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FY20\"/>
    </mc:Choice>
  </mc:AlternateContent>
  <bookViews>
    <workbookView xWindow="0" yWindow="0" windowWidth="23040" windowHeight="9492"/>
  </bookViews>
  <sheets>
    <sheet name="July - March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2" i="1" s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2" i="1" s="1"/>
  <c r="E8" i="1" l="1"/>
  <c r="B22" i="1"/>
  <c r="G8" i="1" l="1"/>
  <c r="E11" i="1"/>
  <c r="F11" i="1" l="1"/>
  <c r="G11" i="1"/>
  <c r="E19" i="1"/>
  <c r="E18" i="1"/>
  <c r="E17" i="1"/>
  <c r="E16" i="1"/>
  <c r="E15" i="1"/>
  <c r="E14" i="1"/>
  <c r="E13" i="1"/>
  <c r="E12" i="1"/>
  <c r="E10" i="1"/>
  <c r="E9" i="1"/>
  <c r="E7" i="1"/>
  <c r="E6" i="1"/>
  <c r="E5" i="1"/>
  <c r="E4" i="1"/>
  <c r="E3" i="1"/>
  <c r="G5" i="1" l="1"/>
  <c r="G10" i="1"/>
  <c r="G12" i="1"/>
  <c r="G7" i="1"/>
  <c r="G13" i="1"/>
  <c r="G17" i="1"/>
  <c r="G15" i="1"/>
  <c r="G6" i="1"/>
  <c r="G16" i="1"/>
  <c r="G3" i="1"/>
  <c r="F4" i="1"/>
  <c r="G4" i="1"/>
  <c r="G9" i="1"/>
  <c r="G14" i="1"/>
  <c r="G18" i="1"/>
  <c r="H7" i="1"/>
  <c r="F7" i="1"/>
  <c r="H12" i="1"/>
  <c r="F12" i="1"/>
  <c r="I12" i="1" s="1"/>
  <c r="H16" i="1"/>
  <c r="I16" i="1" s="1"/>
  <c r="F16" i="1"/>
  <c r="H8" i="1"/>
  <c r="F8" i="1"/>
  <c r="I8" i="1" s="1"/>
  <c r="H13" i="1"/>
  <c r="I13" i="1" s="1"/>
  <c r="F13" i="1"/>
  <c r="H17" i="1"/>
  <c r="F17" i="1"/>
  <c r="I17" i="1" s="1"/>
  <c r="H5" i="1"/>
  <c r="F5" i="1"/>
  <c r="H9" i="1"/>
  <c r="F9" i="1"/>
  <c r="I9" i="1" s="1"/>
  <c r="H14" i="1"/>
  <c r="I14" i="1" s="1"/>
  <c r="F14" i="1"/>
  <c r="H6" i="1"/>
  <c r="F6" i="1"/>
  <c r="H10" i="1"/>
  <c r="F10" i="1"/>
  <c r="H15" i="1"/>
  <c r="F15" i="1"/>
  <c r="I15" i="1" s="1"/>
  <c r="H3" i="1"/>
  <c r="F3" i="1"/>
  <c r="H18" i="1"/>
  <c r="F18" i="1"/>
  <c r="I18" i="1" s="1"/>
  <c r="H4" i="1"/>
  <c r="I4" i="1" s="1"/>
  <c r="H11" i="1"/>
  <c r="I11" i="1" s="1"/>
  <c r="E22" i="1"/>
  <c r="I6" i="1" l="1"/>
  <c r="I3" i="1"/>
  <c r="I10" i="1"/>
  <c r="I5" i="1"/>
  <c r="I22" i="1" s="1"/>
  <c r="I7" i="1"/>
  <c r="G22" i="1"/>
  <c r="F22" i="1"/>
  <c r="H22" i="1"/>
</calcChain>
</file>

<file path=xl/sharedStrings.xml><?xml version="1.0" encoding="utf-8"?>
<sst xmlns="http://schemas.openxmlformats.org/spreadsheetml/2006/main" count="27" uniqueCount="27">
  <si>
    <t>Brockton</t>
  </si>
  <si>
    <t>Cape Cod &amp; Islands</t>
  </si>
  <si>
    <t>Franklin/Hampshire</t>
  </si>
  <si>
    <t>Greater Lowell</t>
  </si>
  <si>
    <t>Gtr New Bedford</t>
  </si>
  <si>
    <t>Merrimack Valley</t>
  </si>
  <si>
    <t>Metro North</t>
  </si>
  <si>
    <t>Metro South/West</t>
  </si>
  <si>
    <t>North Central</t>
  </si>
  <si>
    <t>North Shore</t>
  </si>
  <si>
    <t>South Shore</t>
  </si>
  <si>
    <t>TOTAL</t>
  </si>
  <si>
    <t>Workorce Area</t>
  </si>
  <si>
    <t>Salaries</t>
  </si>
  <si>
    <t>TOTAL     ALLOCATION</t>
  </si>
  <si>
    <t>Boston</t>
  </si>
  <si>
    <t>Central</t>
  </si>
  <si>
    <t>Hampden</t>
  </si>
  <si>
    <t>Total Salary                                                 Fringe        Indirect</t>
  </si>
  <si>
    <t xml:space="preserve">Bristol </t>
  </si>
  <si>
    <t xml:space="preserve">Berkshire </t>
  </si>
  <si>
    <t>FY2020 Jobs for Veterans State Grant Allocations</t>
  </si>
  <si>
    <t>Fringe                   &amp;  Payroll Tax      .3799</t>
  </si>
  <si>
    <t>EOLWD         9.57%</t>
  </si>
  <si>
    <t>State             Indirect   4.47%</t>
  </si>
  <si>
    <t>Contracted   10%  FY20</t>
  </si>
  <si>
    <t>Contracted       5%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</si>
</sst>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indent="1"/>
    </xf>
    <xf numFmtId="44" fontId="0" fillId="0" borderId="0" xfId="0" applyNumberFormat="1"/>
    <xf numFmtId="0" fontId="5" fillId="0" borderId="0" xfId="0" applyFont="1"/>
    <xf numFmtId="3" fontId="5" fillId="0" borderId="0" xfId="0" applyNumberFormat="1" applyFont="1" applyFill="1"/>
    <xf numFmtId="44" fontId="4" fillId="0" borderId="0" xfId="1" applyFont="1" applyFill="1" applyBorder="1"/>
    <xf numFmtId="44" fontId="4" fillId="0" borderId="0" xfId="1" applyNumberFormat="1" applyFont="1" applyFill="1" applyBorder="1" applyAlignment="1">
      <alignment horizontal="center"/>
    </xf>
    <xf numFmtId="44" fontId="4" fillId="0" borderId="0" xfId="1" applyNumberFormat="1" applyFont="1" applyFill="1" applyBorder="1"/>
    <xf numFmtId="3" fontId="4" fillId="0" borderId="0" xfId="0" applyNumberFormat="1" applyFont="1" applyFill="1" applyBorder="1"/>
    <xf numFmtId="44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/>
    <xf numFmtId="44" fontId="7" fillId="0" borderId="14" xfId="1" applyFont="1" applyFill="1" applyBorder="1" applyAlignment="1">
      <alignment vertical="top" wrapText="1" readingOrder="1"/>
    </xf>
    <xf numFmtId="44" fontId="8" fillId="0" borderId="2" xfId="1" applyFont="1" applyFill="1" applyBorder="1" applyAlignment="1">
      <alignment horizontal="center"/>
    </xf>
    <xf numFmtId="44" fontId="8" fillId="0" borderId="2" xfId="1" applyNumberFormat="1" applyFont="1" applyFill="1" applyBorder="1"/>
    <xf numFmtId="44" fontId="9" fillId="0" borderId="10" xfId="1" applyFont="1" applyFill="1" applyBorder="1"/>
    <xf numFmtId="44" fontId="8" fillId="0" borderId="2" xfId="1" applyFont="1" applyFill="1" applyBorder="1"/>
    <xf numFmtId="44" fontId="8" fillId="0" borderId="8" xfId="1" applyFont="1" applyFill="1" applyBorder="1"/>
    <xf numFmtId="44" fontId="8" fillId="0" borderId="13" xfId="1" applyFont="1" applyFill="1" applyBorder="1"/>
    <xf numFmtId="44" fontId="9" fillId="0" borderId="12" xfId="1" applyFont="1" applyFill="1" applyBorder="1"/>
    <xf numFmtId="164" fontId="8" fillId="0" borderId="2" xfId="1" applyNumberFormat="1" applyFont="1" applyFill="1" applyBorder="1"/>
    <xf numFmtId="164" fontId="9" fillId="0" borderId="10" xfId="1" applyNumberFormat="1" applyFont="1" applyFill="1" applyBorder="1"/>
    <xf numFmtId="44" fontId="8" fillId="0" borderId="3" xfId="1" applyFont="1" applyFill="1" applyBorder="1"/>
    <xf numFmtId="44" fontId="8" fillId="0" borderId="3" xfId="1" applyNumberFormat="1" applyFont="1" applyFill="1" applyBorder="1" applyAlignment="1">
      <alignment horizontal="center"/>
    </xf>
    <xf numFmtId="44" fontId="8" fillId="0" borderId="3" xfId="1" applyNumberFormat="1" applyFont="1" applyFill="1" applyBorder="1"/>
    <xf numFmtId="44" fontId="6" fillId="0" borderId="0" xfId="1" applyFont="1" applyFill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/>
    <xf numFmtId="44" fontId="8" fillId="0" borderId="0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12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9" fillId="0" borderId="19" xfId="0" applyNumberFormat="1" applyFont="1" applyFill="1" applyBorder="1" applyAlignment="1">
      <alignment horizontal="center" vertical="center" wrapText="1"/>
    </xf>
    <xf numFmtId="44" fontId="8" fillId="0" borderId="4" xfId="1" applyNumberFormat="1" applyFont="1" applyFill="1" applyBorder="1"/>
    <xf numFmtId="164" fontId="8" fillId="0" borderId="4" xfId="1" applyNumberFormat="1" applyFont="1" applyFill="1" applyBorder="1"/>
    <xf numFmtId="0" fontId="10" fillId="0" borderId="0" xfId="0" applyFont="1" applyFill="1" applyBorder="1" applyAlignment="1">
      <alignment horizontal="left"/>
    </xf>
    <xf numFmtId="44" fontId="8" fillId="0" borderId="18" xfId="1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44" fontId="5" fillId="0" borderId="0" xfId="0" applyNumberFormat="1" applyFont="1"/>
    <xf numFmtId="44" fontId="9" fillId="0" borderId="0" xfId="1" applyFont="1" applyFill="1" applyBorder="1" applyAlignment="1">
      <alignment horizontal="center"/>
    </xf>
    <xf numFmtId="44" fontId="8" fillId="0" borderId="0" xfId="1" applyFont="1" applyFill="1" applyBorder="1"/>
    <xf numFmtId="9" fontId="4" fillId="0" borderId="0" xfId="2" applyFont="1" applyFill="1" applyBorder="1"/>
    <xf numFmtId="3" fontId="5" fillId="0" borderId="0" xfId="0" applyNumberFormat="1" applyFont="1"/>
    <xf numFmtId="44" fontId="0" fillId="0" borderId="0" xfId="1" applyFont="1"/>
    <xf numFmtId="44" fontId="5" fillId="0" borderId="0" xfId="1" applyFont="1"/>
    <xf numFmtId="164" fontId="8" fillId="0" borderId="0" xfId="1" applyNumberFormat="1" applyFont="1" applyFill="1" applyBorder="1"/>
    <xf numFmtId="44" fontId="8" fillId="0" borderId="13" xfId="1" applyNumberFormat="1" applyFont="1" applyFill="1" applyBorder="1"/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4" fontId="10" fillId="0" borderId="0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G3" sqref="G3"/>
    </sheetView>
  </sheetViews>
  <sheetFormatPr defaultRowHeight="14.4" x14ac:dyDescent="0.3"/>
  <cols>
    <col min="1" max="1" width="20.77734375" customWidth="1"/>
    <col min="2" max="2" width="15" customWidth="1"/>
    <col min="3" max="3" width="14.21875" customWidth="1"/>
    <col min="4" max="4" width="12.21875" customWidth="1"/>
    <col min="5" max="5" width="14.21875" customWidth="1"/>
    <col min="6" max="7" width="14.44140625" customWidth="1"/>
    <col min="8" max="8" width="12.5546875" customWidth="1"/>
    <col min="9" max="9" width="15.88671875" customWidth="1"/>
    <col min="10" max="10" width="32.5546875" customWidth="1"/>
    <col min="11" max="11" width="12.109375" bestFit="1" customWidth="1"/>
    <col min="13" max="13" width="11.109375" bestFit="1" customWidth="1"/>
  </cols>
  <sheetData>
    <row r="1" spans="1:13" ht="16.2" thickBot="1" x14ac:dyDescent="0.35">
      <c r="A1" s="56" t="s">
        <v>21</v>
      </c>
      <c r="B1" s="57"/>
      <c r="C1" s="57"/>
      <c r="D1" s="57"/>
      <c r="E1" s="57"/>
      <c r="F1" s="57"/>
      <c r="G1" s="57"/>
      <c r="H1" s="57"/>
      <c r="I1" s="58"/>
    </row>
    <row r="2" spans="1:13" ht="40.200000000000003" customHeight="1" x14ac:dyDescent="0.3">
      <c r="A2" s="31" t="s">
        <v>12</v>
      </c>
      <c r="B2" s="32" t="s">
        <v>13</v>
      </c>
      <c r="C2" s="30" t="s">
        <v>22</v>
      </c>
      <c r="D2" s="37" t="s">
        <v>24</v>
      </c>
      <c r="E2" s="30" t="s">
        <v>18</v>
      </c>
      <c r="F2" s="38" t="s">
        <v>23</v>
      </c>
      <c r="G2" s="39" t="s">
        <v>26</v>
      </c>
      <c r="H2" s="39" t="s">
        <v>25</v>
      </c>
      <c r="I2" s="33" t="s">
        <v>14</v>
      </c>
    </row>
    <row r="3" spans="1:13" x14ac:dyDescent="0.3">
      <c r="A3" s="34" t="s">
        <v>20</v>
      </c>
      <c r="B3" s="12">
        <v>66879.567999999999</v>
      </c>
      <c r="C3" s="13">
        <f>SUM(B3*0.3799)</f>
        <v>25407.547883200001</v>
      </c>
      <c r="D3" s="13">
        <f>SUM(B3*0.0447)</f>
        <v>2989.5166895999996</v>
      </c>
      <c r="E3" s="13">
        <f>SUM(B3:D3)</f>
        <v>95276.632572799994</v>
      </c>
      <c r="F3" s="14">
        <f>SUM(E3*0.0957)</f>
        <v>9117.9737372169584</v>
      </c>
      <c r="G3" s="40">
        <f>SUM(E3*0.05)</f>
        <v>4763.8316286399995</v>
      </c>
      <c r="H3" s="40">
        <f>SUM(E3*0.1)</f>
        <v>9527.663257279999</v>
      </c>
      <c r="I3" s="15">
        <f>SUM(E3:H3)</f>
        <v>118686.10119593695</v>
      </c>
      <c r="J3" s="3"/>
    </row>
    <row r="4" spans="1:13" x14ac:dyDescent="0.3">
      <c r="A4" s="34" t="s">
        <v>15</v>
      </c>
      <c r="B4" s="16">
        <v>104627.47</v>
      </c>
      <c r="C4" s="13">
        <f t="shared" ref="C4:C18" si="0">SUM(B4*0.3799)</f>
        <v>39747.975853000004</v>
      </c>
      <c r="D4" s="13">
        <f t="shared" ref="D4:D18" si="1">SUM(B4*0.0447)</f>
        <v>4676.8479090000001</v>
      </c>
      <c r="E4" s="13">
        <f t="shared" ref="E4:E19" si="2">SUM(B4:D4)</f>
        <v>149052.29376200002</v>
      </c>
      <c r="F4" s="14">
        <f t="shared" ref="F4:F18" si="3">SUM(E4*0.0957)</f>
        <v>14264.3045130234</v>
      </c>
      <c r="G4" s="40">
        <f t="shared" ref="G4:G18" si="4">SUM(E4*0.05)</f>
        <v>7452.6146881000013</v>
      </c>
      <c r="H4" s="40">
        <f t="shared" ref="H4:H18" si="5">SUM(E4*0.1)</f>
        <v>14905.229376200003</v>
      </c>
      <c r="I4" s="15">
        <f t="shared" ref="I4:I18" si="6">SUM(E4:H4)</f>
        <v>185674.44233932343</v>
      </c>
      <c r="J4" s="3"/>
    </row>
    <row r="5" spans="1:13" x14ac:dyDescent="0.3">
      <c r="A5" s="34" t="s">
        <v>19</v>
      </c>
      <c r="B5" s="16">
        <v>164492.20000000001</v>
      </c>
      <c r="C5" s="13">
        <f t="shared" si="0"/>
        <v>62490.586780000005</v>
      </c>
      <c r="D5" s="13">
        <f t="shared" si="1"/>
        <v>7352.80134</v>
      </c>
      <c r="E5" s="13">
        <f t="shared" si="2"/>
        <v>234335.58812000003</v>
      </c>
      <c r="F5" s="14">
        <f t="shared" si="3"/>
        <v>22425.915783084001</v>
      </c>
      <c r="G5" s="40">
        <f t="shared" si="4"/>
        <v>11716.779406000001</v>
      </c>
      <c r="H5" s="40">
        <f t="shared" si="5"/>
        <v>23433.558812000003</v>
      </c>
      <c r="I5" s="15">
        <f t="shared" si="6"/>
        <v>291911.84212108399</v>
      </c>
      <c r="K5" s="3"/>
      <c r="M5" s="3"/>
    </row>
    <row r="6" spans="1:13" x14ac:dyDescent="0.3">
      <c r="A6" s="34" t="s">
        <v>0</v>
      </c>
      <c r="B6" s="16">
        <v>57675.65</v>
      </c>
      <c r="C6" s="13">
        <f t="shared" si="0"/>
        <v>21910.979435000001</v>
      </c>
      <c r="D6" s="13">
        <f t="shared" si="1"/>
        <v>2578.1015549999997</v>
      </c>
      <c r="E6" s="13">
        <f t="shared" si="2"/>
        <v>82164.730990000011</v>
      </c>
      <c r="F6" s="14">
        <f t="shared" si="3"/>
        <v>7863.1647557430006</v>
      </c>
      <c r="G6" s="40">
        <f t="shared" si="4"/>
        <v>4108.2365495000004</v>
      </c>
      <c r="H6" s="40">
        <f t="shared" si="5"/>
        <v>8216.4730990000007</v>
      </c>
      <c r="I6" s="15">
        <f t="shared" si="6"/>
        <v>102352.605394243</v>
      </c>
      <c r="K6" s="3"/>
      <c r="M6" s="3"/>
    </row>
    <row r="7" spans="1:13" x14ac:dyDescent="0.3">
      <c r="A7" s="34" t="s">
        <v>1</v>
      </c>
      <c r="B7" s="16">
        <v>48806.35</v>
      </c>
      <c r="C7" s="13">
        <f t="shared" si="0"/>
        <v>18541.532364999999</v>
      </c>
      <c r="D7" s="13">
        <f t="shared" si="1"/>
        <v>2181.6438449999996</v>
      </c>
      <c r="E7" s="13">
        <f t="shared" si="2"/>
        <v>69529.526209999996</v>
      </c>
      <c r="F7" s="14">
        <f t="shared" si="3"/>
        <v>6653.9756582969994</v>
      </c>
      <c r="G7" s="40">
        <f t="shared" si="4"/>
        <v>3476.4763105000002</v>
      </c>
      <c r="H7" s="40">
        <f t="shared" si="5"/>
        <v>6952.9526210000004</v>
      </c>
      <c r="I7" s="15">
        <f t="shared" si="6"/>
        <v>86612.930799797003</v>
      </c>
    </row>
    <row r="8" spans="1:13" x14ac:dyDescent="0.3">
      <c r="A8" s="34" t="s">
        <v>16</v>
      </c>
      <c r="B8" s="16">
        <v>115685.99</v>
      </c>
      <c r="C8" s="13">
        <f t="shared" si="0"/>
        <v>43949.107601000003</v>
      </c>
      <c r="D8" s="13">
        <f t="shared" si="1"/>
        <v>5171.1637529999998</v>
      </c>
      <c r="E8" s="13">
        <f>SUM(B8:D8)</f>
        <v>164806.26135400002</v>
      </c>
      <c r="F8" s="14">
        <f t="shared" si="3"/>
        <v>15771.959211577801</v>
      </c>
      <c r="G8" s="40">
        <f t="shared" si="4"/>
        <v>8240.3130677000008</v>
      </c>
      <c r="H8" s="40">
        <f t="shared" si="5"/>
        <v>16480.626135400002</v>
      </c>
      <c r="I8" s="15">
        <f t="shared" si="6"/>
        <v>205299.15976867781</v>
      </c>
    </row>
    <row r="9" spans="1:13" x14ac:dyDescent="0.3">
      <c r="A9" s="34" t="s">
        <v>2</v>
      </c>
      <c r="B9" s="16">
        <v>48806.35</v>
      </c>
      <c r="C9" s="13">
        <f t="shared" si="0"/>
        <v>18541.532364999999</v>
      </c>
      <c r="D9" s="13">
        <f t="shared" si="1"/>
        <v>2181.6438449999996</v>
      </c>
      <c r="E9" s="13">
        <f t="shared" si="2"/>
        <v>69529.526209999996</v>
      </c>
      <c r="F9" s="14">
        <f t="shared" si="3"/>
        <v>6653.9756582969994</v>
      </c>
      <c r="G9" s="40">
        <f t="shared" si="4"/>
        <v>3476.4763105000002</v>
      </c>
      <c r="H9" s="40">
        <f t="shared" si="5"/>
        <v>6952.9526210000004</v>
      </c>
      <c r="I9" s="15">
        <f t="shared" si="6"/>
        <v>86612.930799797003</v>
      </c>
      <c r="J9" s="50"/>
      <c r="K9" s="3"/>
    </row>
    <row r="10" spans="1:13" x14ac:dyDescent="0.3">
      <c r="A10" s="34" t="s">
        <v>3</v>
      </c>
      <c r="B10" s="16">
        <v>48806.35</v>
      </c>
      <c r="C10" s="13">
        <f t="shared" si="0"/>
        <v>18541.532364999999</v>
      </c>
      <c r="D10" s="13">
        <f t="shared" si="1"/>
        <v>2181.6438449999996</v>
      </c>
      <c r="E10" s="13">
        <f t="shared" si="2"/>
        <v>69529.526209999996</v>
      </c>
      <c r="F10" s="14">
        <f t="shared" si="3"/>
        <v>6653.9756582969994</v>
      </c>
      <c r="G10" s="40">
        <f t="shared" si="4"/>
        <v>3476.4763105000002</v>
      </c>
      <c r="H10" s="40">
        <f t="shared" si="5"/>
        <v>6952.9526210000004</v>
      </c>
      <c r="I10" s="15">
        <f t="shared" si="6"/>
        <v>86612.930799797003</v>
      </c>
      <c r="J10" s="50"/>
    </row>
    <row r="11" spans="1:13" x14ac:dyDescent="0.3">
      <c r="A11" s="34" t="s">
        <v>4</v>
      </c>
      <c r="B11" s="16">
        <v>48806.35</v>
      </c>
      <c r="C11" s="13">
        <f t="shared" si="0"/>
        <v>18541.532364999999</v>
      </c>
      <c r="D11" s="13">
        <f t="shared" si="1"/>
        <v>2181.6438449999996</v>
      </c>
      <c r="E11" s="13">
        <f>SUM(B11:D11)</f>
        <v>69529.526209999996</v>
      </c>
      <c r="F11" s="14">
        <f t="shared" si="3"/>
        <v>6653.9756582969994</v>
      </c>
      <c r="G11" s="40">
        <f t="shared" si="4"/>
        <v>3476.4763105000002</v>
      </c>
      <c r="H11" s="40">
        <f t="shared" si="5"/>
        <v>6952.9526210000004</v>
      </c>
      <c r="I11" s="15">
        <f t="shared" si="6"/>
        <v>86612.930799797003</v>
      </c>
      <c r="J11" s="50"/>
    </row>
    <row r="12" spans="1:13" x14ac:dyDescent="0.3">
      <c r="A12" s="34" t="s">
        <v>17</v>
      </c>
      <c r="B12" s="16">
        <v>97612.69</v>
      </c>
      <c r="C12" s="13">
        <f t="shared" si="0"/>
        <v>37083.060931</v>
      </c>
      <c r="D12" s="13">
        <f t="shared" si="1"/>
        <v>4363.2872429999998</v>
      </c>
      <c r="E12" s="13">
        <f t="shared" si="2"/>
        <v>139059.03817399999</v>
      </c>
      <c r="F12" s="14">
        <f t="shared" si="3"/>
        <v>13307.949953251798</v>
      </c>
      <c r="G12" s="40">
        <f t="shared" si="4"/>
        <v>6952.9519086999999</v>
      </c>
      <c r="H12" s="40">
        <f t="shared" si="5"/>
        <v>13905.9038174</v>
      </c>
      <c r="I12" s="15">
        <f t="shared" si="6"/>
        <v>173225.84385335178</v>
      </c>
    </row>
    <row r="13" spans="1:13" x14ac:dyDescent="0.3">
      <c r="A13" s="34" t="s">
        <v>5</v>
      </c>
      <c r="B13" s="16">
        <v>121419.16</v>
      </c>
      <c r="C13" s="13">
        <f t="shared" si="0"/>
        <v>46127.138884</v>
      </c>
      <c r="D13" s="13">
        <f t="shared" si="1"/>
        <v>5427.4364519999999</v>
      </c>
      <c r="E13" s="13">
        <f t="shared" si="2"/>
        <v>172973.73533599998</v>
      </c>
      <c r="F13" s="14">
        <f t="shared" si="3"/>
        <v>16553.586471655199</v>
      </c>
      <c r="G13" s="40">
        <f t="shared" si="4"/>
        <v>8648.6867667999995</v>
      </c>
      <c r="H13" s="40">
        <f t="shared" si="5"/>
        <v>17297.373533599999</v>
      </c>
      <c r="I13" s="15">
        <f t="shared" si="6"/>
        <v>215473.3821080552</v>
      </c>
    </row>
    <row r="14" spans="1:13" x14ac:dyDescent="0.3">
      <c r="A14" s="34" t="s">
        <v>6</v>
      </c>
      <c r="B14" s="16">
        <v>175958.76</v>
      </c>
      <c r="C14" s="13">
        <f t="shared" si="0"/>
        <v>66846.732924000011</v>
      </c>
      <c r="D14" s="13">
        <f t="shared" si="1"/>
        <v>7865.3565719999997</v>
      </c>
      <c r="E14" s="13">
        <f t="shared" si="2"/>
        <v>250670.84949600001</v>
      </c>
      <c r="F14" s="14">
        <f t="shared" si="3"/>
        <v>23989.200296767198</v>
      </c>
      <c r="G14" s="40">
        <f t="shared" si="4"/>
        <v>12533.5424748</v>
      </c>
      <c r="H14" s="40">
        <f t="shared" si="5"/>
        <v>25067.084949600001</v>
      </c>
      <c r="I14" s="15">
        <f t="shared" si="6"/>
        <v>312260.67721716722</v>
      </c>
    </row>
    <row r="15" spans="1:13" x14ac:dyDescent="0.3">
      <c r="A15" s="34" t="s">
        <v>7</v>
      </c>
      <c r="B15" s="16">
        <v>107580.02</v>
      </c>
      <c r="C15" s="13">
        <f t="shared" si="0"/>
        <v>40869.649598000004</v>
      </c>
      <c r="D15" s="13">
        <f t="shared" si="1"/>
        <v>4808.8268939999998</v>
      </c>
      <c r="E15" s="13">
        <f t="shared" si="2"/>
        <v>153258.49649200001</v>
      </c>
      <c r="F15" s="14">
        <f t="shared" si="3"/>
        <v>14666.838114284399</v>
      </c>
      <c r="G15" s="40">
        <f t="shared" si="4"/>
        <v>7662.9248246000006</v>
      </c>
      <c r="H15" s="40">
        <f t="shared" si="5"/>
        <v>15325.849649200001</v>
      </c>
      <c r="I15" s="15">
        <f t="shared" si="6"/>
        <v>190914.1090800844</v>
      </c>
      <c r="J15" s="54"/>
    </row>
    <row r="16" spans="1:13" x14ac:dyDescent="0.3">
      <c r="A16" s="34" t="s">
        <v>8</v>
      </c>
      <c r="B16" s="16">
        <v>122964.69</v>
      </c>
      <c r="C16" s="13">
        <f t="shared" si="0"/>
        <v>46714.285731000004</v>
      </c>
      <c r="D16" s="13">
        <f t="shared" si="1"/>
        <v>5496.521643</v>
      </c>
      <c r="E16" s="13">
        <f t="shared" si="2"/>
        <v>175175.49737400003</v>
      </c>
      <c r="F16" s="14">
        <f t="shared" si="3"/>
        <v>16764.2950986918</v>
      </c>
      <c r="G16" s="40">
        <f t="shared" si="4"/>
        <v>8758.7748687000021</v>
      </c>
      <c r="H16" s="40">
        <f t="shared" si="5"/>
        <v>17517.549737400004</v>
      </c>
      <c r="I16" s="15">
        <f t="shared" si="6"/>
        <v>218216.11707879184</v>
      </c>
    </row>
    <row r="17" spans="1:11" x14ac:dyDescent="0.3">
      <c r="A17" s="34" t="s">
        <v>9</v>
      </c>
      <c r="B17" s="16">
        <v>110624.55</v>
      </c>
      <c r="C17" s="13">
        <f t="shared" si="0"/>
        <v>42026.266545000006</v>
      </c>
      <c r="D17" s="13">
        <f t="shared" si="1"/>
        <v>4944.9173849999997</v>
      </c>
      <c r="E17" s="13">
        <f t="shared" si="2"/>
        <v>157595.73393000002</v>
      </c>
      <c r="F17" s="14">
        <f t="shared" si="3"/>
        <v>15081.911737101</v>
      </c>
      <c r="G17" s="40">
        <f t="shared" si="4"/>
        <v>7879.7866965000012</v>
      </c>
      <c r="H17" s="40">
        <f t="shared" si="5"/>
        <v>15759.573393000002</v>
      </c>
      <c r="I17" s="15">
        <f t="shared" si="6"/>
        <v>196317.00575660102</v>
      </c>
      <c r="J17" s="3"/>
      <c r="K17" s="3"/>
    </row>
    <row r="18" spans="1:11" x14ac:dyDescent="0.3">
      <c r="A18" s="35" t="s">
        <v>10</v>
      </c>
      <c r="B18" s="17">
        <v>97612.69</v>
      </c>
      <c r="C18" s="13">
        <f t="shared" si="0"/>
        <v>37083.060931</v>
      </c>
      <c r="D18" s="13">
        <f t="shared" si="1"/>
        <v>4363.2872429999998</v>
      </c>
      <c r="E18" s="13">
        <f t="shared" si="2"/>
        <v>139059.03817399999</v>
      </c>
      <c r="F18" s="14">
        <f t="shared" si="3"/>
        <v>13307.949953251798</v>
      </c>
      <c r="G18" s="40">
        <f t="shared" si="4"/>
        <v>6952.9519086999999</v>
      </c>
      <c r="H18" s="40">
        <f t="shared" si="5"/>
        <v>13905.9038174</v>
      </c>
      <c r="I18" s="15">
        <f t="shared" si="6"/>
        <v>173225.84385335178</v>
      </c>
      <c r="J18" s="3"/>
    </row>
    <row r="19" spans="1:11" x14ac:dyDescent="0.3">
      <c r="A19" s="35"/>
      <c r="B19" s="17"/>
      <c r="C19" s="18"/>
      <c r="D19" s="13"/>
      <c r="E19" s="13">
        <f t="shared" si="2"/>
        <v>0</v>
      </c>
      <c r="F19" s="17"/>
      <c r="G19" s="18"/>
      <c r="H19" s="18"/>
      <c r="I19" s="19"/>
      <c r="J19" s="3"/>
    </row>
    <row r="20" spans="1:11" x14ac:dyDescent="0.3">
      <c r="A20" s="35"/>
      <c r="B20" s="17"/>
      <c r="C20" s="13"/>
      <c r="D20" s="13"/>
      <c r="E20" s="13"/>
      <c r="F20" s="14"/>
      <c r="G20" s="53"/>
      <c r="H20" s="18"/>
      <c r="I20" s="15"/>
      <c r="J20" s="3"/>
    </row>
    <row r="21" spans="1:11" x14ac:dyDescent="0.3">
      <c r="A21" s="34"/>
      <c r="B21" s="16"/>
      <c r="C21" s="13"/>
      <c r="D21" s="13"/>
      <c r="E21" s="13"/>
      <c r="F21" s="20"/>
      <c r="G21" s="41"/>
      <c r="H21" s="41"/>
      <c r="I21" s="21"/>
      <c r="K21" s="3"/>
    </row>
    <row r="22" spans="1:11" ht="15" thickBot="1" x14ac:dyDescent="0.35">
      <c r="A22" s="36" t="s">
        <v>11</v>
      </c>
      <c r="B22" s="22">
        <f>SUM(B3:B20)</f>
        <v>1538358.8379999998</v>
      </c>
      <c r="C22" s="23">
        <f>SUM(C3:C21)</f>
        <v>584422.52255620004</v>
      </c>
      <c r="D22" s="23">
        <f>SUM(D3:D20)</f>
        <v>68764.640058599995</v>
      </c>
      <c r="E22" s="23">
        <f>SUM(E3:E21)</f>
        <v>2191546.0006148005</v>
      </c>
      <c r="F22" s="24">
        <f>SUM(F3:F21)</f>
        <v>209730.95225883636</v>
      </c>
      <c r="G22" s="24">
        <f>SUM(G3:G21)</f>
        <v>109577.30003074001</v>
      </c>
      <c r="H22" s="24">
        <f>SUM(H3:H21)</f>
        <v>219154.60006148001</v>
      </c>
      <c r="I22" s="43">
        <f>SUM(I3:I21)</f>
        <v>2730008.8529658564</v>
      </c>
      <c r="J22" s="47"/>
    </row>
    <row r="23" spans="1:11" ht="15.6" x14ac:dyDescent="0.3">
      <c r="A23" s="42"/>
      <c r="B23" s="42"/>
      <c r="C23" s="26"/>
      <c r="D23" s="10"/>
      <c r="E23" s="10"/>
      <c r="F23" s="46"/>
      <c r="G23" s="46"/>
      <c r="H23" s="47"/>
      <c r="I23" s="47"/>
      <c r="J23" s="3"/>
    </row>
    <row r="24" spans="1:11" ht="15.6" x14ac:dyDescent="0.3">
      <c r="A24" s="59"/>
      <c r="B24" s="59"/>
      <c r="C24" s="26"/>
      <c r="D24" s="10"/>
      <c r="E24" s="10"/>
      <c r="F24" s="47"/>
      <c r="G24" s="47"/>
      <c r="H24" s="47"/>
      <c r="I24" s="47"/>
      <c r="J24" s="3"/>
    </row>
    <row r="25" spans="1:11" ht="15.6" x14ac:dyDescent="0.3">
      <c r="A25" s="59"/>
      <c r="B25" s="59"/>
      <c r="C25" s="26"/>
      <c r="D25" s="10"/>
      <c r="E25" s="10"/>
      <c r="F25" s="47"/>
      <c r="G25" s="47"/>
      <c r="H25" s="47"/>
      <c r="I25" s="47"/>
      <c r="J25" s="5"/>
    </row>
    <row r="26" spans="1:11" ht="15.6" x14ac:dyDescent="0.3">
      <c r="A26" s="59"/>
      <c r="B26" s="59"/>
      <c r="C26" s="26"/>
      <c r="D26" s="10"/>
      <c r="E26" s="10"/>
      <c r="F26" s="47"/>
      <c r="G26" s="47"/>
      <c r="H26" s="47"/>
      <c r="I26" s="47"/>
      <c r="J26" s="4"/>
    </row>
    <row r="27" spans="1:11" ht="15.6" x14ac:dyDescent="0.3">
      <c r="A27" s="59"/>
      <c r="B27" s="59"/>
      <c r="C27" s="26"/>
      <c r="D27" s="10"/>
      <c r="E27" s="25"/>
      <c r="F27" s="47"/>
      <c r="G27" s="47"/>
      <c r="H27" s="47"/>
      <c r="I27" s="47"/>
      <c r="J27" s="49"/>
    </row>
    <row r="28" spans="1:11" ht="15.6" x14ac:dyDescent="0.3">
      <c r="A28" s="59"/>
      <c r="B28" s="59"/>
      <c r="C28" s="26"/>
      <c r="D28" s="44"/>
      <c r="E28" s="10"/>
      <c r="F28" s="47"/>
      <c r="G28" s="47"/>
      <c r="H28" s="47"/>
      <c r="I28" s="47"/>
      <c r="J28" s="51"/>
    </row>
    <row r="29" spans="1:11" ht="15.6" x14ac:dyDescent="0.3">
      <c r="A29" s="59"/>
      <c r="B29" s="59"/>
      <c r="C29" s="26"/>
      <c r="D29" s="10"/>
      <c r="E29" s="29"/>
      <c r="F29" s="47"/>
      <c r="G29" s="47"/>
      <c r="H29" s="47"/>
      <c r="I29" s="47"/>
      <c r="J29" s="45"/>
    </row>
    <row r="30" spans="1:11" ht="15.6" x14ac:dyDescent="0.3">
      <c r="A30" s="60"/>
      <c r="B30" s="59"/>
      <c r="C30" s="26"/>
      <c r="D30" s="10"/>
      <c r="E30" s="26"/>
      <c r="F30" s="47"/>
      <c r="G30" s="47"/>
      <c r="H30" s="47"/>
      <c r="I30" s="47"/>
      <c r="J30" s="5"/>
    </row>
    <row r="31" spans="1:11" ht="15.6" x14ac:dyDescent="0.3">
      <c r="A31" s="27"/>
      <c r="B31" s="28"/>
      <c r="C31" s="29"/>
      <c r="D31" s="10"/>
      <c r="E31" s="10"/>
      <c r="F31" s="52"/>
      <c r="G31" s="52"/>
      <c r="H31" s="52"/>
      <c r="I31" s="47"/>
    </row>
    <row r="32" spans="1:11" ht="15.6" x14ac:dyDescent="0.3">
      <c r="A32" s="2"/>
      <c r="B32" s="6"/>
      <c r="C32" s="10"/>
      <c r="D32" s="10"/>
      <c r="E32" s="10"/>
      <c r="F32" s="8"/>
      <c r="G32" s="8"/>
      <c r="H32" s="8"/>
      <c r="I32" s="6"/>
    </row>
    <row r="33" spans="1:9" ht="15.6" x14ac:dyDescent="0.3">
      <c r="A33" s="2"/>
      <c r="B33" s="9"/>
      <c r="C33" s="10"/>
      <c r="D33" s="10"/>
      <c r="E33" s="10"/>
      <c r="F33" s="11"/>
      <c r="G33" s="11"/>
      <c r="H33" s="11"/>
      <c r="I33" s="48"/>
    </row>
    <row r="34" spans="1:9" ht="15.6" x14ac:dyDescent="0.3">
      <c r="A34" s="2"/>
      <c r="B34" s="8"/>
      <c r="C34" s="7"/>
      <c r="D34" s="7"/>
      <c r="E34" s="8"/>
      <c r="F34" s="8"/>
      <c r="G34" s="8"/>
      <c r="H34" s="8"/>
      <c r="I34" s="8"/>
    </row>
    <row r="35" spans="1:9" ht="15.6" x14ac:dyDescent="0.3">
      <c r="A35" s="1"/>
      <c r="B35" s="1"/>
      <c r="C35" s="1"/>
      <c r="D35" s="1"/>
      <c r="E35" s="1"/>
    </row>
    <row r="36" spans="1:9" ht="15.6" x14ac:dyDescent="0.3">
      <c r="B36" s="1"/>
      <c r="C36" s="1"/>
      <c r="D36" s="1"/>
      <c r="E36" s="1"/>
    </row>
    <row r="37" spans="1:9" ht="15.6" x14ac:dyDescent="0.3">
      <c r="A37" s="2"/>
    </row>
    <row r="38" spans="1:9" ht="15.6" x14ac:dyDescent="0.3">
      <c r="A38" s="55"/>
      <c r="B38" s="55"/>
      <c r="C38" s="55"/>
      <c r="D38" s="55"/>
      <c r="E38" s="55"/>
    </row>
  </sheetData>
  <mergeCells count="9">
    <mergeCell ref="A38:E38"/>
    <mergeCell ref="A1:I1"/>
    <mergeCell ref="A24:B24"/>
    <mergeCell ref="A25:B25"/>
    <mergeCell ref="A30:B30"/>
    <mergeCell ref="A26:B26"/>
    <mergeCell ref="A27:B27"/>
    <mergeCell ref="A28:B28"/>
    <mergeCell ref="A29:B29"/>
  </mergeCells>
  <pageMargins left="0.7" right="0.7" top="1" bottom="0.75" header="0.0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- March</vt:lpstr>
      <vt:lpstr>Sheet3</vt:lpstr>
    </vt:vector>
  </TitlesOfParts>
  <Company>EOLWD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Marilyn (DWD)</dc:creator>
  <cp:lastModifiedBy>Sweeney, Alice (DWD)</cp:lastModifiedBy>
  <cp:lastPrinted>2019-06-27T12:48:35Z</cp:lastPrinted>
  <dcterms:created xsi:type="dcterms:W3CDTF">2016-04-07T15:52:20Z</dcterms:created>
  <dcterms:modified xsi:type="dcterms:W3CDTF">2019-07-31T12:23:28Z</dcterms:modified>
</cp:coreProperties>
</file>