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eth-Personnel\DTA\WPP-Expansion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N21" i="1"/>
  <c r="M21" i="1"/>
  <c r="I21" i="1"/>
  <c r="H21" i="1"/>
  <c r="M22" i="1" s="1"/>
  <c r="S20" i="1"/>
  <c r="R20" i="1"/>
  <c r="O20" i="1"/>
  <c r="S19" i="1"/>
  <c r="R19" i="1"/>
  <c r="O19" i="1"/>
  <c r="S18" i="1"/>
  <c r="R18" i="1"/>
  <c r="O18" i="1"/>
  <c r="S17" i="1"/>
  <c r="R17" i="1"/>
  <c r="O17" i="1"/>
  <c r="S16" i="1"/>
  <c r="R16" i="1"/>
  <c r="O16" i="1"/>
  <c r="S15" i="1"/>
  <c r="R15" i="1"/>
  <c r="O15" i="1"/>
  <c r="S14" i="1"/>
  <c r="R14" i="1"/>
  <c r="O14" i="1"/>
  <c r="S13" i="1"/>
  <c r="R13" i="1"/>
  <c r="O13" i="1"/>
  <c r="S12" i="1"/>
  <c r="R12" i="1"/>
  <c r="O12" i="1"/>
  <c r="S11" i="1"/>
  <c r="R11" i="1"/>
  <c r="O11" i="1"/>
  <c r="S10" i="1"/>
  <c r="R10" i="1"/>
  <c r="O10" i="1"/>
  <c r="S9" i="1"/>
  <c r="R9" i="1"/>
  <c r="O9" i="1"/>
  <c r="S8" i="1"/>
  <c r="R8" i="1"/>
  <c r="O8" i="1"/>
  <c r="S7" i="1"/>
  <c r="R7" i="1"/>
  <c r="O7" i="1"/>
  <c r="S6" i="1"/>
  <c r="S21" i="1" s="1"/>
  <c r="R6" i="1"/>
  <c r="R21" i="1" s="1"/>
  <c r="S22" i="1" s="1"/>
  <c r="O6" i="1"/>
  <c r="S5" i="1"/>
  <c r="R5" i="1"/>
  <c r="P5" i="1"/>
  <c r="O5" i="1"/>
  <c r="I22" i="1" l="1"/>
</calcChain>
</file>

<file path=xl/sharedStrings.xml><?xml version="1.0" encoding="utf-8"?>
<sst xmlns="http://schemas.openxmlformats.org/spreadsheetml/2006/main" count="59" uniqueCount="49">
  <si>
    <t>FY20, 75%</t>
  </si>
  <si>
    <t>FY21, 25%</t>
  </si>
  <si>
    <t>Both FY20 &amp; FY21</t>
  </si>
  <si>
    <t>DTA TRANSITIONAL ASSISTANCE OFFICE (TAO)</t>
  </si>
  <si>
    <t>WORKFORCE         AREA</t>
  </si>
  <si>
    <t>Total SNAP Clients</t>
  </si>
  <si>
    <t>% of Caseload by Workforce Area</t>
  </si>
  <si>
    <t>Base Infrastructure</t>
  </si>
  <si>
    <t>Caseload Allocation</t>
  </si>
  <si>
    <t>Total Workforce Area Allocation</t>
  </si>
  <si>
    <t>Shared DCS Allocation</t>
  </si>
  <si>
    <t>Contracted</t>
  </si>
  <si>
    <t>Total Shared DCS Allocation</t>
  </si>
  <si>
    <t>Total Contracted</t>
  </si>
  <si>
    <t>Pittsfield</t>
  </si>
  <si>
    <t>Berkshire</t>
  </si>
  <si>
    <t>Dudley Square / New Market / Central</t>
  </si>
  <si>
    <t>Boston</t>
  </si>
  <si>
    <t>Fall River / Taunton</t>
  </si>
  <si>
    <t>Bristol</t>
  </si>
  <si>
    <t>Brockton</t>
  </si>
  <si>
    <t>Hyannis</t>
  </si>
  <si>
    <t>Cape &amp; Islands</t>
  </si>
  <si>
    <t>Worcester / Southbridge</t>
  </si>
  <si>
    <t>Central Mass</t>
  </si>
  <si>
    <t>Greenfield</t>
  </si>
  <si>
    <t>Franklin/Hampshire</t>
  </si>
  <si>
    <t>Lowell</t>
  </si>
  <si>
    <t>Greater Lowell</t>
  </si>
  <si>
    <t>New Bedford</t>
  </si>
  <si>
    <t>Greater New Bedford</t>
  </si>
  <si>
    <t>Holyoke / Springfield</t>
  </si>
  <si>
    <t>Hampden</t>
  </si>
  <si>
    <t>Lawrence</t>
  </si>
  <si>
    <t>Lower Merrimack Valley</t>
  </si>
  <si>
    <t>Malden / Chelsea</t>
  </si>
  <si>
    <t>Metro North</t>
  </si>
  <si>
    <t>Framingham</t>
  </si>
  <si>
    <t>Metro South West</t>
  </si>
  <si>
    <t>Fitchburg Center</t>
  </si>
  <si>
    <t>North Central</t>
  </si>
  <si>
    <t>North Shore</t>
  </si>
  <si>
    <t>Quincy /Plymouth</t>
  </si>
  <si>
    <t>South Shore</t>
  </si>
  <si>
    <t>Totals</t>
  </si>
  <si>
    <t xml:space="preserve">WPP Expansion Grant Funding </t>
  </si>
  <si>
    <t>October 1, 2019-September 30, 2020</t>
  </si>
  <si>
    <t>CFDA # 10.561</t>
  </si>
  <si>
    <t>Phase Code:  J492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</si>
</sst>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9" fontId="0" fillId="0" borderId="1" xfId="2" applyFont="1" applyBorder="1"/>
    <xf numFmtId="44" fontId="0" fillId="2" borderId="1" xfId="1" applyFont="1" applyFill="1" applyBorder="1"/>
    <xf numFmtId="44" fontId="0" fillId="3" borderId="1" xfId="1" applyFont="1" applyFill="1" applyBorder="1"/>
    <xf numFmtId="44" fontId="0" fillId="4" borderId="1" xfId="1" applyFont="1" applyFill="1" applyBorder="1"/>
    <xf numFmtId="44" fontId="0" fillId="0" borderId="1" xfId="0" applyNumberFormat="1" applyBorder="1"/>
    <xf numFmtId="44" fontId="2" fillId="0" borderId="0" xfId="0" applyNumberFormat="1" applyFont="1"/>
    <xf numFmtId="0" fontId="2" fillId="0" borderId="0" xfId="0" applyFont="1"/>
    <xf numFmtId="0" fontId="2" fillId="0" borderId="5" xfId="0" applyFont="1" applyFill="1" applyBorder="1"/>
    <xf numFmtId="0" fontId="4" fillId="0" borderId="0" xfId="0" applyFont="1"/>
    <xf numFmtId="0" fontId="4" fillId="0" borderId="1" xfId="0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44" fontId="0" fillId="5" borderId="1" xfId="1" applyFont="1" applyFill="1" applyBorder="1"/>
    <xf numFmtId="44" fontId="0" fillId="5" borderId="1" xfId="0" applyNumberFormat="1" applyFill="1" applyBorder="1"/>
    <xf numFmtId="0" fontId="4" fillId="2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A28" sqref="A28"/>
    </sheetView>
  </sheetViews>
  <sheetFormatPr defaultRowHeight="15" x14ac:dyDescent="0.25"/>
  <cols>
    <col min="1" max="1" width="35.42578125" bestFit="1" customWidth="1"/>
    <col min="2" max="2" width="22.7109375" bestFit="1" customWidth="1"/>
    <col min="3" max="3" width="7.140625" bestFit="1" customWidth="1"/>
    <col min="4" max="4" width="9" bestFit="1" customWidth="1"/>
    <col min="5" max="7" width="12.5703125" bestFit="1" customWidth="1"/>
    <col min="8" max="8" width="11.5703125" bestFit="1" customWidth="1"/>
    <col min="9" max="9" width="12.5703125" bestFit="1" customWidth="1"/>
    <col min="10" max="10" width="11.5703125" bestFit="1" customWidth="1"/>
    <col min="11" max="19" width="12.5703125" bestFit="1" customWidth="1"/>
  </cols>
  <sheetData>
    <row r="1" spans="1:19" ht="18.75" x14ac:dyDescent="0.3">
      <c r="A1" s="14" t="s">
        <v>45</v>
      </c>
    </row>
    <row r="2" spans="1:19" ht="18.75" x14ac:dyDescent="0.3">
      <c r="A2" s="15" t="s">
        <v>46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6" t="s">
        <v>0</v>
      </c>
      <c r="F3" s="17"/>
      <c r="G3" s="17"/>
      <c r="H3" s="17"/>
      <c r="I3" s="18"/>
      <c r="J3" s="19" t="s">
        <v>1</v>
      </c>
      <c r="K3" s="20"/>
      <c r="L3" s="20"/>
      <c r="M3" s="20"/>
      <c r="N3" s="21"/>
      <c r="O3" s="22" t="s">
        <v>2</v>
      </c>
      <c r="P3" s="23"/>
      <c r="Q3" s="24"/>
      <c r="R3" s="1"/>
      <c r="S3" s="1"/>
    </row>
    <row r="4" spans="1:19" ht="75" x14ac:dyDescent="0.25">
      <c r="A4" s="2" t="s">
        <v>3</v>
      </c>
      <c r="B4" s="2" t="s">
        <v>4</v>
      </c>
      <c r="C4" s="2" t="s">
        <v>5</v>
      </c>
      <c r="D4" s="2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25" t="s">
        <v>11</v>
      </c>
      <c r="J4" s="4" t="s">
        <v>7</v>
      </c>
      <c r="K4" s="4" t="s">
        <v>8</v>
      </c>
      <c r="L4" s="4" t="s">
        <v>9</v>
      </c>
      <c r="M4" s="4" t="s">
        <v>10</v>
      </c>
      <c r="N4" s="25" t="s">
        <v>11</v>
      </c>
      <c r="O4" s="5" t="s">
        <v>7</v>
      </c>
      <c r="P4" s="5" t="s">
        <v>8</v>
      </c>
      <c r="Q4" s="5" t="s">
        <v>9</v>
      </c>
      <c r="R4" s="2" t="s">
        <v>12</v>
      </c>
      <c r="S4" s="25" t="s">
        <v>13</v>
      </c>
    </row>
    <row r="5" spans="1:19" x14ac:dyDescent="0.25">
      <c r="A5" s="1" t="s">
        <v>14</v>
      </c>
      <c r="B5" s="1" t="s">
        <v>15</v>
      </c>
      <c r="C5" s="1">
        <v>10240</v>
      </c>
      <c r="D5" s="6">
        <v>2.6055714445654497E-2</v>
      </c>
      <c r="E5" s="7">
        <v>15985</v>
      </c>
      <c r="F5" s="7">
        <v>10925</v>
      </c>
      <c r="G5" s="7">
        <v>26910</v>
      </c>
      <c r="H5" s="7">
        <v>3117.8474999999999</v>
      </c>
      <c r="I5" s="26">
        <v>23788.4025</v>
      </c>
      <c r="J5" s="8">
        <v>5324</v>
      </c>
      <c r="K5" s="8">
        <v>3641</v>
      </c>
      <c r="L5" s="8">
        <v>8965</v>
      </c>
      <c r="M5" s="8">
        <v>1039.2825</v>
      </c>
      <c r="N5" s="26">
        <v>7929.4674999999997</v>
      </c>
      <c r="O5" s="9">
        <f>SUM(J5+E5)</f>
        <v>21309</v>
      </c>
      <c r="P5" s="9">
        <f>K5+F5</f>
        <v>14566</v>
      </c>
      <c r="Q5" s="9">
        <v>35875</v>
      </c>
      <c r="R5" s="10">
        <f>H5+M5</f>
        <v>4157.13</v>
      </c>
      <c r="S5" s="27">
        <f>I5+N5</f>
        <v>31717.87</v>
      </c>
    </row>
    <row r="6" spans="1:19" x14ac:dyDescent="0.25">
      <c r="A6" s="1" t="s">
        <v>16</v>
      </c>
      <c r="B6" s="1" t="s">
        <v>17</v>
      </c>
      <c r="C6" s="1">
        <v>39593</v>
      </c>
      <c r="D6" s="6">
        <v>0.10074452168425767</v>
      </c>
      <c r="E6" s="7">
        <v>15983</v>
      </c>
      <c r="F6" s="7">
        <v>42239</v>
      </c>
      <c r="G6" s="7">
        <v>58222</v>
      </c>
      <c r="H6" s="7">
        <v>0</v>
      </c>
      <c r="I6" s="26">
        <v>58222.5</v>
      </c>
      <c r="J6" s="8">
        <v>5328</v>
      </c>
      <c r="K6" s="8">
        <v>14080</v>
      </c>
      <c r="L6" s="8">
        <v>19408</v>
      </c>
      <c r="M6" s="8">
        <v>0</v>
      </c>
      <c r="N6" s="26">
        <v>19407.5</v>
      </c>
      <c r="O6" s="9">
        <f t="shared" ref="O6:O20" si="0">SUM(J6+E6)</f>
        <v>21311</v>
      </c>
      <c r="P6" s="9">
        <v>56319</v>
      </c>
      <c r="Q6" s="9">
        <v>77630</v>
      </c>
      <c r="R6" s="10">
        <f t="shared" ref="R6:S20" si="1">H6+M6</f>
        <v>0</v>
      </c>
      <c r="S6" s="27">
        <f t="shared" si="1"/>
        <v>77630</v>
      </c>
    </row>
    <row r="7" spans="1:19" x14ac:dyDescent="0.25">
      <c r="A7" s="1" t="s">
        <v>18</v>
      </c>
      <c r="B7" s="1" t="s">
        <v>19</v>
      </c>
      <c r="C7" s="1">
        <v>31369</v>
      </c>
      <c r="D7" s="6">
        <v>7.9818526020091402E-2</v>
      </c>
      <c r="E7" s="7">
        <v>15983</v>
      </c>
      <c r="F7" s="7">
        <v>33466</v>
      </c>
      <c r="G7" s="7">
        <v>49449</v>
      </c>
      <c r="H7" s="7">
        <v>20265.704999999998</v>
      </c>
      <c r="I7" s="26">
        <v>29183.294999999998</v>
      </c>
      <c r="J7" s="8">
        <v>5328</v>
      </c>
      <c r="K7" s="8">
        <v>11155</v>
      </c>
      <c r="L7" s="8">
        <v>16483</v>
      </c>
      <c r="M7" s="8">
        <v>6755.2349999999997</v>
      </c>
      <c r="N7" s="26">
        <v>9727.7649999999994</v>
      </c>
      <c r="O7" s="9">
        <f t="shared" si="0"/>
        <v>21311</v>
      </c>
      <c r="P7" s="9">
        <v>44621</v>
      </c>
      <c r="Q7" s="9">
        <v>65932</v>
      </c>
      <c r="R7" s="10">
        <f t="shared" si="1"/>
        <v>27020.94</v>
      </c>
      <c r="S7" s="27">
        <f t="shared" si="1"/>
        <v>38911.06</v>
      </c>
    </row>
    <row r="8" spans="1:19" x14ac:dyDescent="0.25">
      <c r="A8" s="1" t="s">
        <v>20</v>
      </c>
      <c r="B8" s="1" t="s">
        <v>20</v>
      </c>
      <c r="C8" s="1">
        <v>20859</v>
      </c>
      <c r="D8" s="6">
        <v>5.3075795666201873E-2</v>
      </c>
      <c r="E8" s="7">
        <v>15983</v>
      </c>
      <c r="F8" s="7">
        <v>22253</v>
      </c>
      <c r="G8" s="7">
        <v>38236</v>
      </c>
      <c r="H8" s="7">
        <v>0</v>
      </c>
      <c r="I8" s="26">
        <v>38236.5</v>
      </c>
      <c r="J8" s="8">
        <v>5328</v>
      </c>
      <c r="K8" s="8">
        <v>7418</v>
      </c>
      <c r="L8" s="8">
        <v>12746</v>
      </c>
      <c r="M8" s="8">
        <v>0</v>
      </c>
      <c r="N8" s="26">
        <v>12745.5</v>
      </c>
      <c r="O8" s="9">
        <f t="shared" si="0"/>
        <v>21311</v>
      </c>
      <c r="P8" s="9">
        <v>29671</v>
      </c>
      <c r="Q8" s="9">
        <v>50982</v>
      </c>
      <c r="R8" s="10">
        <f t="shared" si="1"/>
        <v>0</v>
      </c>
      <c r="S8" s="27">
        <f t="shared" si="1"/>
        <v>50982</v>
      </c>
    </row>
    <row r="9" spans="1:19" x14ac:dyDescent="0.25">
      <c r="A9" s="1" t="s">
        <v>21</v>
      </c>
      <c r="B9" s="1" t="s">
        <v>22</v>
      </c>
      <c r="C9" s="1">
        <v>9298</v>
      </c>
      <c r="D9" s="6">
        <v>2.3658792276923388E-2</v>
      </c>
      <c r="E9" s="7">
        <v>15983</v>
      </c>
      <c r="F9" s="7">
        <v>9919</v>
      </c>
      <c r="G9" s="7">
        <v>25902</v>
      </c>
      <c r="H9" s="7">
        <v>2338.4025000000001</v>
      </c>
      <c r="I9" s="26">
        <v>23563.5975</v>
      </c>
      <c r="J9" s="8">
        <v>5328</v>
      </c>
      <c r="K9" s="8">
        <v>3306</v>
      </c>
      <c r="L9" s="8">
        <v>8634</v>
      </c>
      <c r="M9" s="8">
        <v>779.46749999999997</v>
      </c>
      <c r="N9" s="26">
        <v>7854.5325000000003</v>
      </c>
      <c r="O9" s="9">
        <f t="shared" si="0"/>
        <v>21311</v>
      </c>
      <c r="P9" s="9">
        <v>13225</v>
      </c>
      <c r="Q9" s="9">
        <v>34536</v>
      </c>
      <c r="R9" s="10">
        <f t="shared" si="1"/>
        <v>3117.87</v>
      </c>
      <c r="S9" s="27">
        <f t="shared" si="1"/>
        <v>31418.13</v>
      </c>
    </row>
    <row r="10" spans="1:19" x14ac:dyDescent="0.25">
      <c r="A10" s="1" t="s">
        <v>23</v>
      </c>
      <c r="B10" s="1" t="s">
        <v>24</v>
      </c>
      <c r="C10" s="1">
        <v>35254</v>
      </c>
      <c r="D10" s="6">
        <v>8.970392158858434E-2</v>
      </c>
      <c r="E10" s="7">
        <v>15983</v>
      </c>
      <c r="F10" s="7">
        <v>37610</v>
      </c>
      <c r="G10" s="7">
        <v>53593</v>
      </c>
      <c r="H10" s="7">
        <v>17147.909999999996</v>
      </c>
      <c r="I10" s="26">
        <v>36445.590000000004</v>
      </c>
      <c r="J10" s="8">
        <v>5328</v>
      </c>
      <c r="K10" s="8">
        <v>12537</v>
      </c>
      <c r="L10" s="8">
        <v>17865</v>
      </c>
      <c r="M10" s="8">
        <v>5715.9699999999993</v>
      </c>
      <c r="N10" s="26">
        <v>12148.53</v>
      </c>
      <c r="O10" s="9">
        <f t="shared" si="0"/>
        <v>21311</v>
      </c>
      <c r="P10" s="9">
        <v>50147</v>
      </c>
      <c r="Q10" s="9">
        <v>71458</v>
      </c>
      <c r="R10" s="10">
        <f t="shared" si="1"/>
        <v>22863.879999999997</v>
      </c>
      <c r="S10" s="27">
        <f t="shared" si="1"/>
        <v>48594.12</v>
      </c>
    </row>
    <row r="11" spans="1:19" x14ac:dyDescent="0.25">
      <c r="A11" s="1" t="s">
        <v>25</v>
      </c>
      <c r="B11" s="1" t="s">
        <v>26</v>
      </c>
      <c r="C11" s="1">
        <v>6673</v>
      </c>
      <c r="D11" s="6">
        <v>1.6979470946860593E-2</v>
      </c>
      <c r="E11" s="7">
        <v>15983</v>
      </c>
      <c r="F11" s="7">
        <v>7119</v>
      </c>
      <c r="G11" s="7">
        <v>23102</v>
      </c>
      <c r="H11" s="7">
        <v>2494.2975000000001</v>
      </c>
      <c r="I11" s="26">
        <v>20607.952499999999</v>
      </c>
      <c r="J11" s="8">
        <v>5328</v>
      </c>
      <c r="K11" s="8">
        <v>2373</v>
      </c>
      <c r="L11" s="8">
        <v>7701</v>
      </c>
      <c r="M11" s="8">
        <v>831.4325</v>
      </c>
      <c r="N11" s="26">
        <v>6869.3175000000001</v>
      </c>
      <c r="O11" s="9">
        <f t="shared" si="0"/>
        <v>21311</v>
      </c>
      <c r="P11" s="9">
        <v>9492</v>
      </c>
      <c r="Q11" s="9">
        <v>30803</v>
      </c>
      <c r="R11" s="10">
        <f t="shared" si="1"/>
        <v>3325.73</v>
      </c>
      <c r="S11" s="27">
        <f t="shared" si="1"/>
        <v>27477.27</v>
      </c>
    </row>
    <row r="12" spans="1:19" x14ac:dyDescent="0.25">
      <c r="A12" s="1" t="s">
        <v>27</v>
      </c>
      <c r="B12" s="1" t="s">
        <v>28</v>
      </c>
      <c r="C12" s="1">
        <v>17362</v>
      </c>
      <c r="D12" s="6">
        <v>4.4177667402876306E-2</v>
      </c>
      <c r="E12" s="7">
        <v>15983</v>
      </c>
      <c r="F12" s="7">
        <v>18522</v>
      </c>
      <c r="G12" s="7">
        <v>34505</v>
      </c>
      <c r="H12" s="7">
        <v>10288.769999999999</v>
      </c>
      <c r="I12" s="26">
        <v>24216.48</v>
      </c>
      <c r="J12" s="8">
        <v>5328</v>
      </c>
      <c r="K12" s="8">
        <v>6174</v>
      </c>
      <c r="L12" s="8">
        <v>11502</v>
      </c>
      <c r="M12" s="8">
        <v>3429.5899999999997</v>
      </c>
      <c r="N12" s="26">
        <v>8072.16</v>
      </c>
      <c r="O12" s="9">
        <f t="shared" si="0"/>
        <v>21311</v>
      </c>
      <c r="P12" s="9">
        <v>24696</v>
      </c>
      <c r="Q12" s="9">
        <v>46007</v>
      </c>
      <c r="R12" s="10">
        <f t="shared" si="1"/>
        <v>13718.359999999999</v>
      </c>
      <c r="S12" s="27">
        <f t="shared" si="1"/>
        <v>32288.639999999999</v>
      </c>
    </row>
    <row r="13" spans="1:19" x14ac:dyDescent="0.25">
      <c r="A13" s="1" t="s">
        <v>29</v>
      </c>
      <c r="B13" s="1" t="s">
        <v>30</v>
      </c>
      <c r="C13" s="1">
        <v>20127</v>
      </c>
      <c r="D13" s="6">
        <v>5.1213219203875789E-2</v>
      </c>
      <c r="E13" s="7">
        <v>15983</v>
      </c>
      <c r="F13" s="7">
        <v>21472</v>
      </c>
      <c r="G13" s="7">
        <v>37455</v>
      </c>
      <c r="H13" s="7">
        <v>15277.237500000001</v>
      </c>
      <c r="I13" s="26">
        <v>22177.762499999997</v>
      </c>
      <c r="J13" s="8">
        <v>5328</v>
      </c>
      <c r="K13" s="8">
        <v>7157</v>
      </c>
      <c r="L13" s="8">
        <v>12485</v>
      </c>
      <c r="M13" s="8">
        <v>5092.4125000000004</v>
      </c>
      <c r="N13" s="26">
        <v>7392.5874999999996</v>
      </c>
      <c r="O13" s="9">
        <f t="shared" si="0"/>
        <v>21311</v>
      </c>
      <c r="P13" s="9">
        <v>28629</v>
      </c>
      <c r="Q13" s="9">
        <v>49940</v>
      </c>
      <c r="R13" s="10">
        <f t="shared" si="1"/>
        <v>20369.650000000001</v>
      </c>
      <c r="S13" s="27">
        <f t="shared" si="1"/>
        <v>29570.35</v>
      </c>
    </row>
    <row r="14" spans="1:19" x14ac:dyDescent="0.25">
      <c r="A14" s="1" t="s">
        <v>31</v>
      </c>
      <c r="B14" s="1" t="s">
        <v>32</v>
      </c>
      <c r="C14" s="1">
        <v>68900</v>
      </c>
      <c r="D14" s="6">
        <v>0.1753162817681245</v>
      </c>
      <c r="E14" s="7">
        <v>15983</v>
      </c>
      <c r="F14" s="7">
        <v>73505</v>
      </c>
      <c r="G14" s="7">
        <v>89488</v>
      </c>
      <c r="H14" s="7">
        <v>0</v>
      </c>
      <c r="I14" s="26">
        <v>89488.5</v>
      </c>
      <c r="J14" s="8">
        <v>5328</v>
      </c>
      <c r="K14" s="8">
        <v>24502</v>
      </c>
      <c r="L14" s="8">
        <v>29830</v>
      </c>
      <c r="M14" s="8">
        <v>0</v>
      </c>
      <c r="N14" s="26">
        <v>29829.5</v>
      </c>
      <c r="O14" s="9">
        <f t="shared" si="0"/>
        <v>21311</v>
      </c>
      <c r="P14" s="9">
        <v>98007</v>
      </c>
      <c r="Q14" s="9">
        <v>119318</v>
      </c>
      <c r="R14" s="10">
        <f t="shared" si="1"/>
        <v>0</v>
      </c>
      <c r="S14" s="27">
        <f>I14+N14</f>
        <v>119318</v>
      </c>
    </row>
    <row r="15" spans="1:19" x14ac:dyDescent="0.25">
      <c r="A15" s="1" t="s">
        <v>33</v>
      </c>
      <c r="B15" s="1" t="s">
        <v>34</v>
      </c>
      <c r="C15" s="1">
        <v>23957</v>
      </c>
      <c r="D15" s="6">
        <v>6.0958667087357893E-2</v>
      </c>
      <c r="E15" s="7">
        <v>15983</v>
      </c>
      <c r="F15" s="7">
        <v>25558</v>
      </c>
      <c r="G15" s="7">
        <v>41541</v>
      </c>
      <c r="H15" s="7">
        <v>5767.9724999999999</v>
      </c>
      <c r="I15" s="26">
        <v>35773.027500000004</v>
      </c>
      <c r="J15" s="8">
        <v>5328</v>
      </c>
      <c r="K15" s="8">
        <v>8519</v>
      </c>
      <c r="L15" s="8">
        <v>13847</v>
      </c>
      <c r="M15" s="8">
        <v>1922.6575</v>
      </c>
      <c r="N15" s="26">
        <v>11924.342500000001</v>
      </c>
      <c r="O15" s="9">
        <f t="shared" si="0"/>
        <v>21311</v>
      </c>
      <c r="P15" s="9">
        <v>34077</v>
      </c>
      <c r="Q15" s="9">
        <v>55388</v>
      </c>
      <c r="R15" s="10">
        <f t="shared" si="1"/>
        <v>7690.63</v>
      </c>
      <c r="S15" s="27">
        <f t="shared" si="1"/>
        <v>47697.37</v>
      </c>
    </row>
    <row r="16" spans="1:19" x14ac:dyDescent="0.25">
      <c r="A16" s="1" t="s">
        <v>35</v>
      </c>
      <c r="B16" s="1" t="s">
        <v>36</v>
      </c>
      <c r="C16" s="1">
        <v>33391</v>
      </c>
      <c r="D16" s="6">
        <v>8.4963511821762622E-2</v>
      </c>
      <c r="E16" s="7">
        <v>15983</v>
      </c>
      <c r="F16" s="7">
        <v>35623</v>
      </c>
      <c r="G16" s="7">
        <v>51606</v>
      </c>
      <c r="H16" s="7">
        <v>0</v>
      </c>
      <c r="I16" s="26">
        <v>51606</v>
      </c>
      <c r="J16" s="8">
        <v>5328</v>
      </c>
      <c r="K16" s="8">
        <v>11874</v>
      </c>
      <c r="L16" s="8">
        <v>17202</v>
      </c>
      <c r="M16" s="8">
        <v>0</v>
      </c>
      <c r="N16" s="26">
        <v>17202</v>
      </c>
      <c r="O16" s="9">
        <f t="shared" si="0"/>
        <v>21311</v>
      </c>
      <c r="P16" s="9">
        <v>47497</v>
      </c>
      <c r="Q16" s="9">
        <v>68808</v>
      </c>
      <c r="R16" s="10">
        <f t="shared" si="1"/>
        <v>0</v>
      </c>
      <c r="S16" s="27">
        <f t="shared" si="1"/>
        <v>68808</v>
      </c>
    </row>
    <row r="17" spans="1:19" x14ac:dyDescent="0.25">
      <c r="A17" s="1" t="s">
        <v>37</v>
      </c>
      <c r="B17" s="1" t="s">
        <v>38</v>
      </c>
      <c r="C17" s="1">
        <v>11400</v>
      </c>
      <c r="D17" s="6">
        <v>2.9007338347701295E-2</v>
      </c>
      <c r="E17" s="7">
        <v>15983</v>
      </c>
      <c r="F17" s="7">
        <v>12162</v>
      </c>
      <c r="G17" s="7">
        <v>28145</v>
      </c>
      <c r="H17" s="7">
        <v>5066.4825000000001</v>
      </c>
      <c r="I17" s="26">
        <v>23078.767499999998</v>
      </c>
      <c r="J17" s="8">
        <v>5328</v>
      </c>
      <c r="K17" s="8">
        <v>4054</v>
      </c>
      <c r="L17" s="8">
        <v>9382</v>
      </c>
      <c r="M17" s="8">
        <v>1688.8275000000001</v>
      </c>
      <c r="N17" s="26">
        <v>7692.9224999999997</v>
      </c>
      <c r="O17" s="9">
        <f t="shared" si="0"/>
        <v>21311</v>
      </c>
      <c r="P17" s="9">
        <v>16216</v>
      </c>
      <c r="Q17" s="9">
        <v>37527</v>
      </c>
      <c r="R17" s="10">
        <f t="shared" si="1"/>
        <v>6755.31</v>
      </c>
      <c r="S17" s="27">
        <f t="shared" si="1"/>
        <v>30771.69</v>
      </c>
    </row>
    <row r="18" spans="1:19" x14ac:dyDescent="0.25">
      <c r="A18" s="1" t="s">
        <v>39</v>
      </c>
      <c r="B18" s="1" t="s">
        <v>40</v>
      </c>
      <c r="C18" s="1">
        <v>14774</v>
      </c>
      <c r="D18" s="6">
        <v>3.7592492697275347E-2</v>
      </c>
      <c r="E18" s="7">
        <v>15983</v>
      </c>
      <c r="F18" s="7">
        <v>15761</v>
      </c>
      <c r="G18" s="7">
        <v>31744</v>
      </c>
      <c r="H18" s="7">
        <v>2572.2449999999999</v>
      </c>
      <c r="I18" s="26">
        <v>29172.254999999997</v>
      </c>
      <c r="J18" s="8">
        <v>5328</v>
      </c>
      <c r="K18" s="8">
        <v>5254</v>
      </c>
      <c r="L18" s="8">
        <v>10582</v>
      </c>
      <c r="M18" s="8">
        <v>857.41499999999996</v>
      </c>
      <c r="N18" s="26">
        <v>9724.0849999999991</v>
      </c>
      <c r="O18" s="9">
        <f t="shared" si="0"/>
        <v>21311</v>
      </c>
      <c r="P18" s="9">
        <v>21015</v>
      </c>
      <c r="Q18" s="9">
        <v>42326</v>
      </c>
      <c r="R18" s="10">
        <f t="shared" si="1"/>
        <v>3429.66</v>
      </c>
      <c r="S18" s="27">
        <f t="shared" si="1"/>
        <v>38896.339999999997</v>
      </c>
    </row>
    <row r="19" spans="1:19" x14ac:dyDescent="0.25">
      <c r="A19" s="1" t="s">
        <v>41</v>
      </c>
      <c r="B19" s="1" t="s">
        <v>41</v>
      </c>
      <c r="C19" s="1">
        <v>22780</v>
      </c>
      <c r="D19" s="6">
        <v>5.7963786628125923E-2</v>
      </c>
      <c r="E19" s="7">
        <v>15983</v>
      </c>
      <c r="F19" s="7">
        <v>24303</v>
      </c>
      <c r="G19" s="7">
        <v>40286</v>
      </c>
      <c r="H19" s="7">
        <v>3429.6374999999998</v>
      </c>
      <c r="I19" s="26">
        <v>36856.612500000003</v>
      </c>
      <c r="J19" s="8">
        <v>5328</v>
      </c>
      <c r="K19" s="8">
        <v>8101</v>
      </c>
      <c r="L19" s="8">
        <v>13429</v>
      </c>
      <c r="M19" s="8">
        <v>1143.2124999999999</v>
      </c>
      <c r="N19" s="26">
        <v>12285.5375</v>
      </c>
      <c r="O19" s="9">
        <f t="shared" si="0"/>
        <v>21311</v>
      </c>
      <c r="P19" s="9">
        <v>32404</v>
      </c>
      <c r="Q19" s="9">
        <v>53715</v>
      </c>
      <c r="R19" s="10">
        <f t="shared" si="1"/>
        <v>4572.8499999999995</v>
      </c>
      <c r="S19" s="27">
        <f t="shared" si="1"/>
        <v>49142.15</v>
      </c>
    </row>
    <row r="20" spans="1:19" x14ac:dyDescent="0.25">
      <c r="A20" s="1" t="s">
        <v>42</v>
      </c>
      <c r="B20" s="1" t="s">
        <v>43</v>
      </c>
      <c r="C20" s="1">
        <v>27027</v>
      </c>
      <c r="D20" s="6">
        <v>6.877029241432657E-2</v>
      </c>
      <c r="E20" s="7">
        <v>15983</v>
      </c>
      <c r="F20" s="7">
        <v>28833</v>
      </c>
      <c r="G20" s="7">
        <v>44816</v>
      </c>
      <c r="H20" s="7">
        <v>11380.005000000001</v>
      </c>
      <c r="I20" s="26">
        <v>33436.245000000003</v>
      </c>
      <c r="J20" s="8">
        <v>5328</v>
      </c>
      <c r="K20" s="8">
        <v>9611</v>
      </c>
      <c r="L20" s="8">
        <v>14939</v>
      </c>
      <c r="M20" s="8">
        <v>3793.335</v>
      </c>
      <c r="N20" s="26">
        <v>11145.415000000001</v>
      </c>
      <c r="O20" s="9">
        <f t="shared" si="0"/>
        <v>21311</v>
      </c>
      <c r="P20" s="9">
        <v>38444</v>
      </c>
      <c r="Q20" s="9">
        <v>59755</v>
      </c>
      <c r="R20" s="10">
        <f t="shared" si="1"/>
        <v>15173.34</v>
      </c>
      <c r="S20" s="27">
        <f t="shared" si="1"/>
        <v>44581.66</v>
      </c>
    </row>
    <row r="21" spans="1:19" x14ac:dyDescent="0.25">
      <c r="A21" s="1"/>
      <c r="B21" s="1"/>
      <c r="C21" s="1">
        <v>393004</v>
      </c>
      <c r="D21" s="1">
        <v>1.0000000000000002</v>
      </c>
      <c r="E21" s="7">
        <v>255730</v>
      </c>
      <c r="F21" s="7">
        <v>419270</v>
      </c>
      <c r="G21" s="7">
        <v>675000</v>
      </c>
      <c r="H21" s="7">
        <f>SUM(H5:H20)</f>
        <v>99146.512499999983</v>
      </c>
      <c r="I21" s="26">
        <f>SUM(I5:I20)</f>
        <v>575853.48750000005</v>
      </c>
      <c r="J21" s="8">
        <v>85244</v>
      </c>
      <c r="K21" s="8">
        <v>139756</v>
      </c>
      <c r="L21" s="8">
        <v>225000</v>
      </c>
      <c r="M21" s="8">
        <f>SUM(M5:M20)</f>
        <v>33048.837500000001</v>
      </c>
      <c r="N21" s="26">
        <f>SUM(N5:N20)</f>
        <v>191951.16250000001</v>
      </c>
      <c r="O21" s="9">
        <v>340974</v>
      </c>
      <c r="P21" s="9">
        <v>559026</v>
      </c>
      <c r="Q21" s="9">
        <v>900000</v>
      </c>
      <c r="R21" s="10">
        <f>SUM(R5:R20)</f>
        <v>132195.35</v>
      </c>
      <c r="S21" s="27">
        <f>SUM(S5:S20)</f>
        <v>767804.65</v>
      </c>
    </row>
    <row r="22" spans="1:19" x14ac:dyDescent="0.25">
      <c r="A22" s="13" t="s">
        <v>44</v>
      </c>
      <c r="I22" s="11">
        <f>SUM(H21+I21)</f>
        <v>675000</v>
      </c>
      <c r="J22" s="12"/>
      <c r="K22" s="12"/>
      <c r="L22" s="12"/>
      <c r="M22" s="11">
        <f>H21+M21</f>
        <v>132195.34999999998</v>
      </c>
      <c r="N22" s="11">
        <f>I21+N21</f>
        <v>767804.65</v>
      </c>
      <c r="O22" s="12"/>
      <c r="P22" s="12"/>
      <c r="Q22" s="12"/>
      <c r="R22" s="12"/>
      <c r="S22" s="11">
        <f>R21+S21</f>
        <v>900000</v>
      </c>
    </row>
    <row r="24" spans="1:19" ht="18.75" x14ac:dyDescent="0.3">
      <c r="A24" s="28" t="s">
        <v>48</v>
      </c>
    </row>
    <row r="25" spans="1:19" ht="18.75" x14ac:dyDescent="0.3">
      <c r="A25" s="28" t="s">
        <v>47</v>
      </c>
    </row>
  </sheetData>
  <mergeCells count="3">
    <mergeCell ref="E3:I3"/>
    <mergeCell ref="J3:N3"/>
    <mergeCell ref="O3:Q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EOLWD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Goguen, Beth (EOL)</dc:creator>
  <cp:lastModifiedBy>Goguen, Beth (EOL)</cp:lastModifiedBy>
  <dcterms:created xsi:type="dcterms:W3CDTF">2020-05-06T18:01:51Z</dcterms:created>
  <dcterms:modified xsi:type="dcterms:W3CDTF">2020-06-05T16:53:20Z</dcterms:modified>
</cp:coreProperties>
</file>