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alice_sweeney_detma_org/Documents/Budget FY21/"/>
    </mc:Choice>
  </mc:AlternateContent>
  <xr:revisionPtr revIDLastSave="2" documentId="14_{4DBB35B9-542F-49F1-9BA8-E9BEA6A7FC9E}" xr6:coauthVersionLast="45" xr6:coauthVersionMax="45" xr10:uidLastSave="{E61B85F9-45A4-4C5A-AC74-31624B03793E}"/>
  <bookViews>
    <workbookView xWindow="-120" yWindow="-120" windowWidth="25440" windowHeight="15390" xr2:uid="{00000000-000D-0000-FFFF-FFFF00000000}"/>
  </bookViews>
  <sheets>
    <sheet name="July - March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I18" i="1" l="1"/>
  <c r="I17" i="1"/>
  <c r="I16" i="1"/>
  <c r="I15" i="1"/>
  <c r="I14" i="1"/>
  <c r="I13" i="1"/>
  <c r="I12" i="1"/>
  <c r="I11" i="1"/>
  <c r="I10" i="1"/>
  <c r="I9" i="1"/>
  <c r="I8" i="1"/>
  <c r="I7" i="1"/>
  <c r="I6" i="1"/>
  <c r="I4" i="1"/>
  <c r="I3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4" i="1"/>
  <c r="H3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2" i="1" s="1"/>
  <c r="E4" i="1"/>
  <c r="E3" i="1"/>
  <c r="C18" i="1" l="1"/>
  <c r="C17" i="1"/>
  <c r="C16" i="1"/>
  <c r="C15" i="1"/>
  <c r="C14" i="1"/>
  <c r="C13" i="1"/>
  <c r="C12" i="1"/>
  <c r="C11" i="1"/>
  <c r="C10" i="1"/>
  <c r="C9" i="1"/>
  <c r="C8" i="1"/>
  <c r="C7" i="1"/>
  <c r="C6" i="1"/>
  <c r="D18" i="1"/>
  <c r="D17" i="1"/>
  <c r="G17" i="1" s="1"/>
  <c r="D16" i="1"/>
  <c r="D15" i="1"/>
  <c r="D14" i="1"/>
  <c r="D13" i="1"/>
  <c r="D12" i="1"/>
  <c r="D11" i="1"/>
  <c r="D10" i="1"/>
  <c r="D9" i="1"/>
  <c r="D8" i="1"/>
  <c r="D7" i="1"/>
  <c r="D6" i="1"/>
  <c r="G18" i="1" l="1"/>
  <c r="G13" i="1"/>
  <c r="G11" i="1"/>
  <c r="G9" i="1"/>
  <c r="G8" i="1"/>
  <c r="G7" i="1"/>
  <c r="D5" i="1"/>
  <c r="D4" i="1"/>
  <c r="C5" i="1"/>
  <c r="C4" i="1"/>
  <c r="G4" i="1" s="1"/>
  <c r="D3" i="1"/>
  <c r="C3" i="1"/>
  <c r="I5" i="1" l="1"/>
  <c r="H5" i="1"/>
  <c r="H22" i="1" s="1"/>
  <c r="G3" i="1"/>
  <c r="G5" i="1"/>
  <c r="G12" i="1"/>
  <c r="G14" i="1"/>
  <c r="G16" i="1"/>
  <c r="G15" i="1"/>
  <c r="G10" i="1"/>
  <c r="G6" i="1"/>
  <c r="D22" i="1"/>
  <c r="C22" i="1"/>
  <c r="B22" i="1" l="1"/>
  <c r="F22" i="1" l="1"/>
  <c r="G22" i="1" l="1"/>
  <c r="I22" i="1"/>
  <c r="J22" i="1" l="1"/>
</calcChain>
</file>

<file path=xl/sharedStrings.xml><?xml version="1.0" encoding="utf-8"?>
<sst xmlns="http://schemas.openxmlformats.org/spreadsheetml/2006/main" count="28" uniqueCount="28">
  <si>
    <t>Brockton</t>
  </si>
  <si>
    <t>Cape Cod &amp; Islands</t>
  </si>
  <si>
    <t>Franklin/Hampshire</t>
  </si>
  <si>
    <t>Greater Lowell</t>
  </si>
  <si>
    <t>Gtr New Bedford</t>
  </si>
  <si>
    <t>Merrimack Valley</t>
  </si>
  <si>
    <t>Metro North</t>
  </si>
  <si>
    <t>Metro South/West</t>
  </si>
  <si>
    <t>North Central</t>
  </si>
  <si>
    <t>North Shore</t>
  </si>
  <si>
    <t>South Shore</t>
  </si>
  <si>
    <t>TOTAL</t>
  </si>
  <si>
    <t>Workorce Area</t>
  </si>
  <si>
    <t>Salaries</t>
  </si>
  <si>
    <t>TOTAL     ALLOCATION</t>
  </si>
  <si>
    <t>Boston</t>
  </si>
  <si>
    <t>Central</t>
  </si>
  <si>
    <t>Hampden</t>
  </si>
  <si>
    <t xml:space="preserve">Bristol </t>
  </si>
  <si>
    <t xml:space="preserve">Berkshire </t>
  </si>
  <si>
    <t>FY2021 Jobs for Veterans State Grant Allocations</t>
  </si>
  <si>
    <t xml:space="preserve">Fringe                   &amp;  Payroll Tax          0.0185 </t>
  </si>
  <si>
    <t>State             Indirect   0.0447</t>
  </si>
  <si>
    <t>EOLWD         0.0767</t>
  </si>
  <si>
    <t>Overhead      Jul - Dec  FY20</t>
  </si>
  <si>
    <t>Overhead Jan - Jun  FY21</t>
  </si>
  <si>
    <t xml:space="preserve">Total Salary                                                 Fringe        Indirect </t>
  </si>
  <si>
    <t>Fringe 0.3703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</si>
</sst>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left" indent="1"/>
    </xf>
    <xf numFmtId="44" fontId="0" fillId="0" borderId="0" xfId="0" applyNumberFormat="1"/>
    <xf numFmtId="0" fontId="5" fillId="0" borderId="0" xfId="0" applyFont="1"/>
    <xf numFmtId="3" fontId="5" fillId="0" borderId="0" xfId="0" applyNumberFormat="1" applyFont="1" applyFill="1"/>
    <xf numFmtId="44" fontId="4" fillId="0" borderId="0" xfId="1" applyFont="1" applyFill="1" applyBorder="1"/>
    <xf numFmtId="44" fontId="4" fillId="0" borderId="0" xfId="1" applyNumberFormat="1" applyFont="1" applyFill="1" applyBorder="1" applyAlignment="1">
      <alignment horizontal="center"/>
    </xf>
    <xf numFmtId="44" fontId="4" fillId="0" borderId="0" xfId="1" applyNumberFormat="1" applyFont="1" applyFill="1" applyBorder="1"/>
    <xf numFmtId="3" fontId="4" fillId="0" borderId="0" xfId="0" applyNumberFormat="1" applyFont="1" applyFill="1" applyBorder="1"/>
    <xf numFmtId="44" fontId="4" fillId="0" borderId="0" xfId="1" applyFont="1" applyFill="1" applyBorder="1" applyAlignment="1">
      <alignment horizontal="center"/>
    </xf>
    <xf numFmtId="164" fontId="4" fillId="0" borderId="0" xfId="1" applyNumberFormat="1" applyFont="1" applyFill="1" applyBorder="1"/>
    <xf numFmtId="44" fontId="8" fillId="0" borderId="1" xfId="1" applyFont="1" applyFill="1" applyBorder="1" applyAlignment="1">
      <alignment horizontal="center"/>
    </xf>
    <xf numFmtId="44" fontId="8" fillId="0" borderId="1" xfId="1" applyNumberFormat="1" applyFont="1" applyFill="1" applyBorder="1"/>
    <xf numFmtId="44" fontId="9" fillId="0" borderId="5" xfId="1" applyFont="1" applyFill="1" applyBorder="1"/>
    <xf numFmtId="44" fontId="8" fillId="0" borderId="1" xfId="1" applyFont="1" applyFill="1" applyBorder="1"/>
    <xf numFmtId="164" fontId="8" fillId="0" borderId="1" xfId="1" applyNumberFormat="1" applyFont="1" applyFill="1" applyBorder="1"/>
    <xf numFmtId="164" fontId="9" fillId="0" borderId="5" xfId="1" applyNumberFormat="1" applyFont="1" applyFill="1" applyBorder="1"/>
    <xf numFmtId="44" fontId="8" fillId="0" borderId="2" xfId="1" applyFont="1" applyFill="1" applyBorder="1"/>
    <xf numFmtId="44" fontId="8" fillId="0" borderId="2" xfId="1" applyNumberFormat="1" applyFont="1" applyFill="1" applyBorder="1" applyAlignment="1">
      <alignment horizontal="center"/>
    </xf>
    <xf numFmtId="44" fontId="8" fillId="0" borderId="2" xfId="1" applyNumberFormat="1" applyFont="1" applyFill="1" applyBorder="1"/>
    <xf numFmtId="44" fontId="6" fillId="0" borderId="0" xfId="1" applyFont="1" applyFill="1" applyBorder="1" applyAlignment="1">
      <alignment horizontal="center"/>
    </xf>
    <xf numFmtId="44" fontId="10" fillId="0" borderId="0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3" fontId="11" fillId="0" borderId="0" xfId="0" applyNumberFormat="1" applyFont="1" applyFill="1" applyBorder="1"/>
    <xf numFmtId="44" fontId="8" fillId="0" borderId="0" xfId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44" fontId="8" fillId="0" borderId="6" xfId="1" applyNumberFormat="1" applyFont="1" applyFill="1" applyBorder="1"/>
    <xf numFmtId="0" fontId="4" fillId="0" borderId="0" xfId="1" applyNumberFormat="1" applyFont="1" applyFill="1" applyBorder="1" applyAlignment="1">
      <alignment horizontal="center"/>
    </xf>
    <xf numFmtId="44" fontId="5" fillId="0" borderId="0" xfId="0" applyNumberFormat="1" applyFont="1"/>
    <xf numFmtId="44" fontId="9" fillId="0" borderId="0" xfId="1" applyFont="1" applyFill="1" applyBorder="1" applyAlignment="1">
      <alignment horizontal="center"/>
    </xf>
    <xf numFmtId="44" fontId="8" fillId="0" borderId="0" xfId="1" applyFont="1" applyFill="1" applyBorder="1"/>
    <xf numFmtId="9" fontId="4" fillId="0" borderId="0" xfId="2" applyFont="1" applyFill="1" applyBorder="1"/>
    <xf numFmtId="3" fontId="5" fillId="0" borderId="0" xfId="0" applyNumberFormat="1" applyFont="1"/>
    <xf numFmtId="44" fontId="0" fillId="0" borderId="0" xfId="1" applyFont="1"/>
    <xf numFmtId="44" fontId="5" fillId="0" borderId="0" xfId="1" applyFont="1"/>
    <xf numFmtId="164" fontId="8" fillId="0" borderId="0" xfId="1" applyNumberFormat="1" applyFont="1" applyFill="1" applyBorder="1"/>
    <xf numFmtId="0" fontId="0" fillId="0" borderId="0" xfId="0" applyBorder="1" applyAlignment="1">
      <alignment horizontal="center"/>
    </xf>
    <xf numFmtId="44" fontId="8" fillId="0" borderId="1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4" fontId="10" fillId="0" borderId="0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vertical="top" wrapText="1" readingOrder="1"/>
    </xf>
    <xf numFmtId="4" fontId="13" fillId="0" borderId="1" xfId="0" applyNumberFormat="1" applyFont="1" applyBorder="1"/>
    <xf numFmtId="0" fontId="9" fillId="0" borderId="3" xfId="0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workbookViewId="0">
      <selection activeCell="J3" sqref="J3"/>
    </sheetView>
  </sheetViews>
  <sheetFormatPr defaultRowHeight="15" x14ac:dyDescent="0.25"/>
  <cols>
    <col min="1" max="1" width="19.28515625" customWidth="1"/>
    <col min="2" max="2" width="15.28515625" customWidth="1"/>
    <col min="3" max="3" width="11.85546875" customWidth="1"/>
    <col min="4" max="4" width="12.140625" customWidth="1"/>
    <col min="5" max="5" width="12.85546875" customWidth="1"/>
    <col min="6" max="6" width="16.140625" customWidth="1"/>
    <col min="7" max="7" width="14.5703125" customWidth="1"/>
    <col min="8" max="8" width="12.7109375" customWidth="1"/>
    <col min="9" max="9" width="13.85546875" customWidth="1"/>
    <col min="10" max="10" width="15.85546875" customWidth="1"/>
    <col min="11" max="11" width="32.5703125" customWidth="1"/>
    <col min="12" max="12" width="21.7109375" customWidth="1"/>
    <col min="14" max="14" width="11.140625" bestFit="1" customWidth="1"/>
  </cols>
  <sheetData>
    <row r="1" spans="1:14" ht="15.75" x14ac:dyDescent="0.25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6"/>
    </row>
    <row r="2" spans="1:14" ht="62.25" customHeight="1" x14ac:dyDescent="0.25">
      <c r="A2" s="53" t="s">
        <v>12</v>
      </c>
      <c r="B2" s="47" t="s">
        <v>13</v>
      </c>
      <c r="C2" s="48" t="s">
        <v>21</v>
      </c>
      <c r="D2" s="49" t="s">
        <v>22</v>
      </c>
      <c r="E2" s="48" t="s">
        <v>27</v>
      </c>
      <c r="F2" s="48" t="s">
        <v>26</v>
      </c>
      <c r="G2" s="50" t="s">
        <v>23</v>
      </c>
      <c r="H2" s="50" t="s">
        <v>24</v>
      </c>
      <c r="I2" s="50" t="s">
        <v>25</v>
      </c>
      <c r="J2" s="54" t="s">
        <v>14</v>
      </c>
    </row>
    <row r="3" spans="1:14" x14ac:dyDescent="0.25">
      <c r="A3" s="26" t="s">
        <v>19</v>
      </c>
      <c r="B3" s="51">
        <v>68217.23</v>
      </c>
      <c r="C3" s="12">
        <f>SUM(B3*0.0185)</f>
        <v>1262.0187549999998</v>
      </c>
      <c r="D3" s="12">
        <f t="shared" ref="D3:D18" si="0">SUM(B3*0.0447)</f>
        <v>3049.3101809999994</v>
      </c>
      <c r="E3" s="40">
        <f>SUM(B3*0.3703)</f>
        <v>25260.840269</v>
      </c>
      <c r="F3" s="12">
        <f>SUM(B3:E3)</f>
        <v>97789.399204999994</v>
      </c>
      <c r="G3" s="13">
        <f>SUM(F3*0.0767)</f>
        <v>7500.4469190235004</v>
      </c>
      <c r="H3" s="13">
        <f>SUM(F3*0.15/2)</f>
        <v>7334.2049403749998</v>
      </c>
      <c r="I3" s="13">
        <f>SUM(F3*0.15/2)</f>
        <v>7334.2049403749998</v>
      </c>
      <c r="J3" s="14">
        <f>SUM(F3:I3)</f>
        <v>119958.25600477349</v>
      </c>
      <c r="K3" s="3"/>
    </row>
    <row r="4" spans="1:14" x14ac:dyDescent="0.25">
      <c r="A4" s="26" t="s">
        <v>15</v>
      </c>
      <c r="B4" s="52">
        <v>112836.45</v>
      </c>
      <c r="C4" s="12">
        <f t="shared" ref="C4:C18" si="1">SUM(B4*0.0185)</f>
        <v>2087.4743249999997</v>
      </c>
      <c r="D4" s="12">
        <f t="shared" si="0"/>
        <v>5043.7893149999991</v>
      </c>
      <c r="E4" s="40">
        <f t="shared" ref="E4:E18" si="2">SUM(B4*0.3703)</f>
        <v>41783.337435000001</v>
      </c>
      <c r="F4" s="12">
        <f t="shared" ref="F4:F18" si="3">SUM(B4:E4)</f>
        <v>161751.051075</v>
      </c>
      <c r="G4" s="13">
        <f t="shared" ref="G4:G18" si="4">SUM(F4*0.0767)</f>
        <v>12406.305617452501</v>
      </c>
      <c r="H4" s="13">
        <f t="shared" ref="H4:H18" si="5">SUM(F4*0.15/2)</f>
        <v>12131.328830625</v>
      </c>
      <c r="I4" s="13">
        <f t="shared" ref="I4:I18" si="6">SUM(F4*0.15/2)</f>
        <v>12131.328830625</v>
      </c>
      <c r="J4" s="14">
        <f t="shared" ref="J4:J18" si="7">SUM(F4:I4)</f>
        <v>198420.01435370249</v>
      </c>
      <c r="K4" s="3"/>
    </row>
    <row r="5" spans="1:14" x14ac:dyDescent="0.25">
      <c r="A5" s="26" t="s">
        <v>18</v>
      </c>
      <c r="B5" s="15">
        <v>172015</v>
      </c>
      <c r="C5" s="12">
        <f t="shared" si="1"/>
        <v>3182.2774999999997</v>
      </c>
      <c r="D5" s="12">
        <f t="shared" si="0"/>
        <v>7689.0704999999998</v>
      </c>
      <c r="E5" s="40">
        <f t="shared" si="2"/>
        <v>63697.154500000004</v>
      </c>
      <c r="F5" s="12">
        <f t="shared" si="3"/>
        <v>246583.5025</v>
      </c>
      <c r="G5" s="13">
        <f t="shared" si="4"/>
        <v>18912.954641750002</v>
      </c>
      <c r="H5" s="13">
        <f t="shared" si="5"/>
        <v>18493.762687499999</v>
      </c>
      <c r="I5" s="13">
        <f t="shared" si="6"/>
        <v>18493.762687499999</v>
      </c>
      <c r="J5" s="14">
        <f t="shared" si="7"/>
        <v>302483.98251674999</v>
      </c>
      <c r="K5" s="3"/>
      <c r="L5" s="3"/>
      <c r="N5" s="3"/>
    </row>
    <row r="6" spans="1:14" x14ac:dyDescent="0.25">
      <c r="A6" s="26" t="s">
        <v>0</v>
      </c>
      <c r="B6" s="15">
        <v>62225.49</v>
      </c>
      <c r="C6" s="12">
        <f t="shared" si="1"/>
        <v>1151.1715649999999</v>
      </c>
      <c r="D6" s="12">
        <f t="shared" si="0"/>
        <v>2781.4794029999998</v>
      </c>
      <c r="E6" s="40">
        <f t="shared" si="2"/>
        <v>23042.098946999999</v>
      </c>
      <c r="F6" s="12">
        <f t="shared" si="3"/>
        <v>89200.239914999984</v>
      </c>
      <c r="G6" s="13">
        <f t="shared" si="4"/>
        <v>6841.6584014804994</v>
      </c>
      <c r="H6" s="13">
        <f t="shared" si="5"/>
        <v>6690.0179936249988</v>
      </c>
      <c r="I6" s="13">
        <f t="shared" si="6"/>
        <v>6690.0179936249988</v>
      </c>
      <c r="J6" s="14">
        <f t="shared" si="7"/>
        <v>109421.93430373046</v>
      </c>
      <c r="K6" s="3"/>
      <c r="L6" s="3"/>
      <c r="N6" s="3"/>
    </row>
    <row r="7" spans="1:14" x14ac:dyDescent="0.25">
      <c r="A7" s="26" t="s">
        <v>1</v>
      </c>
      <c r="B7" s="15">
        <v>58828.28</v>
      </c>
      <c r="C7" s="12">
        <f t="shared" si="1"/>
        <v>1088.3231799999999</v>
      </c>
      <c r="D7" s="12">
        <f t="shared" si="0"/>
        <v>2629.624116</v>
      </c>
      <c r="E7" s="40">
        <f t="shared" si="2"/>
        <v>21784.112084</v>
      </c>
      <c r="F7" s="12">
        <f t="shared" si="3"/>
        <v>84330.33937999999</v>
      </c>
      <c r="G7" s="13">
        <f t="shared" si="4"/>
        <v>6468.1370304459997</v>
      </c>
      <c r="H7" s="13">
        <f t="shared" si="5"/>
        <v>6324.7754534999995</v>
      </c>
      <c r="I7" s="13">
        <f t="shared" si="6"/>
        <v>6324.7754534999995</v>
      </c>
      <c r="J7" s="14">
        <f t="shared" si="7"/>
        <v>103448.02731744599</v>
      </c>
    </row>
    <row r="8" spans="1:14" x14ac:dyDescent="0.25">
      <c r="A8" s="26" t="s">
        <v>16</v>
      </c>
      <c r="B8" s="51">
        <v>119396.68</v>
      </c>
      <c r="C8" s="12">
        <f t="shared" si="1"/>
        <v>2208.8385799999996</v>
      </c>
      <c r="D8" s="12">
        <f t="shared" si="0"/>
        <v>5337.0315959999989</v>
      </c>
      <c r="E8" s="40">
        <f t="shared" si="2"/>
        <v>44212.590603999997</v>
      </c>
      <c r="F8" s="12">
        <f t="shared" si="3"/>
        <v>171155.14077999999</v>
      </c>
      <c r="G8" s="13">
        <f t="shared" si="4"/>
        <v>13127.599297826</v>
      </c>
      <c r="H8" s="13">
        <f t="shared" si="5"/>
        <v>12836.635558499998</v>
      </c>
      <c r="I8" s="13">
        <f t="shared" si="6"/>
        <v>12836.635558499998</v>
      </c>
      <c r="J8" s="14">
        <f t="shared" si="7"/>
        <v>209956.01119482599</v>
      </c>
      <c r="K8" s="3"/>
    </row>
    <row r="9" spans="1:14" x14ac:dyDescent="0.25">
      <c r="A9" s="26" t="s">
        <v>2</v>
      </c>
      <c r="B9" s="15">
        <v>52618.67</v>
      </c>
      <c r="C9" s="12">
        <f t="shared" si="1"/>
        <v>973.44539499999996</v>
      </c>
      <c r="D9" s="12">
        <f t="shared" si="0"/>
        <v>2352.054549</v>
      </c>
      <c r="E9" s="40">
        <f t="shared" si="2"/>
        <v>19484.693501000002</v>
      </c>
      <c r="F9" s="12">
        <f t="shared" si="3"/>
        <v>75428.863444999995</v>
      </c>
      <c r="G9" s="13">
        <f t="shared" si="4"/>
        <v>5785.3938262314996</v>
      </c>
      <c r="H9" s="13">
        <f t="shared" si="5"/>
        <v>5657.1647583749991</v>
      </c>
      <c r="I9" s="13">
        <f t="shared" si="6"/>
        <v>5657.1647583749991</v>
      </c>
      <c r="J9" s="14">
        <f t="shared" si="7"/>
        <v>92528.586787981505</v>
      </c>
      <c r="K9" s="36"/>
      <c r="L9" s="3"/>
    </row>
    <row r="10" spans="1:14" x14ac:dyDescent="0.25">
      <c r="A10" s="26" t="s">
        <v>3</v>
      </c>
      <c r="B10" s="15">
        <v>51179.45</v>
      </c>
      <c r="C10" s="12">
        <f t="shared" si="1"/>
        <v>946.81982499999992</v>
      </c>
      <c r="D10" s="12">
        <f t="shared" si="0"/>
        <v>2287.7214149999995</v>
      </c>
      <c r="E10" s="40">
        <f t="shared" si="2"/>
        <v>18951.750335000001</v>
      </c>
      <c r="F10" s="12">
        <f t="shared" si="3"/>
        <v>73365.741574999993</v>
      </c>
      <c r="G10" s="13">
        <f t="shared" si="4"/>
        <v>5627.1523788024997</v>
      </c>
      <c r="H10" s="13">
        <f t="shared" si="5"/>
        <v>5502.4306181249995</v>
      </c>
      <c r="I10" s="13">
        <f t="shared" si="6"/>
        <v>5502.4306181249995</v>
      </c>
      <c r="J10" s="14">
        <f t="shared" si="7"/>
        <v>89997.755190052485</v>
      </c>
      <c r="K10" s="36"/>
    </row>
    <row r="11" spans="1:14" x14ac:dyDescent="0.25">
      <c r="A11" s="26" t="s">
        <v>4</v>
      </c>
      <c r="B11" s="15">
        <v>51179.45</v>
      </c>
      <c r="C11" s="12">
        <f t="shared" si="1"/>
        <v>946.81982499999992</v>
      </c>
      <c r="D11" s="12">
        <f t="shared" si="0"/>
        <v>2287.7214149999995</v>
      </c>
      <c r="E11" s="40">
        <f t="shared" si="2"/>
        <v>18951.750335000001</v>
      </c>
      <c r="F11" s="12">
        <f t="shared" si="3"/>
        <v>73365.741574999993</v>
      </c>
      <c r="G11" s="13">
        <f t="shared" si="4"/>
        <v>5627.1523788024997</v>
      </c>
      <c r="H11" s="13">
        <f t="shared" si="5"/>
        <v>5502.4306181249995</v>
      </c>
      <c r="I11" s="13">
        <f t="shared" si="6"/>
        <v>5502.4306181249995</v>
      </c>
      <c r="J11" s="14">
        <f t="shared" si="7"/>
        <v>89997.755190052485</v>
      </c>
      <c r="K11" s="36"/>
    </row>
    <row r="12" spans="1:14" x14ac:dyDescent="0.25">
      <c r="A12" s="26" t="s">
        <v>17</v>
      </c>
      <c r="B12" s="15">
        <v>105236.2</v>
      </c>
      <c r="C12" s="12">
        <f t="shared" si="1"/>
        <v>1946.8696999999997</v>
      </c>
      <c r="D12" s="12">
        <f t="shared" si="0"/>
        <v>4704.0581399999992</v>
      </c>
      <c r="E12" s="40">
        <f t="shared" si="2"/>
        <v>38968.96486</v>
      </c>
      <c r="F12" s="12">
        <f t="shared" si="3"/>
        <v>150856.09269999998</v>
      </c>
      <c r="G12" s="13">
        <f t="shared" si="4"/>
        <v>11570.66231009</v>
      </c>
      <c r="H12" s="13">
        <f t="shared" si="5"/>
        <v>11314.206952499999</v>
      </c>
      <c r="I12" s="13">
        <f t="shared" si="6"/>
        <v>11314.206952499999</v>
      </c>
      <c r="J12" s="14">
        <f t="shared" si="7"/>
        <v>185055.16891509001</v>
      </c>
    </row>
    <row r="13" spans="1:14" x14ac:dyDescent="0.25">
      <c r="A13" s="26" t="s">
        <v>5</v>
      </c>
      <c r="B13" s="15">
        <v>58829.23</v>
      </c>
      <c r="C13" s="12">
        <f t="shared" si="1"/>
        <v>1088.3407549999999</v>
      </c>
      <c r="D13" s="12">
        <f t="shared" si="0"/>
        <v>2629.666581</v>
      </c>
      <c r="E13" s="40">
        <f t="shared" si="2"/>
        <v>21784.463869000003</v>
      </c>
      <c r="F13" s="12">
        <f t="shared" si="3"/>
        <v>84331.701205000005</v>
      </c>
      <c r="G13" s="13">
        <f t="shared" si="4"/>
        <v>6468.2414824235011</v>
      </c>
      <c r="H13" s="13">
        <f t="shared" si="5"/>
        <v>6324.8775903750002</v>
      </c>
      <c r="I13" s="13">
        <f t="shared" si="6"/>
        <v>6324.8775903750002</v>
      </c>
      <c r="J13" s="14">
        <f t="shared" si="7"/>
        <v>103449.69786817352</v>
      </c>
    </row>
    <row r="14" spans="1:14" x14ac:dyDescent="0.25">
      <c r="A14" s="26" t="s">
        <v>6</v>
      </c>
      <c r="B14" s="51">
        <v>187552.2</v>
      </c>
      <c r="C14" s="12">
        <f t="shared" si="1"/>
        <v>3469.7157000000002</v>
      </c>
      <c r="D14" s="12">
        <f t="shared" si="0"/>
        <v>8383.5833399999992</v>
      </c>
      <c r="E14" s="40">
        <f t="shared" si="2"/>
        <v>69450.579660000003</v>
      </c>
      <c r="F14" s="12">
        <f t="shared" si="3"/>
        <v>268856.07870000001</v>
      </c>
      <c r="G14" s="13">
        <f t="shared" si="4"/>
        <v>20621.261236290004</v>
      </c>
      <c r="H14" s="13">
        <f t="shared" si="5"/>
        <v>20164.205902500002</v>
      </c>
      <c r="I14" s="13">
        <f t="shared" si="6"/>
        <v>20164.205902500002</v>
      </c>
      <c r="J14" s="14">
        <f t="shared" si="7"/>
        <v>329805.75174129003</v>
      </c>
    </row>
    <row r="15" spans="1:14" x14ac:dyDescent="0.25">
      <c r="A15" s="26" t="s">
        <v>7</v>
      </c>
      <c r="B15" s="15">
        <v>116034.42</v>
      </c>
      <c r="C15" s="12">
        <f t="shared" si="1"/>
        <v>2146.6367700000001</v>
      </c>
      <c r="D15" s="12">
        <f t="shared" si="0"/>
        <v>5186.738574</v>
      </c>
      <c r="E15" s="40">
        <f t="shared" si="2"/>
        <v>42967.545726000004</v>
      </c>
      <c r="F15" s="12">
        <f t="shared" si="3"/>
        <v>166335.34106999999</v>
      </c>
      <c r="G15" s="13">
        <f t="shared" si="4"/>
        <v>12757.920660068999</v>
      </c>
      <c r="H15" s="13">
        <f t="shared" si="5"/>
        <v>12475.15058025</v>
      </c>
      <c r="I15" s="13">
        <f t="shared" si="6"/>
        <v>12475.15058025</v>
      </c>
      <c r="J15" s="14">
        <f t="shared" si="7"/>
        <v>204043.56289056898</v>
      </c>
      <c r="K15" s="39"/>
    </row>
    <row r="16" spans="1:14" x14ac:dyDescent="0.25">
      <c r="A16" s="26" t="s">
        <v>8</v>
      </c>
      <c r="B16" s="51">
        <v>128718.3</v>
      </c>
      <c r="C16" s="12">
        <f t="shared" si="1"/>
        <v>2381.2885499999998</v>
      </c>
      <c r="D16" s="12">
        <f t="shared" si="0"/>
        <v>5753.7080099999994</v>
      </c>
      <c r="E16" s="40">
        <f t="shared" si="2"/>
        <v>47664.386490000004</v>
      </c>
      <c r="F16" s="12">
        <f t="shared" si="3"/>
        <v>184517.68305000002</v>
      </c>
      <c r="G16" s="13">
        <f t="shared" si="4"/>
        <v>14152.506289935003</v>
      </c>
      <c r="H16" s="13">
        <f t="shared" si="5"/>
        <v>13838.826228750002</v>
      </c>
      <c r="I16" s="13">
        <f t="shared" si="6"/>
        <v>13838.826228750002</v>
      </c>
      <c r="J16" s="14">
        <f t="shared" si="7"/>
        <v>226347.84179743502</v>
      </c>
    </row>
    <row r="17" spans="1:12" x14ac:dyDescent="0.25">
      <c r="A17" s="26" t="s">
        <v>9</v>
      </c>
      <c r="B17" s="15">
        <v>119329.35</v>
      </c>
      <c r="C17" s="12">
        <f t="shared" si="1"/>
        <v>2207.592975</v>
      </c>
      <c r="D17" s="12">
        <f t="shared" si="0"/>
        <v>5334.0219449999995</v>
      </c>
      <c r="E17" s="40">
        <f t="shared" si="2"/>
        <v>44187.658305000004</v>
      </c>
      <c r="F17" s="12">
        <f t="shared" si="3"/>
        <v>171058.62322500002</v>
      </c>
      <c r="G17" s="13">
        <f t="shared" si="4"/>
        <v>13120.196401357502</v>
      </c>
      <c r="H17" s="13">
        <f t="shared" si="5"/>
        <v>12829.396741875002</v>
      </c>
      <c r="I17" s="13">
        <f t="shared" si="6"/>
        <v>12829.396741875002</v>
      </c>
      <c r="J17" s="14">
        <f t="shared" si="7"/>
        <v>209837.61311010754</v>
      </c>
      <c r="K17" s="3"/>
      <c r="L17" s="3"/>
    </row>
    <row r="18" spans="1:12" x14ac:dyDescent="0.25">
      <c r="A18" s="26" t="s">
        <v>10</v>
      </c>
      <c r="B18" s="15">
        <v>102359.38</v>
      </c>
      <c r="C18" s="12">
        <f t="shared" si="1"/>
        <v>1893.6485299999999</v>
      </c>
      <c r="D18" s="12">
        <f t="shared" si="0"/>
        <v>4575.4642859999994</v>
      </c>
      <c r="E18" s="40">
        <f t="shared" si="2"/>
        <v>37903.678414000002</v>
      </c>
      <c r="F18" s="12">
        <f t="shared" si="3"/>
        <v>146732.17123000001</v>
      </c>
      <c r="G18" s="13">
        <f t="shared" si="4"/>
        <v>11254.357533341001</v>
      </c>
      <c r="H18" s="13">
        <f t="shared" si="5"/>
        <v>11004.91284225</v>
      </c>
      <c r="I18" s="13">
        <f t="shared" si="6"/>
        <v>11004.91284225</v>
      </c>
      <c r="J18" s="14">
        <f t="shared" si="7"/>
        <v>179996.354447841</v>
      </c>
      <c r="K18" s="3"/>
    </row>
    <row r="19" spans="1:12" x14ac:dyDescent="0.25">
      <c r="A19" s="26"/>
      <c r="B19" s="15"/>
      <c r="C19" s="15"/>
      <c r="D19" s="12"/>
      <c r="E19" s="12"/>
      <c r="F19" s="12"/>
      <c r="G19" s="15"/>
      <c r="H19" s="15"/>
      <c r="I19" s="15"/>
      <c r="J19" s="14"/>
      <c r="K19" s="3"/>
    </row>
    <row r="20" spans="1:12" x14ac:dyDescent="0.25">
      <c r="A20" s="26"/>
      <c r="B20" s="15"/>
      <c r="C20" s="12"/>
      <c r="D20" s="12"/>
      <c r="E20" s="12"/>
      <c r="F20" s="12"/>
      <c r="G20" s="13"/>
      <c r="H20" s="13"/>
      <c r="I20" s="15"/>
      <c r="J20" s="14"/>
      <c r="K20" s="3"/>
    </row>
    <row r="21" spans="1:12" x14ac:dyDescent="0.25">
      <c r="A21" s="26"/>
      <c r="B21" s="15"/>
      <c r="C21" s="12"/>
      <c r="D21" s="12"/>
      <c r="E21" s="12"/>
      <c r="F21" s="12"/>
      <c r="G21" s="16"/>
      <c r="H21" s="16"/>
      <c r="I21" s="16"/>
      <c r="J21" s="17"/>
      <c r="K21" s="3"/>
      <c r="L21" s="3"/>
    </row>
    <row r="22" spans="1:12" ht="15.75" thickBot="1" x14ac:dyDescent="0.3">
      <c r="A22" s="27" t="s">
        <v>11</v>
      </c>
      <c r="B22" s="18">
        <f>SUM(B3:B20)</f>
        <v>1566555.7799999998</v>
      </c>
      <c r="C22" s="19">
        <f>SUM(C3:C21)</f>
        <v>28981.281930000001</v>
      </c>
      <c r="D22" s="19">
        <f>SUM(D3:D20)</f>
        <v>70025.043365999998</v>
      </c>
      <c r="E22" s="19">
        <f>SUM(E3:E21)</f>
        <v>580095.60533399996</v>
      </c>
      <c r="F22" s="19">
        <f>SUM(F3:F21)</f>
        <v>2245657.7106300001</v>
      </c>
      <c r="G22" s="20">
        <f>SUM(G3:G21)</f>
        <v>172241.94640532104</v>
      </c>
      <c r="H22" s="20">
        <f>SUM(H3:H21)</f>
        <v>168424.32829725</v>
      </c>
      <c r="I22" s="20">
        <f>SUM(I3:I21)</f>
        <v>168424.32829725</v>
      </c>
      <c r="J22" s="29">
        <f>SUM(F22:I22)</f>
        <v>2754748.3136298209</v>
      </c>
      <c r="K22" s="33"/>
    </row>
    <row r="23" spans="1:12" ht="15.75" x14ac:dyDescent="0.25">
      <c r="A23" s="28"/>
      <c r="B23" s="28"/>
      <c r="C23" s="22"/>
      <c r="D23" s="10"/>
      <c r="E23" s="10"/>
      <c r="F23" s="10"/>
      <c r="G23" s="32"/>
      <c r="H23" s="32"/>
      <c r="I23" s="33"/>
      <c r="J23" s="33"/>
      <c r="K23" s="3"/>
    </row>
    <row r="24" spans="1:12" ht="15.75" x14ac:dyDescent="0.25">
      <c r="A24" s="42"/>
      <c r="B24" s="42"/>
      <c r="C24" s="22"/>
      <c r="D24" s="10"/>
      <c r="E24" s="10"/>
      <c r="F24" s="10"/>
      <c r="G24" s="33"/>
      <c r="H24" s="33"/>
      <c r="I24" s="33"/>
      <c r="J24" s="33"/>
      <c r="K24" s="3"/>
    </row>
    <row r="25" spans="1:12" ht="15.75" x14ac:dyDescent="0.25">
      <c r="A25" s="42"/>
      <c r="B25" s="42"/>
      <c r="C25" s="22"/>
      <c r="D25" s="10"/>
      <c r="E25" s="10"/>
      <c r="F25" s="10"/>
      <c r="G25" s="33"/>
      <c r="H25" s="33"/>
      <c r="I25" s="33"/>
      <c r="J25" s="33"/>
      <c r="K25" s="5"/>
    </row>
    <row r="26" spans="1:12" ht="15.75" x14ac:dyDescent="0.25">
      <c r="A26" s="42"/>
      <c r="B26" s="42"/>
      <c r="C26" s="22"/>
      <c r="D26" s="10"/>
      <c r="E26" s="10"/>
      <c r="F26" s="10"/>
      <c r="G26" s="33"/>
      <c r="H26" s="33"/>
      <c r="I26" s="33"/>
      <c r="J26" s="33"/>
      <c r="K26" s="4"/>
    </row>
    <row r="27" spans="1:12" ht="15.75" x14ac:dyDescent="0.25">
      <c r="A27" s="42"/>
      <c r="B27" s="42"/>
      <c r="C27" s="22"/>
      <c r="D27" s="10"/>
      <c r="E27" s="10"/>
      <c r="F27" s="21"/>
      <c r="G27" s="33"/>
      <c r="H27" s="33"/>
      <c r="I27" s="33"/>
      <c r="J27" s="33"/>
      <c r="K27" s="35"/>
    </row>
    <row r="28" spans="1:12" ht="15.75" x14ac:dyDescent="0.25">
      <c r="A28" s="42"/>
      <c r="B28" s="42"/>
      <c r="C28" s="22"/>
      <c r="D28" s="30"/>
      <c r="E28" s="30"/>
      <c r="F28" s="10"/>
      <c r="G28" s="33"/>
      <c r="H28" s="33"/>
      <c r="I28" s="33"/>
      <c r="J28" s="33"/>
      <c r="K28" s="37"/>
    </row>
    <row r="29" spans="1:12" ht="15.75" x14ac:dyDescent="0.25">
      <c r="A29" s="42"/>
      <c r="B29" s="42"/>
      <c r="C29" s="22"/>
      <c r="D29" s="10"/>
      <c r="E29" s="10"/>
      <c r="F29" s="25"/>
      <c r="G29" s="33"/>
      <c r="H29" s="33"/>
      <c r="I29" s="33"/>
      <c r="J29" s="33"/>
      <c r="K29" s="31"/>
    </row>
    <row r="30" spans="1:12" ht="15.75" x14ac:dyDescent="0.25">
      <c r="A30" s="43"/>
      <c r="B30" s="42"/>
      <c r="C30" s="22"/>
      <c r="D30" s="10"/>
      <c r="E30" s="10"/>
      <c r="F30" s="22"/>
      <c r="G30" s="33"/>
      <c r="H30" s="33"/>
      <c r="I30" s="33"/>
      <c r="J30" s="33"/>
      <c r="K30" s="5"/>
    </row>
    <row r="31" spans="1:12" ht="15.75" x14ac:dyDescent="0.25">
      <c r="A31" s="23"/>
      <c r="B31" s="24"/>
      <c r="C31" s="25"/>
      <c r="D31" s="10"/>
      <c r="E31" s="10"/>
      <c r="F31" s="10"/>
      <c r="G31" s="38"/>
      <c r="H31" s="38"/>
      <c r="I31" s="38"/>
      <c r="J31" s="33"/>
    </row>
    <row r="32" spans="1:12" ht="15.75" x14ac:dyDescent="0.25">
      <c r="A32" s="2"/>
      <c r="B32" s="6"/>
      <c r="C32" s="10"/>
      <c r="D32" s="10"/>
      <c r="E32" s="10"/>
      <c r="F32" s="10"/>
      <c r="G32" s="8"/>
      <c r="H32" s="8"/>
      <c r="I32" s="8"/>
      <c r="J32" s="6"/>
    </row>
    <row r="33" spans="1:10" ht="15.75" x14ac:dyDescent="0.25">
      <c r="A33" s="2"/>
      <c r="B33" s="9"/>
      <c r="C33" s="10"/>
      <c r="D33" s="10"/>
      <c r="E33" s="10"/>
      <c r="F33" s="10"/>
      <c r="G33" s="11"/>
      <c r="H33" s="11"/>
      <c r="I33" s="11"/>
      <c r="J33" s="34"/>
    </row>
    <row r="34" spans="1:10" ht="15.75" x14ac:dyDescent="0.25">
      <c r="A34" s="2"/>
      <c r="B34" s="8"/>
      <c r="C34" s="7"/>
      <c r="D34" s="7"/>
      <c r="E34" s="7"/>
      <c r="F34" s="8"/>
      <c r="G34" s="8"/>
      <c r="H34" s="8"/>
      <c r="I34" s="8"/>
      <c r="J34" s="8"/>
    </row>
    <row r="35" spans="1:10" ht="15.75" x14ac:dyDescent="0.25">
      <c r="A35" s="1"/>
      <c r="B35" s="1"/>
      <c r="C35" s="1"/>
      <c r="D35" s="1"/>
      <c r="E35" s="1"/>
      <c r="F35" s="1"/>
    </row>
    <row r="36" spans="1:10" ht="15.75" x14ac:dyDescent="0.25">
      <c r="B36" s="1"/>
      <c r="C36" s="1"/>
      <c r="D36" s="1"/>
      <c r="E36" s="1"/>
      <c r="F36" s="1"/>
    </row>
    <row r="37" spans="1:10" ht="15.75" x14ac:dyDescent="0.25">
      <c r="A37" s="2"/>
    </row>
    <row r="38" spans="1:10" ht="15.75" x14ac:dyDescent="0.25">
      <c r="A38" s="41"/>
      <c r="B38" s="41"/>
      <c r="C38" s="41"/>
      <c r="D38" s="41"/>
      <c r="E38" s="41"/>
      <c r="F38" s="41"/>
    </row>
  </sheetData>
  <mergeCells count="9">
    <mergeCell ref="A38:F38"/>
    <mergeCell ref="A1:J1"/>
    <mergeCell ref="A24:B24"/>
    <mergeCell ref="A25:B25"/>
    <mergeCell ref="A30:B30"/>
    <mergeCell ref="A26:B26"/>
    <mergeCell ref="A27:B27"/>
    <mergeCell ref="A28:B28"/>
    <mergeCell ref="A29:B29"/>
  </mergeCells>
  <pageMargins left="0.7" right="0.7" top="1" bottom="0.75" header="0.05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25" sqref="F25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496EF8B42C964CAA1C44828F3BB899" ma:contentTypeVersion="7" ma:contentTypeDescription="Create a new document." ma:contentTypeScope="" ma:versionID="04bd2ecd86ce8b38fa2a926ff0291a9b">
  <xsd:schema xmlns:xsd="http://www.w3.org/2001/XMLSchema" xmlns:xs="http://www.w3.org/2001/XMLSchema" xmlns:p="http://schemas.microsoft.com/office/2006/metadata/properties" xmlns:ns3="9234f1e8-fba6-4606-81af-6974ee1423a3" targetNamespace="http://schemas.microsoft.com/office/2006/metadata/properties" ma:root="true" ma:fieldsID="cf1ac1bdad82c4005a6f1d8c5db5b271" ns3:_="">
    <xsd:import namespace="9234f1e8-fba6-4606-81af-6974ee1423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4f1e8-fba6-4606-81af-6974ee1423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BB8D25-28B7-4ABC-83C0-1D4699AEC8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34f1e8-fba6-4606-81af-6974ee1423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4B4D81-D51F-4CB4-A29D-0B889AB7740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00C3A7-03FA-48D3-A628-2CC507F53E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 - March</vt:lpstr>
      <vt:lpstr>Sheet3</vt:lpstr>
    </vt:vector>
  </TitlesOfParts>
  <Company>EOLWD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Boyle, Marilyn (DWD)</dc:creator>
  <cp:lastModifiedBy>Sweeney, Alice (EOL)</cp:lastModifiedBy>
  <cp:lastPrinted>2020-08-03T18:16:02Z</cp:lastPrinted>
  <dcterms:created xsi:type="dcterms:W3CDTF">2016-04-07T15:52:20Z</dcterms:created>
  <dcterms:modified xsi:type="dcterms:W3CDTF">2020-08-06T17:18:58Z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0x01010094496EF8B42C964CAA1C44828F3BB899</vt:lpwstr>
  </property>
</Properties>
</file>