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alice_sweeney_detma_org/Documents/Budget FY21/"/>
    </mc:Choice>
  </mc:AlternateContent>
  <xr:revisionPtr revIDLastSave="0" documentId="8_{1B75A660-06A4-4971-A023-08F0F0792A3F}" xr6:coauthVersionLast="45" xr6:coauthVersionMax="45" xr10:uidLastSave="{00000000-0000-0000-0000-000000000000}"/>
  <bookViews>
    <workbookView xWindow="25080" yWindow="-120" windowWidth="29040" windowHeight="15840" xr2:uid="{00000000-000D-0000-FFFF-FFFF00000000}"/>
  </bookViews>
  <sheets>
    <sheet name="July - March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E14" i="1" l="1"/>
  <c r="B12" i="1"/>
  <c r="B11" i="1"/>
  <c r="B10" i="1"/>
  <c r="B9" i="1"/>
  <c r="B8" i="1"/>
  <c r="B7" i="1"/>
  <c r="B6" i="1"/>
  <c r="B5" i="1"/>
  <c r="B4" i="1"/>
  <c r="B3" i="1"/>
  <c r="D22" i="1" l="1"/>
  <c r="F22" i="1" s="1"/>
  <c r="D21" i="1"/>
  <c r="F21" i="1" s="1"/>
  <c r="D20" i="1"/>
  <c r="F20" i="1" s="1"/>
  <c r="D19" i="1"/>
  <c r="F19" i="1" s="1"/>
  <c r="D18" i="1"/>
  <c r="D24" i="1" l="1"/>
  <c r="F18" i="1"/>
  <c r="E24" i="1"/>
  <c r="F24" i="1" l="1"/>
  <c r="D3" i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F14" i="1" l="1"/>
  <c r="F26" i="1" l="1"/>
  <c r="D14" i="1"/>
  <c r="D26" i="1" s="1"/>
  <c r="C14" i="1"/>
  <c r="B14" i="1"/>
  <c r="B26" i="1" s="1"/>
  <c r="C26" i="1" l="1"/>
  <c r="E26" i="1"/>
</calcChain>
</file>

<file path=xl/sharedStrings.xml><?xml version="1.0" encoding="utf-8"?>
<sst xmlns="http://schemas.openxmlformats.org/spreadsheetml/2006/main" count="27" uniqueCount="26">
  <si>
    <t>Berkshire County</t>
  </si>
  <si>
    <t>Bristol County</t>
  </si>
  <si>
    <t>Brockton</t>
  </si>
  <si>
    <t>Cape Cod &amp; Islands</t>
  </si>
  <si>
    <t>Central Mass</t>
  </si>
  <si>
    <t>Franklin/Hampshire</t>
  </si>
  <si>
    <t>Greater Lowell</t>
  </si>
  <si>
    <t>Gtr New Bedford</t>
  </si>
  <si>
    <t>Hampden County</t>
  </si>
  <si>
    <t>Merrimack Valley</t>
  </si>
  <si>
    <t>Metro North</t>
  </si>
  <si>
    <t>Metro South/West</t>
  </si>
  <si>
    <t>North Central</t>
  </si>
  <si>
    <t>North Shore</t>
  </si>
  <si>
    <t>South Shore</t>
  </si>
  <si>
    <t>TOTAL</t>
  </si>
  <si>
    <t>Boston*</t>
  </si>
  <si>
    <t>Workorce Area</t>
  </si>
  <si>
    <t>CAREER CENTERS STAFFED BY DUA</t>
  </si>
  <si>
    <t>TOTAL UI SERVICES</t>
  </si>
  <si>
    <t>TOTAL UI SERVICES STAFF ALLOCATION</t>
  </si>
  <si>
    <t>DUA  (UI Funds to be)      ALLOCATED FOR UI SERVICES</t>
  </si>
  <si>
    <t>Sub Total</t>
  </si>
  <si>
    <t xml:space="preserve">WP 10% STAFF ALLOCATION FOR UI SERVICES </t>
  </si>
  <si>
    <t>WP Overhead WIOA @ $15,000 per FTE Contracted</t>
  </si>
  <si>
    <r>
      <t xml:space="preserve">FY 21 DISTRIBUTION WORKSHEET FOR UI WALK-IN DUA/MDCS  </t>
    </r>
    <r>
      <rPr>
        <b/>
        <sz val="12"/>
        <color theme="9" tint="-0.499984740745262"/>
        <rFont val="Times New Roman"/>
        <family val="1"/>
      </rPr>
      <t>First Installment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</si>
</sst>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9" tint="-0.49998474074526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indent="1"/>
    </xf>
    <xf numFmtId="44" fontId="4" fillId="0" borderId="2" xfId="1" applyFont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164" fontId="0" fillId="0" borderId="0" xfId="0" applyNumberFormat="1"/>
    <xf numFmtId="0" fontId="4" fillId="0" borderId="6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44" fontId="0" fillId="0" borderId="0" xfId="0" applyNumberFormat="1"/>
    <xf numFmtId="0" fontId="5" fillId="0" borderId="0" xfId="0" applyFont="1"/>
    <xf numFmtId="44" fontId="4" fillId="5" borderId="2" xfId="1" applyFont="1" applyFill="1" applyBorder="1"/>
    <xf numFmtId="3" fontId="5" fillId="0" borderId="0" xfId="0" applyNumberFormat="1" applyFont="1" applyFill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4" fontId="3" fillId="0" borderId="10" xfId="1" applyFont="1" applyBorder="1"/>
    <xf numFmtId="164" fontId="3" fillId="0" borderId="10" xfId="1" applyNumberFormat="1" applyFont="1" applyBorder="1"/>
    <xf numFmtId="44" fontId="4" fillId="6" borderId="2" xfId="1" applyFont="1" applyFill="1" applyBorder="1" applyAlignment="1">
      <alignment horizontal="center"/>
    </xf>
    <xf numFmtId="164" fontId="3" fillId="6" borderId="2" xfId="1" applyNumberFormat="1" applyFont="1" applyFill="1" applyBorder="1"/>
    <xf numFmtId="164" fontId="3" fillId="6" borderId="3" xfId="1" applyNumberFormat="1" applyFont="1" applyFill="1" applyBorder="1"/>
    <xf numFmtId="44" fontId="4" fillId="0" borderId="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indent="1"/>
    </xf>
    <xf numFmtId="3" fontId="4" fillId="2" borderId="8" xfId="0" applyNumberFormat="1" applyFont="1" applyFill="1" applyBorder="1"/>
    <xf numFmtId="44" fontId="4" fillId="2" borderId="8" xfId="1" applyFont="1" applyFill="1" applyBorder="1" applyAlignment="1">
      <alignment horizontal="center"/>
    </xf>
    <xf numFmtId="164" fontId="3" fillId="6" borderId="8" xfId="1" applyNumberFormat="1" applyFont="1" applyFill="1" applyBorder="1"/>
    <xf numFmtId="164" fontId="3" fillId="0" borderId="12" xfId="1" applyNumberFormat="1" applyFont="1" applyFill="1" applyBorder="1"/>
    <xf numFmtId="44" fontId="4" fillId="0" borderId="8" xfId="1" applyFont="1" applyFill="1" applyBorder="1" applyAlignment="1">
      <alignment horizontal="center"/>
    </xf>
    <xf numFmtId="44" fontId="4" fillId="5" borderId="2" xfId="1" applyNumberFormat="1" applyFont="1" applyFill="1" applyBorder="1"/>
    <xf numFmtId="44" fontId="4" fillId="0" borderId="2" xfId="1" applyNumberFormat="1" applyFont="1" applyBorder="1" applyAlignment="1">
      <alignment horizontal="center"/>
    </xf>
    <xf numFmtId="44" fontId="4" fillId="6" borderId="8" xfId="1" applyFont="1" applyFill="1" applyBorder="1" applyAlignment="1">
      <alignment horizontal="center"/>
    </xf>
    <xf numFmtId="44" fontId="3" fillId="6" borderId="8" xfId="1" applyFont="1" applyFill="1" applyBorder="1"/>
    <xf numFmtId="44" fontId="3" fillId="0" borderId="3" xfId="1" applyNumberFormat="1" applyFont="1" applyFill="1" applyBorder="1"/>
    <xf numFmtId="44" fontId="4" fillId="2" borderId="8" xfId="1" applyFont="1" applyFill="1" applyBorder="1"/>
    <xf numFmtId="44" fontId="4" fillId="5" borderId="3" xfId="1" applyNumberFormat="1" applyFont="1" applyFill="1" applyBorder="1"/>
    <xf numFmtId="44" fontId="0" fillId="0" borderId="0" xfId="1" applyFont="1"/>
    <xf numFmtId="44" fontId="4" fillId="6" borderId="3" xfId="1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4" fontId="4" fillId="0" borderId="2" xfId="1" applyFont="1" applyFill="1" applyBorder="1"/>
    <xf numFmtId="44" fontId="0" fillId="0" borderId="0" xfId="0" applyNumberFormat="1" applyFill="1"/>
    <xf numFmtId="164" fontId="3" fillId="7" borderId="2" xfId="1" applyNumberFormat="1" applyFont="1" applyFill="1" applyBorder="1"/>
    <xf numFmtId="164" fontId="3" fillId="0" borderId="2" xfId="1" applyNumberFormat="1" applyFont="1" applyFill="1" applyBorder="1"/>
    <xf numFmtId="164" fontId="3" fillId="7" borderId="10" xfId="1" applyNumberFormat="1" applyFont="1" applyFill="1" applyBorder="1"/>
    <xf numFmtId="164" fontId="3" fillId="7" borderId="12" xfId="1" applyNumberFormat="1" applyFont="1" applyFill="1" applyBorder="1"/>
    <xf numFmtId="44" fontId="3" fillId="7" borderId="12" xfId="1" applyFont="1" applyFill="1" applyBorder="1"/>
    <xf numFmtId="44" fontId="3" fillId="0" borderId="4" xfId="1" applyFont="1" applyFill="1" applyBorder="1"/>
    <xf numFmtId="164" fontId="4" fillId="0" borderId="2" xfId="1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0" fontId="0" fillId="0" borderId="0" xfId="0" applyFill="1"/>
    <xf numFmtId="164" fontId="3" fillId="7" borderId="10" xfId="1" applyNumberFormat="1" applyFont="1" applyFill="1" applyBorder="1" applyAlignment="1">
      <alignment horizontal="center"/>
    </xf>
    <xf numFmtId="44" fontId="3" fillId="0" borderId="19" xfId="1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activeCell="C17" sqref="C17"/>
    </sheetView>
  </sheetViews>
  <sheetFormatPr defaultRowHeight="15" x14ac:dyDescent="0.25"/>
  <cols>
    <col min="1" max="1" width="20.42578125" customWidth="1"/>
    <col min="2" max="2" width="19.140625" customWidth="1"/>
    <col min="3" max="3" width="17.85546875" customWidth="1"/>
    <col min="4" max="4" width="17.42578125" customWidth="1"/>
    <col min="5" max="6" width="15.85546875" customWidth="1"/>
    <col min="7" max="7" width="32.5703125" customWidth="1"/>
    <col min="8" max="8" width="17.85546875" customWidth="1"/>
    <col min="10" max="10" width="11.140625" bestFit="1" customWidth="1"/>
  </cols>
  <sheetData>
    <row r="1" spans="1:10" ht="16.5" thickBot="1" x14ac:dyDescent="0.3">
      <c r="A1" s="57" t="s">
        <v>25</v>
      </c>
      <c r="B1" s="58"/>
      <c r="C1" s="58"/>
      <c r="D1" s="58"/>
      <c r="E1" s="58"/>
      <c r="F1" s="59"/>
    </row>
    <row r="2" spans="1:10" ht="84" customHeight="1" x14ac:dyDescent="0.25">
      <c r="A2" s="13" t="s">
        <v>17</v>
      </c>
      <c r="B2" s="14" t="s">
        <v>21</v>
      </c>
      <c r="C2" s="15" t="s">
        <v>23</v>
      </c>
      <c r="D2" s="15" t="s">
        <v>20</v>
      </c>
      <c r="E2" s="15" t="s">
        <v>24</v>
      </c>
      <c r="F2" s="16" t="s">
        <v>19</v>
      </c>
      <c r="G2" s="36"/>
    </row>
    <row r="3" spans="1:10" ht="15.75" x14ac:dyDescent="0.25">
      <c r="A3" s="6" t="s">
        <v>0</v>
      </c>
      <c r="B3" s="41">
        <f>SUM(77500/2)</f>
        <v>38750</v>
      </c>
      <c r="C3" s="22">
        <v>5000</v>
      </c>
      <c r="D3" s="22">
        <f>SUM(B3:C3)</f>
        <v>43750</v>
      </c>
      <c r="E3" s="43">
        <v>15000</v>
      </c>
      <c r="F3" s="17">
        <f t="shared" ref="F3:F12" si="0">SUM(D3+E3)</f>
        <v>58750</v>
      </c>
      <c r="G3" s="9"/>
    </row>
    <row r="4" spans="1:10" ht="15.75" x14ac:dyDescent="0.25">
      <c r="A4" s="6" t="s">
        <v>1</v>
      </c>
      <c r="B4" s="41">
        <f>SUM(251875/2)</f>
        <v>125937.5</v>
      </c>
      <c r="C4" s="48">
        <v>15000</v>
      </c>
      <c r="D4" s="22">
        <f>SUM(B4:C4)</f>
        <v>140937.5</v>
      </c>
      <c r="E4" s="43">
        <v>45000</v>
      </c>
      <c r="F4" s="17">
        <f t="shared" si="0"/>
        <v>185937.5</v>
      </c>
      <c r="G4" s="9"/>
      <c r="H4" s="9"/>
      <c r="J4" s="9"/>
    </row>
    <row r="5" spans="1:10" ht="15.75" x14ac:dyDescent="0.25">
      <c r="A5" s="6" t="s">
        <v>3</v>
      </c>
      <c r="B5" s="41">
        <f>SUM(77500/2)</f>
        <v>38750</v>
      </c>
      <c r="C5" s="48">
        <v>5000</v>
      </c>
      <c r="D5" s="22">
        <f>SUM(B5:C5)</f>
        <v>43750</v>
      </c>
      <c r="E5" s="43">
        <v>15000</v>
      </c>
      <c r="F5" s="17">
        <f t="shared" si="0"/>
        <v>58750</v>
      </c>
      <c r="G5" s="9"/>
    </row>
    <row r="6" spans="1:10" ht="15.75" x14ac:dyDescent="0.25">
      <c r="A6" s="6" t="s">
        <v>5</v>
      </c>
      <c r="B6" s="41">
        <f>SUM(77500/2)</f>
        <v>38750</v>
      </c>
      <c r="C6" s="22">
        <v>5000</v>
      </c>
      <c r="D6" s="22">
        <f t="shared" ref="D6:D12" si="1">SUM(B6:C6)</f>
        <v>43750</v>
      </c>
      <c r="E6" s="43">
        <v>15000</v>
      </c>
      <c r="F6" s="17">
        <f t="shared" si="0"/>
        <v>58750</v>
      </c>
      <c r="G6" s="9"/>
      <c r="H6" s="9"/>
    </row>
    <row r="7" spans="1:10" ht="15.75" x14ac:dyDescent="0.25">
      <c r="A7" s="6" t="s">
        <v>6</v>
      </c>
      <c r="B7" s="41">
        <f>SUM(96875/2)</f>
        <v>48437.5</v>
      </c>
      <c r="C7" s="48">
        <v>5000</v>
      </c>
      <c r="D7" s="22">
        <f>SUM(B7:C7)</f>
        <v>53437.5</v>
      </c>
      <c r="E7" s="43">
        <v>15000</v>
      </c>
      <c r="F7" s="17">
        <f t="shared" si="0"/>
        <v>68437.5</v>
      </c>
      <c r="G7" s="9"/>
    </row>
    <row r="8" spans="1:10" ht="15.75" x14ac:dyDescent="0.25">
      <c r="A8" s="6" t="s">
        <v>7</v>
      </c>
      <c r="B8" s="41">
        <f>SUM(96875/2)</f>
        <v>48437.5</v>
      </c>
      <c r="C8" s="48">
        <v>7500</v>
      </c>
      <c r="D8" s="22">
        <f>SUM(B8:C8)</f>
        <v>55937.5</v>
      </c>
      <c r="E8" s="43">
        <v>22500</v>
      </c>
      <c r="F8" s="17">
        <f t="shared" si="0"/>
        <v>78437.5</v>
      </c>
      <c r="G8" s="9"/>
    </row>
    <row r="9" spans="1:10" ht="15.75" x14ac:dyDescent="0.25">
      <c r="A9" s="6" t="s">
        <v>11</v>
      </c>
      <c r="B9" s="41">
        <f t="shared" ref="B9:B11" si="2">SUM(77500/2)</f>
        <v>38750</v>
      </c>
      <c r="C9" s="22">
        <v>5000</v>
      </c>
      <c r="D9" s="22">
        <f t="shared" si="1"/>
        <v>43750</v>
      </c>
      <c r="E9" s="43">
        <v>15000</v>
      </c>
      <c r="F9" s="17">
        <f t="shared" si="0"/>
        <v>58750</v>
      </c>
      <c r="G9" s="9"/>
    </row>
    <row r="10" spans="1:10" ht="15.75" x14ac:dyDescent="0.25">
      <c r="A10" s="6" t="s">
        <v>12</v>
      </c>
      <c r="B10" s="41">
        <f t="shared" si="2"/>
        <v>38750</v>
      </c>
      <c r="C10" s="48">
        <v>7500</v>
      </c>
      <c r="D10" s="22">
        <f>SUM(B10:C10)</f>
        <v>46250</v>
      </c>
      <c r="E10" s="43">
        <v>22500</v>
      </c>
      <c r="F10" s="17">
        <f t="shared" si="0"/>
        <v>68750</v>
      </c>
      <c r="G10" s="9"/>
    </row>
    <row r="11" spans="1:10" ht="15.75" x14ac:dyDescent="0.25">
      <c r="A11" s="6" t="s">
        <v>13</v>
      </c>
      <c r="B11" s="41">
        <f t="shared" si="2"/>
        <v>38750</v>
      </c>
      <c r="C11" s="22">
        <v>5000</v>
      </c>
      <c r="D11" s="22">
        <f t="shared" si="1"/>
        <v>43750</v>
      </c>
      <c r="E11" s="43">
        <v>15000</v>
      </c>
      <c r="F11" s="17">
        <f t="shared" si="0"/>
        <v>58750</v>
      </c>
      <c r="G11" s="9"/>
      <c r="H11" s="9"/>
    </row>
    <row r="12" spans="1:10" ht="15.75" x14ac:dyDescent="0.25">
      <c r="A12" s="6" t="s">
        <v>14</v>
      </c>
      <c r="B12" s="41">
        <f>SUM(251875/2)</f>
        <v>125937.5</v>
      </c>
      <c r="C12" s="48">
        <v>15000</v>
      </c>
      <c r="D12" s="22">
        <f t="shared" si="1"/>
        <v>140937.5</v>
      </c>
      <c r="E12" s="43">
        <v>45000</v>
      </c>
      <c r="F12" s="17">
        <f t="shared" si="0"/>
        <v>185937.5</v>
      </c>
      <c r="G12" s="42"/>
    </row>
    <row r="13" spans="1:10" ht="15.75" x14ac:dyDescent="0.25">
      <c r="A13" s="6"/>
      <c r="B13" s="11"/>
      <c r="C13" s="22"/>
      <c r="D13" s="3"/>
      <c r="E13" s="43"/>
      <c r="F13" s="18"/>
      <c r="H13" s="9"/>
    </row>
    <row r="14" spans="1:10" ht="15.75" x14ac:dyDescent="0.25">
      <c r="A14" s="7" t="s">
        <v>22</v>
      </c>
      <c r="B14" s="11">
        <f>SUM(B3:B12)</f>
        <v>581250</v>
      </c>
      <c r="C14" s="49">
        <f>SUM(C3:C12)</f>
        <v>75000</v>
      </c>
      <c r="D14" s="30">
        <f>SUM(D3:D12)</f>
        <v>656250</v>
      </c>
      <c r="E14" s="43">
        <f>SUM(E3:E13)</f>
        <v>225000</v>
      </c>
      <c r="F14" s="17">
        <f>SUM(F3:F13)</f>
        <v>881250</v>
      </c>
      <c r="G14" s="5"/>
    </row>
    <row r="15" spans="1:10" ht="15.75" x14ac:dyDescent="0.25">
      <c r="A15" s="54" t="s">
        <v>18</v>
      </c>
      <c r="B15" s="55"/>
      <c r="C15" s="55"/>
      <c r="D15" s="55"/>
      <c r="E15" s="55"/>
      <c r="F15" s="56"/>
      <c r="G15" s="9"/>
      <c r="H15" s="5"/>
    </row>
    <row r="16" spans="1:10" ht="15.75" x14ac:dyDescent="0.25">
      <c r="A16" s="38"/>
      <c r="B16" s="39"/>
      <c r="C16" s="39"/>
      <c r="D16" s="39"/>
      <c r="E16" s="39"/>
      <c r="F16" s="40"/>
      <c r="G16" s="9"/>
      <c r="H16" s="5"/>
    </row>
    <row r="17" spans="1:15" ht="15.75" x14ac:dyDescent="0.25">
      <c r="A17" s="6" t="s">
        <v>16</v>
      </c>
      <c r="B17" s="50"/>
      <c r="C17" s="22">
        <v>50000</v>
      </c>
      <c r="D17" s="22">
        <v>50000</v>
      </c>
      <c r="E17" s="44">
        <v>21000</v>
      </c>
      <c r="F17" s="52">
        <v>80000</v>
      </c>
      <c r="G17" s="42"/>
      <c r="H17" s="51"/>
      <c r="I17" s="51"/>
      <c r="J17" s="51"/>
      <c r="K17" s="51"/>
      <c r="L17" s="51"/>
      <c r="M17" s="51"/>
      <c r="N17" s="51"/>
      <c r="O17" s="51"/>
    </row>
    <row r="18" spans="1:15" ht="15.75" x14ac:dyDescent="0.25">
      <c r="A18" s="6" t="s">
        <v>2</v>
      </c>
      <c r="B18" s="29"/>
      <c r="C18" s="4">
        <v>50000</v>
      </c>
      <c r="D18" s="22">
        <f>SUM(B18+C18)</f>
        <v>50000</v>
      </c>
      <c r="E18" s="20">
        <v>30000</v>
      </c>
      <c r="F18" s="45">
        <f>SUM(D18+E18)</f>
        <v>80000</v>
      </c>
      <c r="G18" s="9"/>
    </row>
    <row r="19" spans="1:15" ht="15.75" x14ac:dyDescent="0.25">
      <c r="A19" s="6" t="s">
        <v>4</v>
      </c>
      <c r="B19" s="29"/>
      <c r="C19" s="19">
        <v>50000</v>
      </c>
      <c r="D19" s="22">
        <f t="shared" ref="D19:D22" si="3">SUM(B19+C19)</f>
        <v>50000</v>
      </c>
      <c r="E19" s="20">
        <v>30000</v>
      </c>
      <c r="F19" s="45">
        <f>SUM(D19+E19)</f>
        <v>80000</v>
      </c>
      <c r="G19" s="12"/>
    </row>
    <row r="20" spans="1:15" ht="15.75" x14ac:dyDescent="0.25">
      <c r="A20" s="6" t="s">
        <v>8</v>
      </c>
      <c r="B20" s="29"/>
      <c r="C20" s="4">
        <v>50000</v>
      </c>
      <c r="D20" s="22">
        <f t="shared" si="3"/>
        <v>50000</v>
      </c>
      <c r="E20" s="20">
        <v>30000</v>
      </c>
      <c r="F20" s="45">
        <f>SUM(D20+E20)</f>
        <v>80000</v>
      </c>
      <c r="G20" s="10"/>
    </row>
    <row r="21" spans="1:15" ht="15.75" x14ac:dyDescent="0.25">
      <c r="A21" s="6" t="s">
        <v>9</v>
      </c>
      <c r="B21" s="29"/>
      <c r="C21" s="19">
        <v>50000</v>
      </c>
      <c r="D21" s="22">
        <f t="shared" si="3"/>
        <v>50000</v>
      </c>
      <c r="E21" s="20">
        <v>30000</v>
      </c>
      <c r="F21" s="45">
        <f>SUM(D21+E21)</f>
        <v>80000</v>
      </c>
      <c r="G21" s="12"/>
    </row>
    <row r="22" spans="1:15" ht="15.75" x14ac:dyDescent="0.25">
      <c r="A22" s="6" t="s">
        <v>10</v>
      </c>
      <c r="B22" s="29"/>
      <c r="C22" s="4">
        <v>25000</v>
      </c>
      <c r="D22" s="22">
        <f t="shared" si="3"/>
        <v>25000</v>
      </c>
      <c r="E22" s="20">
        <v>15000</v>
      </c>
      <c r="F22" s="45">
        <f>SUM(D22+E22)</f>
        <v>40000</v>
      </c>
    </row>
    <row r="23" spans="1:15" ht="15.75" x14ac:dyDescent="0.25">
      <c r="A23" s="23"/>
      <c r="B23" s="24"/>
      <c r="C23" s="25"/>
      <c r="D23" s="28"/>
      <c r="E23" s="26"/>
      <c r="F23" s="46"/>
      <c r="G23" s="9"/>
    </row>
    <row r="24" spans="1:15" ht="15.75" x14ac:dyDescent="0.25">
      <c r="A24" s="23" t="s">
        <v>22</v>
      </c>
      <c r="B24" s="34"/>
      <c r="C24" s="31">
        <f>SUM(C17:C23)</f>
        <v>275000</v>
      </c>
      <c r="D24" s="28">
        <f>SUM(D17:D22)</f>
        <v>275000</v>
      </c>
      <c r="E24" s="32">
        <f>SUM(E17:E23)</f>
        <v>156000</v>
      </c>
      <c r="F24" s="47">
        <f>SUM(D24+E24)</f>
        <v>431000</v>
      </c>
      <c r="G24" s="9"/>
    </row>
    <row r="25" spans="1:15" ht="15.75" x14ac:dyDescent="0.25">
      <c r="A25" s="23"/>
      <c r="B25" s="24"/>
      <c r="C25" s="25"/>
      <c r="D25" s="28"/>
      <c r="E25" s="26"/>
      <c r="F25" s="27"/>
    </row>
    <row r="26" spans="1:15" ht="16.5" thickBot="1" x14ac:dyDescent="0.3">
      <c r="A26" s="8" t="s">
        <v>15</v>
      </c>
      <c r="B26" s="35">
        <f>SUM(B14:B25)</f>
        <v>581250</v>
      </c>
      <c r="C26" s="37">
        <f>SUM(C14+C24)</f>
        <v>350000</v>
      </c>
      <c r="D26" s="33">
        <f>SUM(D14:D24)</f>
        <v>1206250</v>
      </c>
      <c r="E26" s="21">
        <f>SUM(E14+E24)</f>
        <v>381000</v>
      </c>
      <c r="F26" s="53">
        <f>SUM(F14+F24)</f>
        <v>1312250</v>
      </c>
    </row>
    <row r="27" spans="1:15" ht="15.75" x14ac:dyDescent="0.25">
      <c r="A27" s="1"/>
      <c r="B27" s="1"/>
      <c r="C27" s="1"/>
      <c r="D27" s="1"/>
    </row>
    <row r="28" spans="1:15" ht="15.75" x14ac:dyDescent="0.25">
      <c r="B28" s="1"/>
      <c r="C28" s="1"/>
      <c r="D28" s="1"/>
    </row>
    <row r="29" spans="1:15" ht="15.75" x14ac:dyDescent="0.25">
      <c r="A29" s="2"/>
    </row>
    <row r="30" spans="1:15" ht="15.75" x14ac:dyDescent="0.25">
      <c r="A30" s="2"/>
    </row>
  </sheetData>
  <mergeCells count="2">
    <mergeCell ref="A15:F15"/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6EF8B42C964CAA1C44828F3BB899" ma:contentTypeVersion="7" ma:contentTypeDescription="Create a new document." ma:contentTypeScope="" ma:versionID="04bd2ecd86ce8b38fa2a926ff0291a9b">
  <xsd:schema xmlns:xsd="http://www.w3.org/2001/XMLSchema" xmlns:xs="http://www.w3.org/2001/XMLSchema" xmlns:p="http://schemas.microsoft.com/office/2006/metadata/properties" xmlns:ns3="9234f1e8-fba6-4606-81af-6974ee1423a3" targetNamespace="http://schemas.microsoft.com/office/2006/metadata/properties" ma:root="true" ma:fieldsID="cf1ac1bdad82c4005a6f1d8c5db5b271" ns3:_="">
    <xsd:import namespace="9234f1e8-fba6-4606-81af-6974ee142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4f1e8-fba6-4606-81af-6974ee142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FC8438-C693-419F-AD46-8EA18C807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34f1e8-fba6-4606-81af-6974ee142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C6D18-F453-4026-9CB1-B8774D916C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D2642-21F2-471E-A8AC-D8A83A0FB7A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- March</vt:lpstr>
      <vt:lpstr>Sheet3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Marilyn (DWD)</dc:creator>
  <cp:lastModifiedBy>Sweeney, Alice (EOL)</cp:lastModifiedBy>
  <cp:lastPrinted>2016-10-04T12:44:52Z</cp:lastPrinted>
  <dcterms:created xsi:type="dcterms:W3CDTF">2016-04-07T15:52:20Z</dcterms:created>
  <dcterms:modified xsi:type="dcterms:W3CDTF">2020-08-06T13:22:50Z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0x01010094496EF8B42C964CAA1C44828F3BB899</vt:lpwstr>
  </property>
</Properties>
</file>