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<sst xmlns="http://schemas.openxmlformats.org/spreadsheetml/2006/main" count="43" uniqueCount="41">
  <si>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2020</t>
  </si>
  <si>
    <t>Total</t>
  </si>
  <si>
    <t>Jobs</t>
  </si>
  <si>
    <t>Avg Wks</t>
  </si>
  <si>
    <t>Berkshire</t>
  </si>
  <si>
    <t>Boston</t>
  </si>
  <si>
    <t>Bristol</t>
  </si>
  <si>
    <t>Brockton</t>
  </si>
  <si>
    <t>Cape and Islands</t>
  </si>
  <si>
    <t>Central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</si>
  <si>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</si>
  <si>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</si>
  <si>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</si>
  <si>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</si>
  <si>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</si>
  <si>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</si>
  <si>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</si>
  <si>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</si>
  <si>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</si>
  <si>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</si>
  <si>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Date Printed:  02/25/22</t>
  </si>
  <si>
    <t xml:space="preserve">Note:  This report selects jobs entered up to 1 year from date of RESEA enrollment.  </t>
  </si>
  <si>
    <t>Weighted</t>
  </si>
  <si>
    <t>Total/Avg.</t>
  </si>
  <si>
    <t>Performance Funding - Jobs</t>
  </si>
  <si>
    <t>Performance Funding - Avg. Weeks</t>
  </si>
  <si>
    <t>FY21 RESEA Performance Outcomes</t>
  </si>
  <si>
    <t>12.1 and higher weeks</t>
  </si>
  <si>
    <t>&lt;= 11 weeks</t>
  </si>
  <si>
    <t>11.1 - 12 weeks</t>
  </si>
  <si>
    <t>CFDA#:                            </t>
  </si>
  <si>
    <t>Phase code               </t>
  </si>
  <si>
    <t>RE21</t>
  </si>
  <si>
    <t>Appropriation</t>
  </si>
  <si>
    <t>7002-6624</t>
  </si>
  <si>
    <t>Program name              </t>
  </si>
  <si>
    <t>FUIREA21</t>
  </si>
  <si>
    <t>Service dates                   </t>
  </si>
  <si>
    <t>January 1, 2021-September 30, 2022</t>
  </si>
  <si>
    <t>SSTA Code:</t>
  </si>
  <si>
    <t>DUA_REA_A500ESOP_EOL096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</si>
</sst>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4" fontId="2" fillId="0" borderId="0" xfId="0" applyNumberFormat="1" applyFont="1" applyFill="1" applyAlignment="1">
      <alignment/>
    </xf>
    <xf numFmtId="44" fontId="2" fillId="0" borderId="0" xfId="44" applyFont="1" applyAlignment="1">
      <alignment vertical="top"/>
    </xf>
    <xf numFmtId="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9" fillId="0" borderId="0" xfId="0" applyFont="1" applyAlignment="1">
      <alignment horizontal="center" vertical="top"/>
    </xf>
    <xf numFmtId="9" fontId="2" fillId="0" borderId="0" xfId="59" applyFont="1" applyAlignment="1">
      <alignment vertical="top"/>
    </xf>
    <xf numFmtId="44" fontId="2" fillId="0" borderId="0" xfId="0" applyNumberFormat="1" applyFont="1" applyAlignment="1">
      <alignment vertical="top"/>
    </xf>
    <xf numFmtId="44" fontId="19" fillId="0" borderId="0" xfId="0" applyNumberFormat="1" applyFont="1" applyAlignment="1">
      <alignment vertical="top"/>
    </xf>
    <xf numFmtId="44" fontId="19" fillId="0" borderId="0" xfId="59" applyNumberFormat="1" applyFont="1" applyAlignment="1">
      <alignment vertical="top"/>
    </xf>
    <xf numFmtId="1" fontId="2" fillId="0" borderId="0" xfId="44" applyNumberFormat="1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9" fillId="33" borderId="0" xfId="0" applyFont="1" applyFill="1" applyAlignment="1">
      <alignment horizontal="center" vertical="top"/>
    </xf>
    <xf numFmtId="9" fontId="19" fillId="33" borderId="0" xfId="59" applyNumberFormat="1" applyFont="1" applyFill="1" applyAlignment="1">
      <alignment horizontal="center" vertical="top"/>
    </xf>
    <xf numFmtId="0" fontId="19" fillId="2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4" fontId="19" fillId="34" borderId="0" xfId="44" applyFont="1" applyFill="1" applyAlignment="1">
      <alignment vertical="top"/>
    </xf>
    <xf numFmtId="0" fontId="2" fillId="34" borderId="0" xfId="0" applyFont="1" applyFill="1" applyAlignment="1">
      <alignment horizontal="center" vertical="top"/>
    </xf>
    <xf numFmtId="9" fontId="21" fillId="34" borderId="0" xfId="0" applyNumberFormat="1" applyFont="1" applyFill="1" applyAlignment="1">
      <alignment horizontal="center"/>
    </xf>
    <xf numFmtId="44" fontId="21" fillId="34" borderId="0" xfId="44" applyFont="1" applyFill="1" applyAlignment="1">
      <alignment horizontal="center"/>
    </xf>
    <xf numFmtId="164" fontId="19" fillId="34" borderId="0" xfId="0" applyNumberFormat="1" applyFont="1" applyFill="1" applyAlignment="1">
      <alignment vertical="top"/>
    </xf>
    <xf numFmtId="0" fontId="22" fillId="35" borderId="0" xfId="0" applyFont="1" applyFill="1" applyAlignment="1">
      <alignment horizontal="center" vertical="center" wrapText="1"/>
    </xf>
    <xf numFmtId="44" fontId="22" fillId="23" borderId="0" xfId="44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44" fontId="19" fillId="36" borderId="0" xfId="44" applyFont="1" applyFill="1" applyAlignment="1">
      <alignment vertical="top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44" fontId="47" fillId="0" borderId="0" xfId="0" applyNumberFormat="1" applyFont="1" applyFill="1" applyAlignment="1">
      <alignment vertical="center"/>
    </xf>
    <xf numFmtId="0" fontId="19" fillId="37" borderId="0" xfId="0" applyFont="1" applyFill="1" applyAlignment="1">
      <alignment horizontal="center"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38" borderId="0" xfId="0" applyFont="1" applyFill="1" applyAlignment="1">
      <alignment horizontal="left"/>
    </xf>
    <xf numFmtId="0" fontId="2" fillId="38" borderId="0" xfId="0" applyFont="1" applyFill="1" applyAlignment="1">
      <alignment vertical="top"/>
    </xf>
    <xf numFmtId="0" fontId="26" fillId="38" borderId="0" xfId="0" applyFont="1" applyFill="1" applyAlignment="1">
      <alignment horizontal="left"/>
    </xf>
    <xf numFmtId="8" fontId="26" fillId="38" borderId="0" xfId="0" applyNumberFormat="1" applyFont="1" applyFill="1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tabSelected="1" zoomScalePageLayoutView="0" workbookViewId="0" topLeftCell="A19">
      <selection activeCell="B36" sqref="B36"/>
    </sheetView>
  </sheetViews>
  <sheetFormatPr defaultColWidth="27.421875" defaultRowHeight="12.75" customHeight="1"/>
  <cols>
    <col min="1" max="1" width="28.7109375" style="16" customWidth="1"/>
    <col min="2" max="2" width="17.57421875" style="1" customWidth="1"/>
    <col min="3" max="3" width="20.140625" style="1" customWidth="1"/>
    <col min="4" max="4" width="13.140625" style="1" customWidth="1"/>
    <col min="5" max="5" width="23.140625" style="1" customWidth="1"/>
    <col min="6" max="6" width="12.421875" style="1" customWidth="1"/>
    <col min="7" max="7" width="18.421875" style="1" customWidth="1"/>
    <col min="8" max="8" width="18.7109375" style="1" customWidth="1"/>
    <col min="9" max="9" width="10.140625" style="1" bestFit="1" customWidth="1"/>
    <col min="10" max="16384" width="27.421875" style="1" customWidth="1"/>
  </cols>
  <sheetData>
    <row r="1" spans="1:6" ht="36.75">
      <c r="A1" s="22" t="s">
        <v>26</v>
      </c>
      <c r="B1" s="23">
        <v>564386.59375</v>
      </c>
      <c r="E1" s="3"/>
      <c r="F1" s="2"/>
    </row>
    <row r="2" spans="2:3" ht="14.25">
      <c r="B2" s="30" t="s">
        <v>0</v>
      </c>
      <c r="C2" s="30"/>
    </row>
    <row r="3" spans="2:8" ht="43.5">
      <c r="B3" s="13" t="s">
        <v>2</v>
      </c>
      <c r="C3" s="13" t="s">
        <v>3</v>
      </c>
      <c r="D3" s="6" t="s">
        <v>2</v>
      </c>
      <c r="E3" s="12" t="s">
        <v>24</v>
      </c>
      <c r="F3" s="12" t="s">
        <v>3</v>
      </c>
      <c r="G3" s="12" t="s">
        <v>25</v>
      </c>
      <c r="H3" s="15" t="s">
        <v>1</v>
      </c>
    </row>
    <row r="4" spans="1:7" ht="14.25">
      <c r="A4" s="24" t="s">
        <v>22</v>
      </c>
      <c r="B4" s="14">
        <v>0.3</v>
      </c>
      <c r="C4" s="14">
        <v>0.7</v>
      </c>
      <c r="D4" s="9">
        <f>B1*0.3</f>
        <v>169315.978125</v>
      </c>
      <c r="E4" s="9"/>
      <c r="F4" s="9">
        <f>B1*0.7</f>
        <v>395070.615625</v>
      </c>
      <c r="G4" s="8"/>
    </row>
    <row r="5" spans="1:8" ht="14.25">
      <c r="A5" s="16" t="s">
        <v>4</v>
      </c>
      <c r="B5" s="4">
        <v>55</v>
      </c>
      <c r="C5" s="5">
        <v>9.112244897959181</v>
      </c>
      <c r="D5" s="7">
        <f>B5/B21</f>
        <v>0.01824212271973466</v>
      </c>
      <c r="E5" s="3">
        <f>D4*D5</f>
        <v>3088.682851368159</v>
      </c>
      <c r="F5" s="11">
        <v>1</v>
      </c>
      <c r="G5" s="3">
        <f>H23/4</f>
        <v>49383.826953125</v>
      </c>
      <c r="H5" s="3">
        <f>E5+G5</f>
        <v>52472.50980449316</v>
      </c>
    </row>
    <row r="6" spans="1:8" ht="14.25">
      <c r="A6" s="16" t="s">
        <v>5</v>
      </c>
      <c r="B6" s="4">
        <v>156</v>
      </c>
      <c r="C6" s="5">
        <v>11.440178571428575</v>
      </c>
      <c r="D6" s="7">
        <f>B6/B21</f>
        <v>0.051741293532338306</v>
      </c>
      <c r="E6" s="3">
        <f>D4*D6</f>
        <v>8760.627723880596</v>
      </c>
      <c r="F6" s="11">
        <v>2</v>
      </c>
      <c r="G6" s="3">
        <f>H24/6</f>
        <v>26338.041041666667</v>
      </c>
      <c r="H6" s="3">
        <f aca="true" t="shared" si="0" ref="H6:H20">E6+G6</f>
        <v>35098.66876554726</v>
      </c>
    </row>
    <row r="7" spans="1:8" ht="14.25">
      <c r="A7" s="16" t="s">
        <v>6</v>
      </c>
      <c r="B7" s="4">
        <v>231</v>
      </c>
      <c r="C7" s="5">
        <v>10.22832722832722</v>
      </c>
      <c r="D7" s="7">
        <f>B7/B21</f>
        <v>0.07661691542288557</v>
      </c>
      <c r="E7" s="3">
        <f>D4*D7</f>
        <v>12972.467975746267</v>
      </c>
      <c r="F7" s="11">
        <v>1</v>
      </c>
      <c r="G7" s="3">
        <f>H23/4</f>
        <v>49383.826953125</v>
      </c>
      <c r="H7" s="3">
        <f t="shared" si="0"/>
        <v>62356.29492887126</v>
      </c>
    </row>
    <row r="8" spans="1:8" ht="14.25">
      <c r="A8" s="16" t="s">
        <v>7</v>
      </c>
      <c r="B8" s="4">
        <v>222</v>
      </c>
      <c r="C8" s="5">
        <v>13.090062111801233</v>
      </c>
      <c r="D8" s="7">
        <f>B8/B21</f>
        <v>0.0736318407960199</v>
      </c>
      <c r="E8" s="3">
        <f>D4*D8</f>
        <v>12467.047145522389</v>
      </c>
      <c r="F8" s="11">
        <v>3</v>
      </c>
      <c r="G8" s="3">
        <f>H25/6</f>
        <v>6584.510260416667</v>
      </c>
      <c r="H8" s="3">
        <f t="shared" si="0"/>
        <v>19051.557405939056</v>
      </c>
    </row>
    <row r="9" spans="1:8" ht="14.25">
      <c r="A9" s="16" t="s">
        <v>8</v>
      </c>
      <c r="B9" s="4">
        <v>45</v>
      </c>
      <c r="C9" s="5">
        <v>12.273015873015872</v>
      </c>
      <c r="D9" s="7">
        <f>B9/B21</f>
        <v>0.014925373134328358</v>
      </c>
      <c r="E9" s="3">
        <f>D4*D9</f>
        <v>2527.104151119403</v>
      </c>
      <c r="F9" s="11">
        <v>3</v>
      </c>
      <c r="G9" s="3">
        <f>H25/6</f>
        <v>6584.510260416667</v>
      </c>
      <c r="H9" s="3">
        <f t="shared" si="0"/>
        <v>9111.61441153607</v>
      </c>
    </row>
    <row r="10" spans="1:8" ht="14.25">
      <c r="A10" s="16" t="s">
        <v>9</v>
      </c>
      <c r="B10" s="4">
        <v>490</v>
      </c>
      <c r="C10" s="5">
        <v>10.719725164614916</v>
      </c>
      <c r="D10" s="7">
        <f>B10/B21</f>
        <v>0.1625207296849088</v>
      </c>
      <c r="E10" s="3">
        <f>D4*D10</f>
        <v>27517.356312189055</v>
      </c>
      <c r="F10" s="11">
        <v>1</v>
      </c>
      <c r="G10" s="3">
        <f>H23/4</f>
        <v>49383.826953125</v>
      </c>
      <c r="H10" s="3">
        <f t="shared" si="0"/>
        <v>76901.18326531406</v>
      </c>
    </row>
    <row r="11" spans="1:8" ht="14.25">
      <c r="A11" s="16" t="s">
        <v>10</v>
      </c>
      <c r="B11" s="4">
        <v>58</v>
      </c>
      <c r="C11" s="5">
        <v>13.396825396825397</v>
      </c>
      <c r="D11" s="7">
        <f>B11/B21</f>
        <v>0.019237147595356552</v>
      </c>
      <c r="E11" s="3">
        <f>D4*D11</f>
        <v>3257.156461442786</v>
      </c>
      <c r="F11" s="11">
        <v>3</v>
      </c>
      <c r="G11" s="3">
        <f>H25/6</f>
        <v>6584.510260416667</v>
      </c>
      <c r="H11" s="3">
        <f t="shared" si="0"/>
        <v>9841.666721859452</v>
      </c>
    </row>
    <row r="12" spans="1:8" ht="14.25">
      <c r="A12" s="16" t="s">
        <v>11</v>
      </c>
      <c r="B12" s="4">
        <v>192</v>
      </c>
      <c r="C12" s="5">
        <v>11.18857142857143</v>
      </c>
      <c r="D12" s="7">
        <f>B12/B21</f>
        <v>0.06368159203980099</v>
      </c>
      <c r="E12" s="3">
        <f>D4*D12</f>
        <v>10782.31104477612</v>
      </c>
      <c r="F12" s="11">
        <v>2</v>
      </c>
      <c r="G12" s="3">
        <f>H24/6</f>
        <v>26338.041041666667</v>
      </c>
      <c r="H12" s="3">
        <f t="shared" si="0"/>
        <v>37120.352086442785</v>
      </c>
    </row>
    <row r="13" spans="1:8" ht="14.25">
      <c r="A13" s="16" t="s">
        <v>12</v>
      </c>
      <c r="B13" s="4">
        <v>116</v>
      </c>
      <c r="C13" s="5">
        <v>10.970238095238104</v>
      </c>
      <c r="D13" s="7">
        <f>B13/B21</f>
        <v>0.038474295190713104</v>
      </c>
      <c r="E13" s="3">
        <f>D4*D13</f>
        <v>6514.312922885572</v>
      </c>
      <c r="F13" s="11">
        <v>1</v>
      </c>
      <c r="G13" s="3">
        <f>H23/4</f>
        <v>49383.826953125</v>
      </c>
      <c r="H13" s="3">
        <f t="shared" si="0"/>
        <v>55898.139876010566</v>
      </c>
    </row>
    <row r="14" spans="1:8" ht="14.25">
      <c r="A14" s="16" t="s">
        <v>13</v>
      </c>
      <c r="B14" s="4">
        <v>181</v>
      </c>
      <c r="C14" s="5">
        <v>11.392277992277986</v>
      </c>
      <c r="D14" s="7">
        <f>B14/B21</f>
        <v>0.060033167495854065</v>
      </c>
      <c r="E14" s="3">
        <f>D4*D14</f>
        <v>10164.574474502488</v>
      </c>
      <c r="F14" s="11">
        <v>2</v>
      </c>
      <c r="G14" s="3">
        <f>H24/6</f>
        <v>26338.041041666667</v>
      </c>
      <c r="H14" s="3">
        <f t="shared" si="0"/>
        <v>36502.61551616916</v>
      </c>
    </row>
    <row r="15" spans="1:8" ht="14.25">
      <c r="A15" s="16" t="s">
        <v>14</v>
      </c>
      <c r="B15" s="4">
        <v>241</v>
      </c>
      <c r="C15" s="5">
        <v>12.944250871080126</v>
      </c>
      <c r="D15" s="7">
        <f>B15/B21</f>
        <v>0.07993366500829187</v>
      </c>
      <c r="E15" s="3">
        <f>D4*D15</f>
        <v>13534.046675995023</v>
      </c>
      <c r="F15" s="11">
        <v>3</v>
      </c>
      <c r="G15" s="3">
        <f>H25/6</f>
        <v>6584.510260416667</v>
      </c>
      <c r="H15" s="3">
        <f t="shared" si="0"/>
        <v>20118.55693641169</v>
      </c>
    </row>
    <row r="16" spans="1:8" ht="14.25">
      <c r="A16" s="16" t="s">
        <v>15</v>
      </c>
      <c r="B16" s="4">
        <v>410</v>
      </c>
      <c r="C16" s="5">
        <v>14.286056868790677</v>
      </c>
      <c r="D16" s="7">
        <f>B16/B21</f>
        <v>0.13598673300165837</v>
      </c>
      <c r="E16" s="3">
        <f>D4*D16</f>
        <v>23024.726710199004</v>
      </c>
      <c r="F16" s="11">
        <v>3</v>
      </c>
      <c r="G16" s="3">
        <f>H25/6</f>
        <v>6584.510260416667</v>
      </c>
      <c r="H16" s="3">
        <f t="shared" si="0"/>
        <v>29609.23697061567</v>
      </c>
    </row>
    <row r="17" spans="1:8" ht="14.25">
      <c r="A17" s="16" t="s">
        <v>16</v>
      </c>
      <c r="B17" s="4">
        <v>269</v>
      </c>
      <c r="C17" s="5">
        <v>11.34045881126172</v>
      </c>
      <c r="D17" s="7">
        <f>B17/B21</f>
        <v>0.08922056384742952</v>
      </c>
      <c r="E17" s="3">
        <f>D4*D17</f>
        <v>15106.467036691542</v>
      </c>
      <c r="F17" s="11">
        <v>2</v>
      </c>
      <c r="G17" s="3">
        <f>H24/6</f>
        <v>26338.041041666667</v>
      </c>
      <c r="H17" s="3">
        <f t="shared" si="0"/>
        <v>41444.50807835821</v>
      </c>
    </row>
    <row r="18" spans="1:8" ht="14.25">
      <c r="A18" s="16" t="s">
        <v>17</v>
      </c>
      <c r="B18" s="4">
        <v>168</v>
      </c>
      <c r="C18" s="5">
        <v>11.118343195266279</v>
      </c>
      <c r="D18" s="7">
        <f>B18/B21</f>
        <v>0.05572139303482587</v>
      </c>
      <c r="E18" s="3">
        <f>D4*D18</f>
        <v>9434.522164179105</v>
      </c>
      <c r="F18" s="11">
        <v>2</v>
      </c>
      <c r="G18" s="3">
        <f>H24/6</f>
        <v>26338.041041666667</v>
      </c>
      <c r="H18" s="3">
        <f t="shared" si="0"/>
        <v>35772.56320584577</v>
      </c>
    </row>
    <row r="19" spans="1:8" ht="14.25">
      <c r="A19" s="16" t="s">
        <v>18</v>
      </c>
      <c r="B19" s="4">
        <v>76</v>
      </c>
      <c r="C19" s="5">
        <v>11.919413919413923</v>
      </c>
      <c r="D19" s="7">
        <f>B19/B21</f>
        <v>0.025207296849087894</v>
      </c>
      <c r="E19" s="3">
        <f>D4*D19</f>
        <v>4267.998121890547</v>
      </c>
      <c r="F19" s="11">
        <v>2</v>
      </c>
      <c r="G19" s="3">
        <f>H24/6</f>
        <v>26338.041041666667</v>
      </c>
      <c r="H19" s="3">
        <f t="shared" si="0"/>
        <v>30606.039163557216</v>
      </c>
    </row>
    <row r="20" spans="1:8" ht="14.25">
      <c r="A20" s="16" t="s">
        <v>19</v>
      </c>
      <c r="B20" s="4">
        <v>105</v>
      </c>
      <c r="C20" s="5">
        <v>12.877358490566044</v>
      </c>
      <c r="D20" s="7">
        <f>B20/B21</f>
        <v>0.03482587064676617</v>
      </c>
      <c r="E20" s="3">
        <f>D4*D20</f>
        <v>5896.57635261194</v>
      </c>
      <c r="F20" s="11">
        <v>3</v>
      </c>
      <c r="G20" s="3">
        <f>H25/6</f>
        <v>6584.510260416667</v>
      </c>
      <c r="H20" s="3">
        <f t="shared" si="0"/>
        <v>12481.086613028607</v>
      </c>
    </row>
    <row r="21" spans="1:8" ht="14.25">
      <c r="A21" s="25" t="s">
        <v>23</v>
      </c>
      <c r="B21" s="4">
        <f>SUM(B5:B20)</f>
        <v>3015</v>
      </c>
      <c r="C21" s="5">
        <v>11.867154908686244</v>
      </c>
      <c r="D21" s="7">
        <f>SUM(D5:D20)</f>
        <v>0.9999999999999999</v>
      </c>
      <c r="E21" s="10">
        <f>SUM(E5:E20)</f>
        <v>169315.978125</v>
      </c>
      <c r="F21" s="21"/>
      <c r="G21" s="17">
        <f>SUM(G5:G20)</f>
        <v>395070.61562499986</v>
      </c>
      <c r="H21" s="26">
        <f>SUM(H5:H20)</f>
        <v>564386.5937500001</v>
      </c>
    </row>
    <row r="23" spans="5:8" ht="12.75" customHeight="1">
      <c r="E23" s="18" t="s">
        <v>28</v>
      </c>
      <c r="F23" s="18">
        <v>1</v>
      </c>
      <c r="G23" s="19">
        <v>0.5</v>
      </c>
      <c r="H23" s="20">
        <f>F4*0.5</f>
        <v>197535.3078125</v>
      </c>
    </row>
    <row r="24" spans="1:10" ht="14.25">
      <c r="A24" s="16" t="s">
        <v>21</v>
      </c>
      <c r="E24" s="18" t="s">
        <v>29</v>
      </c>
      <c r="F24" s="18">
        <v>2</v>
      </c>
      <c r="G24" s="19">
        <v>0.4</v>
      </c>
      <c r="H24" s="20">
        <f>F4*0.4</f>
        <v>158028.24625</v>
      </c>
      <c r="J24" s="8"/>
    </row>
    <row r="25" spans="1:8" ht="14.25">
      <c r="A25" s="16" t="s">
        <v>20</v>
      </c>
      <c r="E25" s="18" t="s">
        <v>27</v>
      </c>
      <c r="F25" s="18">
        <v>3</v>
      </c>
      <c r="G25" s="19">
        <v>0.1</v>
      </c>
      <c r="H25" s="20">
        <f>F4*0.1</f>
        <v>39507.0615625</v>
      </c>
    </row>
    <row r="27" spans="1:8" ht="12.75" customHeight="1">
      <c r="A27" s="31"/>
      <c r="B27" s="32"/>
      <c r="H27" s="8"/>
    </row>
    <row r="28" spans="1:6" ht="12.75" customHeight="1">
      <c r="A28" s="36" t="s">
        <v>30</v>
      </c>
      <c r="B28" s="34">
        <v>17.225</v>
      </c>
      <c r="C28" s="35"/>
      <c r="F28" s="29"/>
    </row>
    <row r="29" spans="1:6" ht="12.75" customHeight="1">
      <c r="A29" s="37" t="s">
        <v>31</v>
      </c>
      <c r="B29" s="33" t="s">
        <v>32</v>
      </c>
      <c r="C29" s="35"/>
      <c r="F29" s="27"/>
    </row>
    <row r="30" spans="1:6" ht="12.75" customHeight="1">
      <c r="A30" s="36" t="s">
        <v>33</v>
      </c>
      <c r="B30" s="33" t="s">
        <v>34</v>
      </c>
      <c r="C30" s="35"/>
      <c r="F30" s="27"/>
    </row>
    <row r="31" spans="1:6" ht="12.75" customHeight="1">
      <c r="A31" s="36" t="s">
        <v>35</v>
      </c>
      <c r="B31" s="33" t="s">
        <v>36</v>
      </c>
      <c r="C31" s="35"/>
      <c r="F31" s="27"/>
    </row>
    <row r="32" spans="1:6" ht="12.75" customHeight="1">
      <c r="A32" s="36" t="s">
        <v>37</v>
      </c>
      <c r="B32" s="33" t="s">
        <v>38</v>
      </c>
      <c r="C32" s="35"/>
      <c r="F32" s="28"/>
    </row>
    <row r="33" spans="1:6" ht="12.75" customHeight="1">
      <c r="A33" s="36" t="s">
        <v>39</v>
      </c>
      <c r="B33" s="33" t="s">
        <v>40</v>
      </c>
      <c r="C33" s="35"/>
      <c r="F33" s="28"/>
    </row>
    <row r="34" ht="12.75" customHeight="1">
      <c r="F34" s="28"/>
    </row>
    <row r="35" ht="12.75" customHeight="1">
      <c r="F35" s="28"/>
    </row>
    <row r="36" ht="12.75" customHeight="1">
      <c r="F36" s="28"/>
    </row>
    <row r="37" ht="12.75" customHeight="1">
      <c r="F37" s="28"/>
    </row>
  </sheetData>
  <sheetProtection/>
  <mergeCells count="1">
    <mergeCell ref="B2:C2"/>
  </mergeCells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Beth Goguen</cp:lastModifiedBy>
  <dcterms:created xsi:type="dcterms:W3CDTF">2022-02-25T17:51:44Z</dcterms:created>
  <dcterms:modified xsi:type="dcterms:W3CDTF">2022-03-18T02:27:27Z</dcterms:modified>
  <cp:category/>
  <cp:version/>
  <cp:contentType/>
  <cp:contentStatus/>
</cp:coreProperties>
</file>