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Issuances/WIOA Issuances/Drafts/Policy/Local Annual Plan Guidance FY27 DRAFT DOCS - CARRIED OVER FROM 04-116/"/>
    </mc:Choice>
  </mc:AlternateContent>
  <xr:revisionPtr revIDLastSave="20" documentId="8_{5ED36AA5-451C-4545-92D2-054725AACAE2}" xr6:coauthVersionLast="47" xr6:coauthVersionMax="47" xr10:uidLastSave="{64EFBF29-EDFC-48E2-9620-554791402191}"/>
  <bookViews>
    <workbookView xWindow="28680" yWindow="-120" windowWidth="29040" windowHeight="15720" xr2:uid="{06EAC5A7-F6A6-47D9-BAB5-FF80B02288DA}"/>
  </bookViews>
  <sheets>
    <sheet name="WIOA Infrastructure Estimates" sheetId="1" r:id="rId1"/>
  </sheets>
  <externalReferences>
    <externalReference r:id="rId2"/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8" i="1" l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J23" i="1"/>
  <c r="I23" i="1"/>
  <c r="C23" i="1"/>
  <c r="B23" i="1"/>
  <c r="J22" i="1"/>
  <c r="I22" i="1"/>
  <c r="C22" i="1"/>
  <c r="B22" i="1"/>
  <c r="J21" i="1"/>
  <c r="I21" i="1"/>
  <c r="C21" i="1"/>
  <c r="B21" i="1"/>
  <c r="J20" i="1"/>
  <c r="I20" i="1"/>
  <c r="C20" i="1"/>
  <c r="B20" i="1"/>
  <c r="J19" i="1"/>
  <c r="I19" i="1"/>
  <c r="C19" i="1"/>
  <c r="B19" i="1"/>
  <c r="J18" i="1"/>
  <c r="I18" i="1"/>
  <c r="C18" i="1"/>
  <c r="B18" i="1"/>
  <c r="J17" i="1"/>
  <c r="I17" i="1"/>
  <c r="C17" i="1"/>
  <c r="B17" i="1"/>
  <c r="J16" i="1"/>
  <c r="I16" i="1"/>
  <c r="C16" i="1"/>
  <c r="B16" i="1"/>
  <c r="J15" i="1"/>
  <c r="I15" i="1"/>
  <c r="C15" i="1"/>
  <c r="B15" i="1"/>
  <c r="J14" i="1"/>
  <c r="I14" i="1"/>
  <c r="C14" i="1"/>
  <c r="B14" i="1"/>
  <c r="J13" i="1"/>
  <c r="I13" i="1"/>
  <c r="C13" i="1"/>
  <c r="B13" i="1"/>
  <c r="J12" i="1"/>
  <c r="I12" i="1"/>
  <c r="C12" i="1"/>
  <c r="B12" i="1"/>
  <c r="J11" i="1"/>
  <c r="I11" i="1"/>
  <c r="C11" i="1"/>
  <c r="B11" i="1"/>
  <c r="J10" i="1"/>
  <c r="I10" i="1"/>
  <c r="C10" i="1"/>
  <c r="B10" i="1"/>
  <c r="J9" i="1"/>
  <c r="I9" i="1"/>
  <c r="C9" i="1"/>
  <c r="B9" i="1"/>
  <c r="J8" i="1"/>
  <c r="I8" i="1"/>
  <c r="C8" i="1"/>
  <c r="B8" i="1"/>
  <c r="B24" i="1" l="1"/>
  <c r="I24" i="1"/>
  <c r="K24" i="1"/>
  <c r="D24" i="1"/>
  <c r="C24" i="1"/>
  <c r="F24" i="1"/>
  <c r="J24" i="1"/>
  <c r="E24" i="1"/>
  <c r="G24" i="1"/>
</calcChain>
</file>

<file path=xl/sharedStrings.xml><?xml version="1.0" encoding="utf-8"?>
<sst xmlns="http://schemas.openxmlformats.org/spreadsheetml/2006/main" count="41" uniqueCount="35">
  <si>
    <t xml:space="preserve">WIOA Partner Infrastructure Funding FY27 Planning Estimates  </t>
  </si>
  <si>
    <t xml:space="preserve">Local Workforce Area </t>
  </si>
  <si>
    <t xml:space="preserve">Adult Community Learning Services </t>
  </si>
  <si>
    <t xml:space="preserve">Adult Community Learning Services/Career Pathway WDB Support </t>
  </si>
  <si>
    <t xml:space="preserve">Department of Transitional Assistance Worker Participation Program (WPP)  SNAP Expansion  </t>
  </si>
  <si>
    <t xml:space="preserve">Department of Transitional Assistance Worker Participation Program (WPP)  </t>
  </si>
  <si>
    <t>The Center for Workforce Inclusion (National SCSEP)</t>
  </si>
  <si>
    <t>MassAbility</t>
  </si>
  <si>
    <t xml:space="preserve">Massachusetts Commission for the Blind </t>
  </si>
  <si>
    <t xml:space="preserve">75% Caseload by FY </t>
  </si>
  <si>
    <t xml:space="preserve">25% Infrastrucrure by FY </t>
  </si>
  <si>
    <t xml:space="preserve">Service Dates </t>
  </si>
  <si>
    <t xml:space="preserve">July 1, 2026 - June 30, 2027 </t>
  </si>
  <si>
    <t xml:space="preserve">July 1, 2026 - September 30, 2026 </t>
  </si>
  <si>
    <t xml:space="preserve">October 1, 2026 - June 30, 2027 </t>
  </si>
  <si>
    <t xml:space="preserve">July 1, 2026 -June 30, 2027 </t>
  </si>
  <si>
    <t>Berkshire</t>
  </si>
  <si>
    <t>Boston</t>
  </si>
  <si>
    <t>Bristol</t>
  </si>
  <si>
    <t>Brockton</t>
  </si>
  <si>
    <t>Cape &amp; Islands</t>
  </si>
  <si>
    <t>Central Mass</t>
  </si>
  <si>
    <t>Franklin/Hampshire</t>
  </si>
  <si>
    <t>Greater Lowell</t>
  </si>
  <si>
    <t>Greater New Bedford</t>
  </si>
  <si>
    <t>Hampden</t>
  </si>
  <si>
    <t>Lower Merrimack Valley</t>
  </si>
  <si>
    <t>Metro North</t>
  </si>
  <si>
    <t>Metro South West</t>
  </si>
  <si>
    <t>North Central</t>
  </si>
  <si>
    <t>North Shore</t>
  </si>
  <si>
    <t>South Shore</t>
  </si>
  <si>
    <t>Totals</t>
  </si>
  <si>
    <t xml:space="preserve">The WIOA Partner Infrastructure amounts shown are planning estimates intended to support development of the Integrated Budget.  These estimates are based on three-year averages of prior fiscal years infrastructure allocations and should not be considered final allocations.  Actual WIOA infrastructure allocations will be announced when official funding amounts become available.  </t>
  </si>
  <si>
    <t>ATTACHMENT 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</si>
</sst>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20"/>
      <color theme="1"/>
      <name val="Calibri"/>
      <family val="2"/>
    </font>
    <font>
      <sz val="2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8" fontId="3" fillId="0" borderId="1" xfId="0" applyNumberFormat="1" applyFont="1" applyBorder="1"/>
    <xf numFmtId="0" fontId="5" fillId="0" borderId="1" xfId="0" applyFont="1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8" fontId="5" fillId="0" borderId="1" xfId="0" applyNumberFormat="1" applyFont="1" applyBorder="1"/>
    <xf numFmtId="0" fontId="2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cha.Stadhard\Downloads\WIOA%20Infrastructure%203%20Year%20Avg%20(1).xlsx" TargetMode="External"/><Relationship Id="rId1" Type="http://schemas.openxmlformats.org/officeDocument/2006/relationships/externalLinkPath" Target="WIOA%20Infrastructure%203%20Year%20Avg%20(1).xlsx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Sacha.Stadhard\Downloads\WPP%20Expansion%203%20Year%20Planning%20Estimates.xlsx" TargetMode="External"/><Relationship Id="rId2" Type="http://schemas.microsoft.com/office/2019/04/relationships/externalLinkLongPath" Target="WPP%20Expansion%203%20Year%20Planning%20Estimates.xlsx?77624575" TargetMode="External"/><Relationship Id="rId1" Type="http://schemas.openxmlformats.org/officeDocument/2006/relationships/externalLinkPath" Target="file:///\\77624575\WPP%20Expansion%203%20Year%20Planning%20Estimat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acha.Stadhard\Downloads\DTA%20WPP%20Planning%20Estimates.xlsx" TargetMode="External"/><Relationship Id="rId1" Type="http://schemas.openxmlformats.org/officeDocument/2006/relationships/externalLinkPath" Target="DTA%20WPP%20Planning%20Estimat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Y 24"/>
      <sheetName val="FY 25"/>
      <sheetName val="FY 26"/>
      <sheetName val="TOTAL"/>
      <sheetName val="MCB"/>
      <sheetName val="DOE"/>
      <sheetName val="WDB Supp"/>
      <sheetName val="MA SCSEP"/>
      <sheetName val="Oper ABLE"/>
      <sheetName val="CWI"/>
      <sheetName val="MassAbility"/>
    </sheetNames>
    <sheetDataSet>
      <sheetData sheetId="0"/>
      <sheetData sheetId="1"/>
      <sheetData sheetId="2"/>
      <sheetData sheetId="3"/>
      <sheetData sheetId="4">
        <row r="5">
          <cell r="E5">
            <v>909</v>
          </cell>
        </row>
        <row r="6">
          <cell r="E6">
            <v>13735</v>
          </cell>
        </row>
        <row r="7">
          <cell r="E7">
            <v>5118</v>
          </cell>
        </row>
        <row r="8">
          <cell r="E8">
            <v>3900</v>
          </cell>
        </row>
        <row r="9">
          <cell r="E9">
            <v>1300</v>
          </cell>
        </row>
        <row r="10">
          <cell r="E10">
            <v>4240</v>
          </cell>
        </row>
        <row r="11">
          <cell r="E11">
            <v>1150</v>
          </cell>
        </row>
        <row r="12">
          <cell r="E12">
            <v>2500</v>
          </cell>
        </row>
        <row r="13">
          <cell r="E13">
            <v>1943</v>
          </cell>
        </row>
        <row r="14">
          <cell r="E14">
            <v>7475</v>
          </cell>
        </row>
        <row r="15">
          <cell r="E15">
            <v>3050</v>
          </cell>
        </row>
        <row r="16">
          <cell r="E16">
            <v>4375</v>
          </cell>
        </row>
        <row r="17">
          <cell r="E17">
            <v>5805</v>
          </cell>
        </row>
        <row r="18">
          <cell r="E18">
            <v>2000</v>
          </cell>
        </row>
        <row r="19">
          <cell r="E19">
            <v>3000</v>
          </cell>
        </row>
        <row r="20">
          <cell r="E20">
            <v>6500</v>
          </cell>
        </row>
      </sheetData>
      <sheetData sheetId="5">
        <row r="6">
          <cell r="E6">
            <v>3117.2833333333328</v>
          </cell>
        </row>
        <row r="7">
          <cell r="E7">
            <v>27374.736666666664</v>
          </cell>
        </row>
        <row r="8">
          <cell r="E8">
            <v>7451.3666666666659</v>
          </cell>
        </row>
        <row r="9">
          <cell r="E9">
            <v>9334.1166666666668</v>
          </cell>
        </row>
        <row r="10">
          <cell r="E10">
            <v>2910.1866666666665</v>
          </cell>
        </row>
        <row r="11">
          <cell r="E11">
            <v>12223.143333333333</v>
          </cell>
        </row>
        <row r="12">
          <cell r="E12">
            <v>4367.5999999999995</v>
          </cell>
        </row>
        <row r="13">
          <cell r="E13">
            <v>6959.8600000000006</v>
          </cell>
        </row>
        <row r="14">
          <cell r="E14">
            <v>4837.8866666666663</v>
          </cell>
        </row>
        <row r="15">
          <cell r="E15">
            <v>9479.81</v>
          </cell>
        </row>
        <row r="16">
          <cell r="E16">
            <v>12902.39</v>
          </cell>
        </row>
        <row r="17">
          <cell r="E17">
            <v>14884.343333333332</v>
          </cell>
        </row>
        <row r="18">
          <cell r="E18">
            <v>10990.863333333335</v>
          </cell>
        </row>
        <row r="19">
          <cell r="E19">
            <v>4084.25</v>
          </cell>
        </row>
        <row r="20">
          <cell r="E20">
            <v>4425.7333333333336</v>
          </cell>
        </row>
        <row r="21">
          <cell r="E21">
            <v>14656.43</v>
          </cell>
        </row>
      </sheetData>
      <sheetData sheetId="6">
        <row r="7">
          <cell r="E7">
            <v>4156.38</v>
          </cell>
        </row>
        <row r="8">
          <cell r="E8">
            <v>36499.646666666667</v>
          </cell>
        </row>
        <row r="9">
          <cell r="E9">
            <v>9935.1533333333336</v>
          </cell>
        </row>
        <row r="10">
          <cell r="E10">
            <v>12445.493333333332</v>
          </cell>
        </row>
        <row r="11">
          <cell r="E11">
            <v>3880.2466666666664</v>
          </cell>
        </row>
        <row r="12">
          <cell r="E12">
            <v>16297.529999999999</v>
          </cell>
        </row>
        <row r="13">
          <cell r="E13">
            <v>5823.3266666666668</v>
          </cell>
        </row>
        <row r="14">
          <cell r="E14">
            <v>9279.82</v>
          </cell>
        </row>
        <row r="15">
          <cell r="E15">
            <v>6450.5166666666673</v>
          </cell>
        </row>
        <row r="16">
          <cell r="E16">
            <v>12639.746666666666</v>
          </cell>
        </row>
        <row r="17">
          <cell r="E17">
            <v>17203.186666666665</v>
          </cell>
        </row>
        <row r="18">
          <cell r="E18">
            <v>19845.786666666667</v>
          </cell>
        </row>
        <row r="19">
          <cell r="E19">
            <v>14654.483333333332</v>
          </cell>
        </row>
        <row r="20">
          <cell r="E20">
            <v>5445.6633333333339</v>
          </cell>
        </row>
        <row r="21">
          <cell r="E21">
            <v>5900.9733333333324</v>
          </cell>
        </row>
        <row r="22">
          <cell r="E22">
            <v>19541.906666666666</v>
          </cell>
        </row>
      </sheetData>
      <sheetData sheetId="7"/>
      <sheetData sheetId="8"/>
      <sheetData sheetId="9">
        <row r="8">
          <cell r="E8">
            <v>430.44</v>
          </cell>
        </row>
        <row r="10">
          <cell r="E10">
            <v>430.44</v>
          </cell>
        </row>
        <row r="12">
          <cell r="E12">
            <v>5088.4799999999996</v>
          </cell>
        </row>
        <row r="14">
          <cell r="E14">
            <v>430.44</v>
          </cell>
        </row>
        <row r="15">
          <cell r="E15">
            <v>430.44</v>
          </cell>
        </row>
        <row r="19">
          <cell r="E19">
            <v>5088.4799999999996</v>
          </cell>
        </row>
        <row r="21">
          <cell r="E21">
            <v>430.44</v>
          </cell>
        </row>
      </sheetData>
      <sheetData sheetId="10">
        <row r="5">
          <cell r="E5">
            <v>7637.7699999999995</v>
          </cell>
        </row>
        <row r="6">
          <cell r="E6">
            <v>5153.5066666666671</v>
          </cell>
        </row>
        <row r="7">
          <cell r="E7">
            <v>7778.956666666666</v>
          </cell>
        </row>
        <row r="8">
          <cell r="E8">
            <v>4063.7366666666662</v>
          </cell>
        </row>
        <row r="9">
          <cell r="E9">
            <v>1678.2699999999998</v>
          </cell>
        </row>
        <row r="10">
          <cell r="E10">
            <v>18421.73</v>
          </cell>
        </row>
        <row r="11">
          <cell r="E11">
            <v>10690.843333333332</v>
          </cell>
        </row>
        <row r="12">
          <cell r="E12">
            <v>12367.713333333333</v>
          </cell>
        </row>
        <row r="13">
          <cell r="E13">
            <v>9236.93</v>
          </cell>
        </row>
        <row r="14">
          <cell r="E14">
            <v>15691.806666666665</v>
          </cell>
        </row>
        <row r="15">
          <cell r="E15">
            <v>3345.4</v>
          </cell>
        </row>
        <row r="16">
          <cell r="E16">
            <v>13124.376666666665</v>
          </cell>
        </row>
        <row r="17">
          <cell r="E17">
            <v>8623.0666666666675</v>
          </cell>
        </row>
        <row r="18">
          <cell r="E18">
            <v>5142.1566666666668</v>
          </cell>
        </row>
        <row r="19">
          <cell r="E19">
            <v>7200.1933333333336</v>
          </cell>
        </row>
        <row r="20">
          <cell r="E20">
            <v>10284.306666666665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FFY24-25"/>
      <sheetName val="FFY25-26"/>
      <sheetName val="FFY26-27"/>
      <sheetName val="WPP Exapnsion Planning Averages"/>
    </sheetNames>
    <sheetDataSet>
      <sheetData sheetId="0"/>
      <sheetData sheetId="1"/>
      <sheetData sheetId="2"/>
      <sheetData sheetId="3">
        <row r="26">
          <cell r="B26">
            <v>6976.0366666666669</v>
          </cell>
          <cell r="C26">
            <v>2325.3466666666668</v>
          </cell>
          <cell r="D26">
            <v>6250.003333333334</v>
          </cell>
          <cell r="E26">
            <v>2083.33</v>
          </cell>
        </row>
        <row r="27">
          <cell r="B27">
            <v>30717.876666666667</v>
          </cell>
          <cell r="C27">
            <v>10239.33</v>
          </cell>
          <cell r="D27">
            <v>6250.003333333334</v>
          </cell>
          <cell r="E27">
            <v>2083.33</v>
          </cell>
        </row>
        <row r="28">
          <cell r="B28">
            <v>25021.05</v>
          </cell>
          <cell r="C28">
            <v>8340.3466666666682</v>
          </cell>
          <cell r="D28">
            <v>6250.003333333334</v>
          </cell>
          <cell r="E28">
            <v>2083.33</v>
          </cell>
        </row>
        <row r="29">
          <cell r="B29">
            <v>21056.523333333331</v>
          </cell>
          <cell r="C29">
            <v>7018.836666666667</v>
          </cell>
          <cell r="D29">
            <v>6250.003333333334</v>
          </cell>
          <cell r="E29">
            <v>2083.33</v>
          </cell>
        </row>
        <row r="30">
          <cell r="B30">
            <v>7199.18</v>
          </cell>
          <cell r="C30">
            <v>2399.7266666666665</v>
          </cell>
          <cell r="D30">
            <v>6250.003333333334</v>
          </cell>
          <cell r="E30">
            <v>2083.33</v>
          </cell>
        </row>
        <row r="31">
          <cell r="B31">
            <v>26711.953333333335</v>
          </cell>
          <cell r="C31">
            <v>8903.9833333333336</v>
          </cell>
          <cell r="D31">
            <v>6250.003333333334</v>
          </cell>
          <cell r="E31">
            <v>2083.33</v>
          </cell>
        </row>
        <row r="32">
          <cell r="B32">
            <v>4805.4866666666667</v>
          </cell>
          <cell r="C32">
            <v>1601.8266666666668</v>
          </cell>
          <cell r="D32">
            <v>6250.003333333334</v>
          </cell>
          <cell r="E32">
            <v>2083.33</v>
          </cell>
        </row>
        <row r="33">
          <cell r="B33">
            <v>13611.116666666669</v>
          </cell>
          <cell r="C33">
            <v>4537.0366666666669</v>
          </cell>
          <cell r="D33">
            <v>6250.003333333334</v>
          </cell>
          <cell r="E33">
            <v>2083.33</v>
          </cell>
        </row>
        <row r="34">
          <cell r="B34">
            <v>13209.56</v>
          </cell>
          <cell r="C34">
            <v>4403.1866666666656</v>
          </cell>
          <cell r="D34">
            <v>6250.003333333334</v>
          </cell>
          <cell r="E34">
            <v>2083.33</v>
          </cell>
        </row>
        <row r="35">
          <cell r="B35">
            <v>44203.573333333334</v>
          </cell>
          <cell r="C35">
            <v>14734.523333333331</v>
          </cell>
          <cell r="D35">
            <v>6250.003333333334</v>
          </cell>
          <cell r="E35">
            <v>2083.33</v>
          </cell>
        </row>
        <row r="36">
          <cell r="B36">
            <v>19742.71</v>
          </cell>
          <cell r="C36">
            <v>6580.9000000000005</v>
          </cell>
          <cell r="D36">
            <v>6250.003333333334</v>
          </cell>
          <cell r="E36">
            <v>2083.33</v>
          </cell>
        </row>
        <row r="37">
          <cell r="B37">
            <v>29333.059999999998</v>
          </cell>
          <cell r="C37">
            <v>9777.6866666666665</v>
          </cell>
          <cell r="D37">
            <v>6250.003333333334</v>
          </cell>
          <cell r="E37">
            <v>2083.33</v>
          </cell>
        </row>
        <row r="38">
          <cell r="B38">
            <v>9844.8566666666666</v>
          </cell>
          <cell r="C38">
            <v>3281.6166666666663</v>
          </cell>
          <cell r="D38">
            <v>6250.003333333334</v>
          </cell>
          <cell r="E38">
            <v>2083.33</v>
          </cell>
        </row>
        <row r="39">
          <cell r="B39">
            <v>11547.769999999999</v>
          </cell>
          <cell r="C39">
            <v>3849.2566666666667</v>
          </cell>
          <cell r="D39">
            <v>6250.003333333334</v>
          </cell>
          <cell r="E39">
            <v>2083.33</v>
          </cell>
        </row>
        <row r="40">
          <cell r="B40">
            <v>17790.599999999999</v>
          </cell>
          <cell r="C40">
            <v>5930.2</v>
          </cell>
          <cell r="D40">
            <v>6250.003333333334</v>
          </cell>
          <cell r="E40">
            <v>2083.33</v>
          </cell>
        </row>
        <row r="41">
          <cell r="B41">
            <v>18228.636666666669</v>
          </cell>
          <cell r="C41">
            <v>6076.2066666666678</v>
          </cell>
          <cell r="D41">
            <v>6250.003333333334</v>
          </cell>
          <cell r="E41">
            <v>2083.33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WPP 3 Planning Estimate "/>
    </sheetNames>
    <sheetDataSet>
      <sheetData sheetId="0">
        <row r="4">
          <cell r="E4">
            <v>42479.963333333333</v>
          </cell>
        </row>
        <row r="5">
          <cell r="E5">
            <v>69476.983333333337</v>
          </cell>
        </row>
        <row r="6">
          <cell r="E6">
            <v>87849.159999999989</v>
          </cell>
        </row>
        <row r="7">
          <cell r="E7">
            <v>50273.72</v>
          </cell>
        </row>
        <row r="8">
          <cell r="E8">
            <v>36728.363333333335</v>
          </cell>
        </row>
        <row r="9">
          <cell r="E9">
            <v>68225.460000000006</v>
          </cell>
        </row>
        <row r="10">
          <cell r="E10">
            <v>45467.57666666666</v>
          </cell>
        </row>
        <row r="11">
          <cell r="E11">
            <v>62265.48</v>
          </cell>
        </row>
        <row r="12">
          <cell r="E12">
            <v>81981.976666666669</v>
          </cell>
        </row>
        <row r="13">
          <cell r="E13">
            <v>112160.30333333333</v>
          </cell>
        </row>
        <row r="14">
          <cell r="E14">
            <v>57358.610000000008</v>
          </cell>
        </row>
        <row r="15">
          <cell r="E15">
            <v>56718.766666666663</v>
          </cell>
        </row>
        <row r="16">
          <cell r="E16">
            <v>43737.126666666671</v>
          </cell>
        </row>
        <row r="17">
          <cell r="E17">
            <v>50044.666666666664</v>
          </cell>
        </row>
        <row r="18">
          <cell r="E18">
            <v>64031.783333333326</v>
          </cell>
        </row>
        <row r="19">
          <cell r="E19">
            <v>67890.723333333342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AD5D7-9CA1-40DF-92D6-3932F675ACE6}">
  <dimension ref="A1:L27"/>
  <sheetViews>
    <sheetView tabSelected="1" zoomScale="60" zoomScaleNormal="60" workbookViewId="0">
      <selection activeCell="L11" sqref="L11"/>
    </sheetView>
  </sheetViews>
  <sheetFormatPr defaultColWidth="8.7109375" defaultRowHeight="15" x14ac:dyDescent="0.25"/>
  <cols>
    <col min="1" max="1" width="21.5703125" style="5" customWidth="1"/>
    <col min="2" max="2" width="18.85546875" style="5" customWidth="1"/>
    <col min="3" max="3" width="23.42578125" style="5" customWidth="1"/>
    <col min="4" max="4" width="25.42578125" style="5" customWidth="1"/>
    <col min="5" max="5" width="22.140625" style="5" customWidth="1"/>
    <col min="6" max="6" width="23.140625" style="5" customWidth="1"/>
    <col min="7" max="7" width="22.5703125" style="5" customWidth="1"/>
    <col min="8" max="8" width="27.5703125" style="5" customWidth="1"/>
    <col min="9" max="9" width="20.42578125" style="5" customWidth="1"/>
    <col min="10" max="10" width="22.140625" style="5" customWidth="1"/>
    <col min="11" max="11" width="22.42578125" style="5" customWidth="1"/>
    <col min="12" max="13" width="25.42578125" style="5" customWidth="1"/>
    <col min="14" max="16384" width="8.7109375" style="5"/>
  </cols>
  <sheetData>
    <row r="1" spans="1:12" ht="26.25" x14ac:dyDescent="0.4">
      <c r="A1" s="19" t="s">
        <v>34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2" ht="26.25" x14ac:dyDescent="0.4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2" s="16" customFormat="1" ht="26.25" x14ac:dyDescent="0.4">
      <c r="A3" s="19" t="s">
        <v>0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2" s="16" customFormat="1" ht="41.25" customHeight="1" x14ac:dyDescent="0.4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2" s="4" customFormat="1" ht="92.25" customHeight="1" x14ac:dyDescent="0.25">
      <c r="A5" s="1" t="s">
        <v>1</v>
      </c>
      <c r="B5" s="2" t="s">
        <v>2</v>
      </c>
      <c r="C5" s="2" t="s">
        <v>3</v>
      </c>
      <c r="D5" s="21" t="s">
        <v>4</v>
      </c>
      <c r="E5" s="21"/>
      <c r="F5" s="21"/>
      <c r="G5" s="21"/>
      <c r="H5" s="2" t="s">
        <v>5</v>
      </c>
      <c r="I5" s="2" t="s">
        <v>6</v>
      </c>
      <c r="J5" s="2" t="s">
        <v>7</v>
      </c>
      <c r="K5" s="2" t="s">
        <v>8</v>
      </c>
      <c r="L5" s="3"/>
    </row>
    <row r="6" spans="1:12" s="4" customFormat="1" ht="27.95" customHeight="1" x14ac:dyDescent="0.25">
      <c r="A6" s="12"/>
      <c r="B6" s="13"/>
      <c r="C6" s="13"/>
      <c r="D6" s="22" t="s">
        <v>9</v>
      </c>
      <c r="E6" s="22"/>
      <c r="F6" s="22" t="s">
        <v>10</v>
      </c>
      <c r="G6" s="22"/>
      <c r="H6" s="17"/>
      <c r="I6" s="13"/>
      <c r="J6" s="13"/>
      <c r="K6" s="14"/>
      <c r="L6" s="3"/>
    </row>
    <row r="7" spans="1:12" s="4" customFormat="1" ht="28.5" customHeight="1" x14ac:dyDescent="0.25">
      <c r="A7" s="8" t="s">
        <v>11</v>
      </c>
      <c r="B7" s="9" t="s">
        <v>12</v>
      </c>
      <c r="C7" s="9" t="s">
        <v>12</v>
      </c>
      <c r="D7" s="9" t="s">
        <v>13</v>
      </c>
      <c r="E7" s="9" t="s">
        <v>14</v>
      </c>
      <c r="F7" s="9" t="s">
        <v>13</v>
      </c>
      <c r="G7" s="9" t="s">
        <v>14</v>
      </c>
      <c r="H7" s="9" t="s">
        <v>15</v>
      </c>
      <c r="I7" s="9" t="s">
        <v>15</v>
      </c>
      <c r="J7" s="9" t="s">
        <v>15</v>
      </c>
      <c r="K7" s="9" t="s">
        <v>15</v>
      </c>
      <c r="L7" s="15"/>
    </row>
    <row r="8" spans="1:12" ht="15.75" x14ac:dyDescent="0.25">
      <c r="A8" s="11" t="s">
        <v>16</v>
      </c>
      <c r="B8" s="6">
        <f>[1]DOE!E6</f>
        <v>3117.2833333333328</v>
      </c>
      <c r="C8" s="6">
        <f>'[1]WDB Supp'!E7</f>
        <v>4156.38</v>
      </c>
      <c r="D8" s="6">
        <f>'[2]WPP Exapnsion Planning Averages'!C26</f>
        <v>2325.3466666666668</v>
      </c>
      <c r="E8" s="6">
        <f>'[2]WPP Exapnsion Planning Averages'!B26</f>
        <v>6976.0366666666669</v>
      </c>
      <c r="F8" s="6">
        <f>'[2]WPP Exapnsion Planning Averages'!D26</f>
        <v>6250.003333333334</v>
      </c>
      <c r="G8" s="6">
        <f>'[2]WPP Exapnsion Planning Averages'!E26</f>
        <v>2083.33</v>
      </c>
      <c r="H8" s="6">
        <f>'[3]WPP 3 Planning Estimate '!E4</f>
        <v>42479.963333333333</v>
      </c>
      <c r="I8" s="6">
        <f>[1]CWI!E6</f>
        <v>0</v>
      </c>
      <c r="J8" s="6">
        <f>[1]MassAbility!E5</f>
        <v>7637.7699999999995</v>
      </c>
      <c r="K8" s="6">
        <f>[1]MCB!E5</f>
        <v>909</v>
      </c>
    </row>
    <row r="9" spans="1:12" ht="15.75" x14ac:dyDescent="0.25">
      <c r="A9" s="11" t="s">
        <v>17</v>
      </c>
      <c r="B9" s="6">
        <f>[1]DOE!E7</f>
        <v>27374.736666666664</v>
      </c>
      <c r="C9" s="6">
        <f>'[1]WDB Supp'!E8</f>
        <v>36499.646666666667</v>
      </c>
      <c r="D9" s="6">
        <f>'[2]WPP Exapnsion Planning Averages'!C27</f>
        <v>10239.33</v>
      </c>
      <c r="E9" s="6">
        <f>'[2]WPP Exapnsion Planning Averages'!B27</f>
        <v>30717.876666666667</v>
      </c>
      <c r="F9" s="6">
        <f>'[2]WPP Exapnsion Planning Averages'!D27</f>
        <v>6250.003333333334</v>
      </c>
      <c r="G9" s="6">
        <f>'[2]WPP Exapnsion Planning Averages'!E27</f>
        <v>2083.33</v>
      </c>
      <c r="H9" s="6">
        <f>'[3]WPP 3 Planning Estimate '!E5</f>
        <v>69476.983333333337</v>
      </c>
      <c r="I9" s="6">
        <f>[1]CWI!E7</f>
        <v>0</v>
      </c>
      <c r="J9" s="6">
        <f>[1]MassAbility!E6</f>
        <v>5153.5066666666671</v>
      </c>
      <c r="K9" s="6">
        <f>[1]MCB!E6</f>
        <v>13735</v>
      </c>
    </row>
    <row r="10" spans="1:12" ht="15.75" x14ac:dyDescent="0.25">
      <c r="A10" s="11" t="s">
        <v>18</v>
      </c>
      <c r="B10" s="6">
        <f>[1]DOE!E8</f>
        <v>7451.3666666666659</v>
      </c>
      <c r="C10" s="6">
        <f>'[1]WDB Supp'!E9</f>
        <v>9935.1533333333336</v>
      </c>
      <c r="D10" s="6">
        <f>'[2]WPP Exapnsion Planning Averages'!C28</f>
        <v>8340.3466666666682</v>
      </c>
      <c r="E10" s="6">
        <f>'[2]WPP Exapnsion Planning Averages'!B28</f>
        <v>25021.05</v>
      </c>
      <c r="F10" s="6">
        <f>'[2]WPP Exapnsion Planning Averages'!D28</f>
        <v>6250.003333333334</v>
      </c>
      <c r="G10" s="6">
        <f>'[2]WPP Exapnsion Planning Averages'!E28</f>
        <v>2083.33</v>
      </c>
      <c r="H10" s="6">
        <f>'[3]WPP 3 Planning Estimate '!E6</f>
        <v>87849.159999999989</v>
      </c>
      <c r="I10" s="6">
        <f>[1]CWI!E8</f>
        <v>430.44</v>
      </c>
      <c r="J10" s="6">
        <f>[1]MassAbility!E7</f>
        <v>7778.956666666666</v>
      </c>
      <c r="K10" s="6">
        <f>[1]MCB!E7</f>
        <v>5118</v>
      </c>
    </row>
    <row r="11" spans="1:12" ht="15.75" x14ac:dyDescent="0.25">
      <c r="A11" s="11" t="s">
        <v>19</v>
      </c>
      <c r="B11" s="6">
        <f>[1]DOE!E9</f>
        <v>9334.1166666666668</v>
      </c>
      <c r="C11" s="6">
        <f>'[1]WDB Supp'!E10</f>
        <v>12445.493333333332</v>
      </c>
      <c r="D11" s="6">
        <f>'[2]WPP Exapnsion Planning Averages'!C29</f>
        <v>7018.836666666667</v>
      </c>
      <c r="E11" s="6">
        <f>'[2]WPP Exapnsion Planning Averages'!B29</f>
        <v>21056.523333333331</v>
      </c>
      <c r="F11" s="6">
        <f>'[2]WPP Exapnsion Planning Averages'!D29</f>
        <v>6250.003333333334</v>
      </c>
      <c r="G11" s="6">
        <f>'[2]WPP Exapnsion Planning Averages'!E29</f>
        <v>2083.33</v>
      </c>
      <c r="H11" s="6">
        <f>'[3]WPP 3 Planning Estimate '!E7</f>
        <v>50273.72</v>
      </c>
      <c r="I11" s="6">
        <f>[1]CWI!E9</f>
        <v>0</v>
      </c>
      <c r="J11" s="6">
        <f>[1]MassAbility!E8</f>
        <v>4063.7366666666662</v>
      </c>
      <c r="K11" s="6">
        <f>[1]MCB!E8</f>
        <v>3900</v>
      </c>
    </row>
    <row r="12" spans="1:12" ht="15.75" x14ac:dyDescent="0.25">
      <c r="A12" s="11" t="s">
        <v>20</v>
      </c>
      <c r="B12" s="6">
        <f>[1]DOE!E10</f>
        <v>2910.1866666666665</v>
      </c>
      <c r="C12" s="6">
        <f>'[1]WDB Supp'!E11</f>
        <v>3880.2466666666664</v>
      </c>
      <c r="D12" s="6">
        <f>'[2]WPP Exapnsion Planning Averages'!C30</f>
        <v>2399.7266666666665</v>
      </c>
      <c r="E12" s="6">
        <f>'[2]WPP Exapnsion Planning Averages'!B30</f>
        <v>7199.18</v>
      </c>
      <c r="F12" s="6">
        <f>'[2]WPP Exapnsion Planning Averages'!D30</f>
        <v>6250.003333333334</v>
      </c>
      <c r="G12" s="6">
        <f>'[2]WPP Exapnsion Planning Averages'!E30</f>
        <v>2083.33</v>
      </c>
      <c r="H12" s="6">
        <f>'[3]WPP 3 Planning Estimate '!E8</f>
        <v>36728.363333333335</v>
      </c>
      <c r="I12" s="6">
        <f>[1]CWI!E10</f>
        <v>430.44</v>
      </c>
      <c r="J12" s="6">
        <f>[1]MassAbility!E9</f>
        <v>1678.2699999999998</v>
      </c>
      <c r="K12" s="6">
        <f>[1]MCB!E9</f>
        <v>1300</v>
      </c>
    </row>
    <row r="13" spans="1:12" ht="15.75" x14ac:dyDescent="0.25">
      <c r="A13" s="11" t="s">
        <v>21</v>
      </c>
      <c r="B13" s="6">
        <f>[1]DOE!E11</f>
        <v>12223.143333333333</v>
      </c>
      <c r="C13" s="6">
        <f>'[1]WDB Supp'!E12</f>
        <v>16297.529999999999</v>
      </c>
      <c r="D13" s="6">
        <f>'[2]WPP Exapnsion Planning Averages'!C31</f>
        <v>8903.9833333333336</v>
      </c>
      <c r="E13" s="6">
        <f>'[2]WPP Exapnsion Planning Averages'!B31</f>
        <v>26711.953333333335</v>
      </c>
      <c r="F13" s="6">
        <f>'[2]WPP Exapnsion Planning Averages'!D31</f>
        <v>6250.003333333334</v>
      </c>
      <c r="G13" s="6">
        <f>'[2]WPP Exapnsion Planning Averages'!E31</f>
        <v>2083.33</v>
      </c>
      <c r="H13" s="6">
        <f>'[3]WPP 3 Planning Estimate '!E9</f>
        <v>68225.460000000006</v>
      </c>
      <c r="I13" s="6">
        <f>[1]CWI!E11</f>
        <v>0</v>
      </c>
      <c r="J13" s="6">
        <f>[1]MassAbility!E10</f>
        <v>18421.73</v>
      </c>
      <c r="K13" s="6">
        <f>[1]MCB!E10</f>
        <v>4240</v>
      </c>
    </row>
    <row r="14" spans="1:12" ht="15.75" x14ac:dyDescent="0.25">
      <c r="A14" s="11" t="s">
        <v>22</v>
      </c>
      <c r="B14" s="6">
        <f>[1]DOE!E12</f>
        <v>4367.5999999999995</v>
      </c>
      <c r="C14" s="6">
        <f>'[1]WDB Supp'!E13</f>
        <v>5823.3266666666668</v>
      </c>
      <c r="D14" s="6">
        <f>'[2]WPP Exapnsion Planning Averages'!C32</f>
        <v>1601.8266666666668</v>
      </c>
      <c r="E14" s="6">
        <f>'[2]WPP Exapnsion Planning Averages'!B32</f>
        <v>4805.4866666666667</v>
      </c>
      <c r="F14" s="6">
        <f>'[2]WPP Exapnsion Planning Averages'!D32</f>
        <v>6250.003333333334</v>
      </c>
      <c r="G14" s="6">
        <f>'[2]WPP Exapnsion Planning Averages'!E32</f>
        <v>2083.33</v>
      </c>
      <c r="H14" s="6">
        <f>'[3]WPP 3 Planning Estimate '!E10</f>
        <v>45467.57666666666</v>
      </c>
      <c r="I14" s="6">
        <f>[1]CWI!E12</f>
        <v>5088.4799999999996</v>
      </c>
      <c r="J14" s="6">
        <f>[1]MassAbility!E11</f>
        <v>10690.843333333332</v>
      </c>
      <c r="K14" s="6">
        <f>[1]MCB!E11</f>
        <v>1150</v>
      </c>
    </row>
    <row r="15" spans="1:12" ht="15.75" x14ac:dyDescent="0.25">
      <c r="A15" s="11" t="s">
        <v>23</v>
      </c>
      <c r="B15" s="6">
        <f>[1]DOE!E13</f>
        <v>6959.8600000000006</v>
      </c>
      <c r="C15" s="6">
        <f>'[1]WDB Supp'!E14</f>
        <v>9279.82</v>
      </c>
      <c r="D15" s="6">
        <f>'[2]WPP Exapnsion Planning Averages'!C33</f>
        <v>4537.0366666666669</v>
      </c>
      <c r="E15" s="6">
        <f>'[2]WPP Exapnsion Planning Averages'!B33</f>
        <v>13611.116666666669</v>
      </c>
      <c r="F15" s="6">
        <f>'[2]WPP Exapnsion Planning Averages'!D33</f>
        <v>6250.003333333334</v>
      </c>
      <c r="G15" s="6">
        <f>'[2]WPP Exapnsion Planning Averages'!E33</f>
        <v>2083.33</v>
      </c>
      <c r="H15" s="6">
        <f>'[3]WPP 3 Planning Estimate '!E11</f>
        <v>62265.48</v>
      </c>
      <c r="I15" s="6">
        <f>[1]CWI!E13</f>
        <v>0</v>
      </c>
      <c r="J15" s="6">
        <f>[1]MassAbility!E12</f>
        <v>12367.713333333333</v>
      </c>
      <c r="K15" s="6">
        <f>[1]MCB!E12</f>
        <v>2500</v>
      </c>
    </row>
    <row r="16" spans="1:12" ht="15.75" x14ac:dyDescent="0.25">
      <c r="A16" s="11" t="s">
        <v>24</v>
      </c>
      <c r="B16" s="6">
        <f>[1]DOE!E14</f>
        <v>4837.8866666666663</v>
      </c>
      <c r="C16" s="6">
        <f>'[1]WDB Supp'!E15</f>
        <v>6450.5166666666673</v>
      </c>
      <c r="D16" s="6">
        <f>'[2]WPP Exapnsion Planning Averages'!C34</f>
        <v>4403.1866666666656</v>
      </c>
      <c r="E16" s="6">
        <f>'[2]WPP Exapnsion Planning Averages'!B34</f>
        <v>13209.56</v>
      </c>
      <c r="F16" s="6">
        <f>'[2]WPP Exapnsion Planning Averages'!D34</f>
        <v>6250.003333333334</v>
      </c>
      <c r="G16" s="6">
        <f>'[2]WPP Exapnsion Planning Averages'!E34</f>
        <v>2083.33</v>
      </c>
      <c r="H16" s="6">
        <f>'[3]WPP 3 Planning Estimate '!E12</f>
        <v>81981.976666666669</v>
      </c>
      <c r="I16" s="6">
        <f>[1]CWI!E14</f>
        <v>430.44</v>
      </c>
      <c r="J16" s="6">
        <f>[1]MassAbility!E13</f>
        <v>9236.93</v>
      </c>
      <c r="K16" s="6">
        <f>[1]MCB!E13</f>
        <v>1943</v>
      </c>
    </row>
    <row r="17" spans="1:11" ht="15.75" x14ac:dyDescent="0.25">
      <c r="A17" s="11" t="s">
        <v>25</v>
      </c>
      <c r="B17" s="6">
        <f>[1]DOE!E15</f>
        <v>9479.81</v>
      </c>
      <c r="C17" s="6">
        <f>'[1]WDB Supp'!E16</f>
        <v>12639.746666666666</v>
      </c>
      <c r="D17" s="6">
        <f>'[2]WPP Exapnsion Planning Averages'!C35</f>
        <v>14734.523333333331</v>
      </c>
      <c r="E17" s="6">
        <f>'[2]WPP Exapnsion Planning Averages'!B35</f>
        <v>44203.573333333334</v>
      </c>
      <c r="F17" s="6">
        <f>'[2]WPP Exapnsion Planning Averages'!D35</f>
        <v>6250.003333333334</v>
      </c>
      <c r="G17" s="6">
        <f>'[2]WPP Exapnsion Planning Averages'!E35</f>
        <v>2083.33</v>
      </c>
      <c r="H17" s="6">
        <f>'[3]WPP 3 Planning Estimate '!E13</f>
        <v>112160.30333333333</v>
      </c>
      <c r="I17" s="6">
        <f>[1]CWI!E15</f>
        <v>430.44</v>
      </c>
      <c r="J17" s="6">
        <f>[1]MassAbility!E14</f>
        <v>15691.806666666665</v>
      </c>
      <c r="K17" s="6">
        <f>[1]MCB!E14</f>
        <v>7475</v>
      </c>
    </row>
    <row r="18" spans="1:11" ht="15.75" x14ac:dyDescent="0.25">
      <c r="A18" s="11" t="s">
        <v>26</v>
      </c>
      <c r="B18" s="6">
        <f>[1]DOE!E16</f>
        <v>12902.39</v>
      </c>
      <c r="C18" s="6">
        <f>'[1]WDB Supp'!E17</f>
        <v>17203.186666666665</v>
      </c>
      <c r="D18" s="6">
        <f>'[2]WPP Exapnsion Planning Averages'!C36</f>
        <v>6580.9000000000005</v>
      </c>
      <c r="E18" s="6">
        <f>'[2]WPP Exapnsion Planning Averages'!B36</f>
        <v>19742.71</v>
      </c>
      <c r="F18" s="6">
        <f>'[2]WPP Exapnsion Planning Averages'!D36</f>
        <v>6250.003333333334</v>
      </c>
      <c r="G18" s="6">
        <f>'[2]WPP Exapnsion Planning Averages'!E36</f>
        <v>2083.33</v>
      </c>
      <c r="H18" s="6">
        <f>'[3]WPP 3 Planning Estimate '!E14</f>
        <v>57358.610000000008</v>
      </c>
      <c r="I18" s="6">
        <f>[1]CWI!E16</f>
        <v>0</v>
      </c>
      <c r="J18" s="6">
        <f>[1]MassAbility!E15</f>
        <v>3345.4</v>
      </c>
      <c r="K18" s="6">
        <f>[1]MCB!E15</f>
        <v>3050</v>
      </c>
    </row>
    <row r="19" spans="1:11" ht="15.75" x14ac:dyDescent="0.25">
      <c r="A19" s="11" t="s">
        <v>27</v>
      </c>
      <c r="B19" s="6">
        <f>[1]DOE!E17</f>
        <v>14884.343333333332</v>
      </c>
      <c r="C19" s="6">
        <f>'[1]WDB Supp'!E18</f>
        <v>19845.786666666667</v>
      </c>
      <c r="D19" s="6">
        <f>'[2]WPP Exapnsion Planning Averages'!C37</f>
        <v>9777.6866666666665</v>
      </c>
      <c r="E19" s="6">
        <f>'[2]WPP Exapnsion Planning Averages'!B37</f>
        <v>29333.059999999998</v>
      </c>
      <c r="F19" s="6">
        <f>'[2]WPP Exapnsion Planning Averages'!D37</f>
        <v>6250.003333333334</v>
      </c>
      <c r="G19" s="6">
        <f>'[2]WPP Exapnsion Planning Averages'!E37</f>
        <v>2083.33</v>
      </c>
      <c r="H19" s="6">
        <f>'[3]WPP 3 Planning Estimate '!E15</f>
        <v>56718.766666666663</v>
      </c>
      <c r="I19" s="6">
        <f>[1]CWI!E17</f>
        <v>0</v>
      </c>
      <c r="J19" s="6">
        <f>[1]MassAbility!E16</f>
        <v>13124.376666666665</v>
      </c>
      <c r="K19" s="6">
        <f>[1]MCB!E16</f>
        <v>4375</v>
      </c>
    </row>
    <row r="20" spans="1:11" ht="15.75" x14ac:dyDescent="0.25">
      <c r="A20" s="11" t="s">
        <v>28</v>
      </c>
      <c r="B20" s="6">
        <f>[1]DOE!E18</f>
        <v>10990.863333333335</v>
      </c>
      <c r="C20" s="6">
        <f>'[1]WDB Supp'!E19</f>
        <v>14654.483333333332</v>
      </c>
      <c r="D20" s="6">
        <f>'[2]WPP Exapnsion Planning Averages'!C38</f>
        <v>3281.6166666666663</v>
      </c>
      <c r="E20" s="6">
        <f>'[2]WPP Exapnsion Planning Averages'!B38</f>
        <v>9844.8566666666666</v>
      </c>
      <c r="F20" s="6">
        <f>'[2]WPP Exapnsion Planning Averages'!D38</f>
        <v>6250.003333333334</v>
      </c>
      <c r="G20" s="6">
        <f>'[2]WPP Exapnsion Planning Averages'!E38</f>
        <v>2083.33</v>
      </c>
      <c r="H20" s="6">
        <f>'[3]WPP 3 Planning Estimate '!E16</f>
        <v>43737.126666666671</v>
      </c>
      <c r="I20" s="6">
        <f>[1]CWI!E18</f>
        <v>0</v>
      </c>
      <c r="J20" s="6">
        <f>[1]MassAbility!E17</f>
        <v>8623.0666666666675</v>
      </c>
      <c r="K20" s="6">
        <f>[1]MCB!E17</f>
        <v>5805</v>
      </c>
    </row>
    <row r="21" spans="1:11" ht="15.75" x14ac:dyDescent="0.25">
      <c r="A21" s="11" t="s">
        <v>29</v>
      </c>
      <c r="B21" s="6">
        <f>[1]DOE!E19</f>
        <v>4084.25</v>
      </c>
      <c r="C21" s="6">
        <f>'[1]WDB Supp'!E20</f>
        <v>5445.6633333333339</v>
      </c>
      <c r="D21" s="6">
        <f>'[2]WPP Exapnsion Planning Averages'!C39</f>
        <v>3849.2566666666667</v>
      </c>
      <c r="E21" s="6">
        <f>'[2]WPP Exapnsion Planning Averages'!B39</f>
        <v>11547.769999999999</v>
      </c>
      <c r="F21" s="6">
        <f>'[2]WPP Exapnsion Planning Averages'!D39</f>
        <v>6250.003333333334</v>
      </c>
      <c r="G21" s="6">
        <f>'[2]WPP Exapnsion Planning Averages'!E39</f>
        <v>2083.33</v>
      </c>
      <c r="H21" s="6">
        <f>'[3]WPP 3 Planning Estimate '!E17</f>
        <v>50044.666666666664</v>
      </c>
      <c r="I21" s="6">
        <f>[1]CWI!E19</f>
        <v>5088.4799999999996</v>
      </c>
      <c r="J21" s="6">
        <f>[1]MassAbility!E18</f>
        <v>5142.1566666666668</v>
      </c>
      <c r="K21" s="6">
        <f>[1]MCB!E18</f>
        <v>2000</v>
      </c>
    </row>
    <row r="22" spans="1:11" ht="15.75" x14ac:dyDescent="0.25">
      <c r="A22" s="11" t="s">
        <v>30</v>
      </c>
      <c r="B22" s="6">
        <f>[1]DOE!E20</f>
        <v>4425.7333333333336</v>
      </c>
      <c r="C22" s="6">
        <f>'[1]WDB Supp'!E21</f>
        <v>5900.9733333333324</v>
      </c>
      <c r="D22" s="6">
        <f>'[2]WPP Exapnsion Planning Averages'!C40</f>
        <v>5930.2</v>
      </c>
      <c r="E22" s="6">
        <f>'[2]WPP Exapnsion Planning Averages'!B40</f>
        <v>17790.599999999999</v>
      </c>
      <c r="F22" s="6">
        <f>'[2]WPP Exapnsion Planning Averages'!D40</f>
        <v>6250.003333333334</v>
      </c>
      <c r="G22" s="6">
        <f>'[2]WPP Exapnsion Planning Averages'!E40</f>
        <v>2083.33</v>
      </c>
      <c r="H22" s="6">
        <f>'[3]WPP 3 Planning Estimate '!E18</f>
        <v>64031.783333333326</v>
      </c>
      <c r="I22" s="6">
        <f>[1]CWI!E20</f>
        <v>0</v>
      </c>
      <c r="J22" s="6">
        <f>[1]MassAbility!E19</f>
        <v>7200.1933333333336</v>
      </c>
      <c r="K22" s="6">
        <f>[1]MCB!E19</f>
        <v>3000</v>
      </c>
    </row>
    <row r="23" spans="1:11" ht="15.75" x14ac:dyDescent="0.25">
      <c r="A23" s="11" t="s">
        <v>31</v>
      </c>
      <c r="B23" s="6">
        <f>[1]DOE!E21</f>
        <v>14656.43</v>
      </c>
      <c r="C23" s="6">
        <f>'[1]WDB Supp'!E22</f>
        <v>19541.906666666666</v>
      </c>
      <c r="D23" s="6">
        <f>'[2]WPP Exapnsion Planning Averages'!C41</f>
        <v>6076.2066666666678</v>
      </c>
      <c r="E23" s="6">
        <f>'[2]WPP Exapnsion Planning Averages'!B41</f>
        <v>18228.636666666669</v>
      </c>
      <c r="F23" s="6">
        <f>'[2]WPP Exapnsion Planning Averages'!D41</f>
        <v>6250.003333333334</v>
      </c>
      <c r="G23" s="6">
        <f>'[2]WPP Exapnsion Planning Averages'!E41</f>
        <v>2083.33</v>
      </c>
      <c r="H23" s="6">
        <f>'[3]WPP 3 Planning Estimate '!E19</f>
        <v>67890.723333333342</v>
      </c>
      <c r="I23" s="6">
        <f>[1]CWI!E21</f>
        <v>430.44</v>
      </c>
      <c r="J23" s="6">
        <f>[1]MassAbility!E20</f>
        <v>10284.306666666665</v>
      </c>
      <c r="K23" s="6">
        <f>[1]MCB!E20</f>
        <v>6500</v>
      </c>
    </row>
    <row r="24" spans="1:11" x14ac:dyDescent="0.25">
      <c r="A24" s="7" t="s">
        <v>32</v>
      </c>
      <c r="B24" s="10">
        <f>SUM(B9:B23)</f>
        <v>146882.71666666667</v>
      </c>
      <c r="C24" s="10">
        <f t="shared" ref="C24:K24" si="0">SUM(C8:C23)</f>
        <v>199999.86</v>
      </c>
      <c r="D24" s="10">
        <f t="shared" si="0"/>
        <v>100000.01</v>
      </c>
      <c r="E24" s="10">
        <f t="shared" si="0"/>
        <v>299999.98999999993</v>
      </c>
      <c r="F24" s="10">
        <f t="shared" si="0"/>
        <v>100000.05333333332</v>
      </c>
      <c r="G24" s="10">
        <f t="shared" si="0"/>
        <v>33333.280000000013</v>
      </c>
      <c r="H24" s="10">
        <f t="shared" si="0"/>
        <v>996690.66333333333</v>
      </c>
      <c r="I24" s="10">
        <f t="shared" si="0"/>
        <v>12329.159999999998</v>
      </c>
      <c r="J24" s="10">
        <f t="shared" si="0"/>
        <v>140440.76333333331</v>
      </c>
      <c r="K24" s="10">
        <f t="shared" si="0"/>
        <v>67000</v>
      </c>
    </row>
    <row r="26" spans="1:11" ht="15.6" customHeight="1" x14ac:dyDescent="0.25">
      <c r="A26" s="20" t="s">
        <v>33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</row>
    <row r="27" spans="1:11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</row>
  </sheetData>
  <mergeCells count="6">
    <mergeCell ref="A1:K1"/>
    <mergeCell ref="A26:K27"/>
    <mergeCell ref="D5:G5"/>
    <mergeCell ref="D6:E6"/>
    <mergeCell ref="F6:G6"/>
    <mergeCell ref="A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6151f0571e7ae9a1eae29ca63b11f22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73640304bb77ae64b651e328f036bc53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7BEF7A5-47E0-4D4A-A426-F4537D70B0D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B1F0D1-0C54-4480-93B5-C13AA391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C8C71C3-B49A-4E9C-859D-C4B358A9E612}">
  <ds:schemaRefs>
    <ds:schemaRef ds:uri="f8197ce3-f327-445f-9ae6-74b08f5a20a9"/>
    <ds:schemaRef ds:uri="69eef59b-4fb6-4551-80fa-880d5adf8c10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WIOA Infrastructure Estimates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Stadhard, Sacha (DCS)</dc:creator>
  <cp:keywords/>
  <dc:description/>
  <cp:lastModifiedBy>Caissie, Lisa (DCS)</cp:lastModifiedBy>
  <cp:revision/>
  <dcterms:created xsi:type="dcterms:W3CDTF">2026-07-13T19:15:21Z</dcterms:created>
  <dcterms:modified xsi:type="dcterms:W3CDTF">2026-07-17T18:12:38Z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0x010100A95036446F218841831E389EE0ED1EE2</vt:lpwstr>
  </property>
  <property fmtid="{D5CDD505-2E9C-101B-9397-08002B2CF9AE}" pid="3" name="MediaServiceImageTags">
    <vt:lpwstr/>
  </property>
</Properties>
</file>