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NTRACT\Rate Tables\FY22\"/>
    </mc:Choice>
  </mc:AlternateContent>
  <xr:revisionPtr revIDLastSave="0" documentId="13_ncr:1_{2612A4C3-9B59-4165-A64A-1174B7464D3B}" xr6:coauthVersionLast="41" xr6:coauthVersionMax="44" xr10:uidLastSave="{00000000-0000-0000-0000-000000000000}"/>
  <bookViews>
    <workbookView xWindow="-38520" yWindow="-5310" windowWidth="38640" windowHeight="21240" tabRatio="699" activeTab="3" xr2:uid="{00000000-000D-0000-FFFF-FFFF00000000}"/>
  </bookViews>
  <sheets>
    <sheet name="Shared Living" sheetId="3" r:id="rId1"/>
    <sheet name="ALTR" sheetId="26" r:id="rId2"/>
    <sheet name="In Home Supp" sheetId="18" r:id="rId3"/>
    <sheet name="Emp &amp; Day" sheetId="19" r:id="rId4"/>
    <sheet name="Family Supports -all codes " sheetId="20" r:id="rId5"/>
    <sheet name="ABI_Visual" sheetId="12" r:id="rId6"/>
    <sheet name="Corp Rep Payee" sheetId="13" r:id="rId7"/>
    <sheet name="Clinical Team" sheetId="15" r:id="rId8"/>
  </sheets>
  <definedNames>
    <definedName name="_Hlk346582437" localSheetId="1">ALTR!#REF!</definedName>
    <definedName name="_xlnm.Print_Area" localSheetId="1">ALTR!$A$1:$C$3</definedName>
    <definedName name="_xlnm.Print_Area" localSheetId="0">'Shared Living'!$A$1:$C$53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8" l="1"/>
  <c r="F8" i="18"/>
  <c r="F9" i="18"/>
  <c r="F10" i="18"/>
  <c r="F11" i="18"/>
  <c r="F12" i="18"/>
  <c r="F13" i="18"/>
  <c r="F14" i="18"/>
  <c r="F15" i="18"/>
  <c r="F16" i="18"/>
  <c r="F6" i="18"/>
  <c r="N8" i="26" l="1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N56" i="26"/>
  <c r="N57" i="26"/>
  <c r="N58" i="26"/>
  <c r="N59" i="26"/>
  <c r="N60" i="26"/>
  <c r="N61" i="26"/>
  <c r="N62" i="26"/>
  <c r="N63" i="26"/>
  <c r="N64" i="26"/>
  <c r="N65" i="26"/>
  <c r="N66" i="26"/>
  <c r="N67" i="26"/>
  <c r="N68" i="26"/>
  <c r="N69" i="26"/>
  <c r="N70" i="26"/>
  <c r="N71" i="26"/>
  <c r="N72" i="26"/>
  <c r="N73" i="26"/>
  <c r="N74" i="26"/>
  <c r="N75" i="26"/>
  <c r="N76" i="26"/>
  <c r="N77" i="26"/>
  <c r="N78" i="26"/>
  <c r="N79" i="26"/>
  <c r="N80" i="26"/>
  <c r="N81" i="26"/>
  <c r="N82" i="26"/>
  <c r="N83" i="26"/>
  <c r="N84" i="26"/>
  <c r="N85" i="26"/>
  <c r="N86" i="26"/>
  <c r="N87" i="26"/>
  <c r="N88" i="26"/>
  <c r="N89" i="26"/>
  <c r="N90" i="26"/>
  <c r="N91" i="26"/>
  <c r="N92" i="26"/>
  <c r="N93" i="26"/>
  <c r="N94" i="26"/>
  <c r="N95" i="26"/>
  <c r="N96" i="26"/>
  <c r="N97" i="26"/>
  <c r="N98" i="26"/>
  <c r="N99" i="26"/>
  <c r="N100" i="26"/>
  <c r="N101" i="26"/>
  <c r="N102" i="26"/>
  <c r="N103" i="26"/>
  <c r="N104" i="26"/>
  <c r="N105" i="26"/>
  <c r="N106" i="26"/>
  <c r="N107" i="26"/>
  <c r="N108" i="26"/>
  <c r="N109" i="26"/>
  <c r="N7" i="26"/>
  <c r="I8" i="26"/>
  <c r="I9" i="26"/>
  <c r="I10" i="26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0" i="26"/>
  <c r="I71" i="26"/>
  <c r="I72" i="26"/>
  <c r="I73" i="26"/>
  <c r="I74" i="26"/>
  <c r="I75" i="26"/>
  <c r="I76" i="26"/>
  <c r="I77" i="26"/>
  <c r="I78" i="26"/>
  <c r="I79" i="26"/>
  <c r="I80" i="26"/>
  <c r="I81" i="26"/>
  <c r="I82" i="26"/>
  <c r="I7" i="26"/>
  <c r="D8" i="26"/>
  <c r="D9" i="26"/>
  <c r="D10" i="26"/>
  <c r="D11" i="26"/>
  <c r="D12" i="26"/>
  <c r="D13" i="26"/>
  <c r="D14" i="26"/>
  <c r="D15" i="26"/>
  <c r="D16" i="26"/>
  <c r="D7" i="26"/>
  <c r="F28" i="20" l="1"/>
  <c r="F27" i="20"/>
  <c r="F26" i="20"/>
  <c r="F22" i="20"/>
  <c r="F21" i="20"/>
  <c r="F20" i="20"/>
  <c r="F13" i="20"/>
  <c r="D29" i="19" l="1"/>
  <c r="F7" i="20"/>
  <c r="D28" i="19"/>
  <c r="D27" i="19"/>
</calcChain>
</file>

<file path=xl/sharedStrings.xml><?xml version="1.0" encoding="utf-8"?>
<sst xmlns="http://schemas.openxmlformats.org/spreadsheetml/2006/main" count="641" uniqueCount="420">
  <si>
    <t>Rate</t>
  </si>
  <si>
    <t>Unit</t>
  </si>
  <si>
    <t>Hourly Rate</t>
  </si>
  <si>
    <t>RN</t>
  </si>
  <si>
    <t>LPN</t>
  </si>
  <si>
    <t>A</t>
  </si>
  <si>
    <t>B</t>
  </si>
  <si>
    <t>C</t>
  </si>
  <si>
    <t>Level</t>
  </si>
  <si>
    <t>Activity Code</t>
  </si>
  <si>
    <t>Unit of Service</t>
  </si>
  <si>
    <t>Operational Rate Level</t>
  </si>
  <si>
    <t>Minimum Stipend Level</t>
  </si>
  <si>
    <t>Maximum Stipend Level</t>
  </si>
  <si>
    <t xml:space="preserve">Service </t>
  </si>
  <si>
    <t xml:space="preserve">Operational </t>
  </si>
  <si>
    <t>Units</t>
  </si>
  <si>
    <t>Per Placement Per Day</t>
  </si>
  <si>
    <t>Per Hour</t>
  </si>
  <si>
    <t>OPERATIONAL RATES</t>
  </si>
  <si>
    <t>STIPEND RATES</t>
  </si>
  <si>
    <t>Daily Stipend Rate</t>
  </si>
  <si>
    <t>Residential Habilitation Services</t>
  </si>
  <si>
    <t>Activity</t>
  </si>
  <si>
    <t>ABI and Visually Impaired Services</t>
  </si>
  <si>
    <t>Orientation and Mobility (Level 1)</t>
  </si>
  <si>
    <t>Service Description</t>
  </si>
  <si>
    <t xml:space="preserve">Services for Visually Impaired </t>
  </si>
  <si>
    <t>General Programs: Disability Services 101 CMR 422.00 (MCB regulation)</t>
  </si>
  <si>
    <t>Shared Living</t>
  </si>
  <si>
    <t>Use Rates from 101 CMR 414.00:  Rates for Certain Placement and Support Services</t>
  </si>
  <si>
    <t xml:space="preserve"> </t>
  </si>
  <si>
    <t>22*</t>
  </si>
  <si>
    <t>23*</t>
  </si>
  <si>
    <t>24*</t>
  </si>
  <si>
    <t>25*</t>
  </si>
  <si>
    <t>Registered Nurse</t>
  </si>
  <si>
    <t>Licensed Practical Nurse</t>
  </si>
  <si>
    <t>Corporate Representative Payee</t>
  </si>
  <si>
    <t>Rates for Certain Developmental and Support Services 101 CMR 424.00</t>
  </si>
  <si>
    <t>Client Per Month</t>
  </si>
  <si>
    <t>Basic Intensity</t>
  </si>
  <si>
    <t>Moderate Intensity</t>
  </si>
  <si>
    <t>High Intensity</t>
  </si>
  <si>
    <t>Level I</t>
  </si>
  <si>
    <t>Level II</t>
  </si>
  <si>
    <t>Level III</t>
  </si>
  <si>
    <t>Level IV</t>
  </si>
  <si>
    <t>Clinical Team</t>
  </si>
  <si>
    <t>Use Rates from 101 CMR 420.00: Rates for Adult Long Term Residential Services</t>
  </si>
  <si>
    <t>Vocational Rehab Assistanct</t>
  </si>
  <si>
    <t>ABI Waiver Related Rates:  101 CMR 359.00</t>
  </si>
  <si>
    <t>Rates for Home and Community Based Services Waiver</t>
  </si>
  <si>
    <t xml:space="preserve">In-Home Supports - 3798 </t>
  </si>
  <si>
    <t>In-Home Basic Supports 101 CMR 423.00</t>
  </si>
  <si>
    <t>Program Type</t>
  </si>
  <si>
    <t>In Home Supports</t>
  </si>
  <si>
    <t>15 minutes</t>
  </si>
  <si>
    <t>D</t>
  </si>
  <si>
    <t>E</t>
  </si>
  <si>
    <t>F</t>
  </si>
  <si>
    <t>G</t>
  </si>
  <si>
    <t>H</t>
  </si>
  <si>
    <t>I</t>
  </si>
  <si>
    <t>J</t>
  </si>
  <si>
    <t>K</t>
  </si>
  <si>
    <t>Rates for Community-Based Day Support Services 101 CMR 415.00</t>
  </si>
  <si>
    <t>Activity code</t>
  </si>
  <si>
    <t>Rates for Supported Employment Services 101 CMR 419.00</t>
  </si>
  <si>
    <t>Group Employment: Standard</t>
  </si>
  <si>
    <t>Group Employment: High Intensity</t>
  </si>
  <si>
    <t>Group Employment: 1:1 Staffing in Std. program</t>
  </si>
  <si>
    <t>Group Employment: 1:3 Staffing in Std. program</t>
  </si>
  <si>
    <t>Transportation (to/from job):  Trip Duration</t>
  </si>
  <si>
    <t>Rates for Active Treatment 101 CMR 415.00 (Rates stated in CBDS regulation)</t>
  </si>
  <si>
    <t>Nursing Facility Active Treatment</t>
  </si>
  <si>
    <t>Level II - Pediatric Nursing Facility Active Treatment - Facility Based Model</t>
  </si>
  <si>
    <t>Level III - Pediatric Nursing Facility Active Treatment - Community Integration Model</t>
  </si>
  <si>
    <t>Individualized Home Supports 101 CMR 423.00</t>
  </si>
  <si>
    <t>Family Stabilization Services 101 CMR 414.00</t>
  </si>
  <si>
    <t>Family Navigation</t>
  </si>
  <si>
    <t>Respite in Recipient’s Home</t>
  </si>
  <si>
    <t>Day</t>
  </si>
  <si>
    <t>Respite in Caregiver’s Home Level 1</t>
  </si>
  <si>
    <t>Respite in Caregiver’s Home Level 2</t>
  </si>
  <si>
    <t>Respite in Caregiver’s Home Level 3</t>
  </si>
  <si>
    <t>101 CMR 423.00 In Home Basic Living Supports</t>
  </si>
  <si>
    <t xml:space="preserve">Child Respite in Caregiver's Home </t>
  </si>
  <si>
    <t>Adult Companion Services Group of 2</t>
  </si>
  <si>
    <t>Adult Companion Services Group of 3</t>
  </si>
  <si>
    <t>Family Training</t>
  </si>
  <si>
    <t>Family Training Group of 2</t>
  </si>
  <si>
    <t>Family Training Group of 5</t>
  </si>
  <si>
    <t>Behavioral Support Services Bachelor's</t>
  </si>
  <si>
    <t>Behavioral Support Services Master’s</t>
  </si>
  <si>
    <t>Behavioral Support Services PhD</t>
  </si>
  <si>
    <t>Stabilization Care Giver's Home Level 1</t>
  </si>
  <si>
    <t>Stabilization Care Giver's Home Level 2</t>
  </si>
  <si>
    <t>Stabilization Care Giver's Home Level 3</t>
  </si>
  <si>
    <t>Peer Support</t>
  </si>
  <si>
    <t>Peer Support Group of 2</t>
  </si>
  <si>
    <t>Peer Support Group of 5</t>
  </si>
  <si>
    <t>Respite in Recipient’s Home. 1:1</t>
  </si>
  <si>
    <t>Respite in Recipient’s Home. 1:2</t>
  </si>
  <si>
    <t>Respite in Recipient’s Home. 1:3</t>
  </si>
  <si>
    <t>Site-based Respite</t>
  </si>
  <si>
    <t>Site-based Respite with Nursing</t>
  </si>
  <si>
    <t>3770. 3771 and 3772</t>
  </si>
  <si>
    <t>Autism Support Center/Family Support Center</t>
  </si>
  <si>
    <t>Month</t>
  </si>
  <si>
    <t>Intensive Flexible Family Support Services</t>
  </si>
  <si>
    <t>Enrolled day</t>
  </si>
  <si>
    <t>Medically Complex Programs</t>
  </si>
  <si>
    <t>Planned Site Based Respite for Children</t>
  </si>
  <si>
    <t xml:space="preserve">Planned Site Based Respite for Children High-Intensity </t>
  </si>
  <si>
    <t>Financial Assistance Administration</t>
  </si>
  <si>
    <t>Transaction</t>
  </si>
  <si>
    <t>Agency w/choice Admin Fee</t>
  </si>
  <si>
    <t>Program Manager</t>
  </si>
  <si>
    <t>Position Title</t>
  </si>
  <si>
    <t>Acticity code</t>
  </si>
  <si>
    <t xml:space="preserve">* Stipend Levels only available by special application to DDS </t>
  </si>
  <si>
    <t>Stipend Level at 95% utilization</t>
  </si>
  <si>
    <t>101 CMR 420.00:  ALTR Services</t>
  </si>
  <si>
    <t>Day Habilitation Supplemental Services: 101 CMR 424.00</t>
  </si>
  <si>
    <t>Adult Companion</t>
  </si>
  <si>
    <t>Shared Living (3150 and 3752)</t>
  </si>
  <si>
    <t>Psychiatrist</t>
  </si>
  <si>
    <t>Individual Supported Employment: Initial Supports</t>
  </si>
  <si>
    <t>Individual Supported Employment: Ongoing Supports</t>
  </si>
  <si>
    <t>15-minute Trip</t>
  </si>
  <si>
    <t>30-minute Trip</t>
  </si>
  <si>
    <t>60-minute Trip</t>
  </si>
  <si>
    <t>101 CMR 411.00: Rates for Certain Placement and Support Services</t>
  </si>
  <si>
    <t>Center Size</t>
  </si>
  <si>
    <t>Autism Support Center/Family Support Center*</t>
  </si>
  <si>
    <t>Rates Effective January 1, 2020</t>
  </si>
  <si>
    <t xml:space="preserve">Adult Long Term Residential Services (3153/3753 and 3751/3713) </t>
  </si>
  <si>
    <t>Rates Final: July 1, 2020</t>
  </si>
  <si>
    <t>Direct Care/Program Staff</t>
  </si>
  <si>
    <t>Low               (H2014)</t>
  </si>
  <si>
    <t>Moderate    (H2014-TF)</t>
  </si>
  <si>
    <t>High              (H2014-TG)</t>
  </si>
  <si>
    <t>Day Habilitation Program Services: 101 CMR 348.00</t>
  </si>
  <si>
    <t>DC Worker Level I</t>
  </si>
  <si>
    <t>Hour</t>
  </si>
  <si>
    <t>Site Cost Range</t>
  </si>
  <si>
    <t>DC Worker Level II</t>
  </si>
  <si>
    <t xml:space="preserve">$12.77 - $17.22 </t>
  </si>
  <si>
    <t>$21.69 - $26.15</t>
  </si>
  <si>
    <t>Clinician</t>
  </si>
  <si>
    <t>Psychologist / Psychiatrist (PhD)</t>
  </si>
  <si>
    <t>Sedan</t>
  </si>
  <si>
    <t>Minivan</t>
  </si>
  <si>
    <t>Van</t>
  </si>
  <si>
    <t>Wheelchair Van</t>
  </si>
  <si>
    <t>Vehicle Upgrade</t>
  </si>
  <si>
    <t>Sedan to Minivan</t>
  </si>
  <si>
    <t>Sedan to Van</t>
  </si>
  <si>
    <t>Sedan to Wheelchair Van</t>
  </si>
  <si>
    <t>Minivan to Van</t>
  </si>
  <si>
    <t>Minivan to Wheelchair Van</t>
  </si>
  <si>
    <t>Van to Wheelchair Van</t>
  </si>
  <si>
    <t>Southeast</t>
  </si>
  <si>
    <t>Northeast</t>
  </si>
  <si>
    <t>Model Name</t>
  </si>
  <si>
    <t>B03.0A</t>
  </si>
  <si>
    <t>I03.0A</t>
  </si>
  <si>
    <t>I03.5A</t>
  </si>
  <si>
    <t>I04.0A</t>
  </si>
  <si>
    <t>I04.5A</t>
  </si>
  <si>
    <t>I05.0A</t>
  </si>
  <si>
    <t>I05.5A</t>
  </si>
  <si>
    <t>I06.0A</t>
  </si>
  <si>
    <t>I06.5A</t>
  </si>
  <si>
    <t>I07.0A</t>
  </si>
  <si>
    <t>B03.5B</t>
  </si>
  <si>
    <t>B04.0B</t>
  </si>
  <si>
    <t>B04.5B</t>
  </si>
  <si>
    <t>B05.0B</t>
  </si>
  <si>
    <t>B05.5B</t>
  </si>
  <si>
    <t>B06.0B</t>
  </si>
  <si>
    <t>B06.5B</t>
  </si>
  <si>
    <t>B07.0B</t>
  </si>
  <si>
    <t>B07.5B</t>
  </si>
  <si>
    <t>B08.0B</t>
  </si>
  <si>
    <t>B08.5B</t>
  </si>
  <si>
    <t>B09.0B</t>
  </si>
  <si>
    <t>I03.5B</t>
  </si>
  <si>
    <t>I04.0B</t>
  </si>
  <si>
    <t>I04.5B</t>
  </si>
  <si>
    <t>I05.0B</t>
  </si>
  <si>
    <t>I05.5B</t>
  </si>
  <si>
    <t>I06.0B</t>
  </si>
  <si>
    <t>I06.5B</t>
  </si>
  <si>
    <t>I07.0B</t>
  </si>
  <si>
    <t>I07.5B</t>
  </si>
  <si>
    <t>I08.0B</t>
  </si>
  <si>
    <t>I08.5B</t>
  </si>
  <si>
    <t>I09.0B</t>
  </si>
  <si>
    <t>I09.5B</t>
  </si>
  <si>
    <t>I10.0B</t>
  </si>
  <si>
    <t>I10.5B</t>
  </si>
  <si>
    <t>I11.0B</t>
  </si>
  <si>
    <t>M03.5B1</t>
  </si>
  <si>
    <t>M04.0B1</t>
  </si>
  <si>
    <t>M04.5B1</t>
  </si>
  <si>
    <t>M05.0B1</t>
  </si>
  <si>
    <t>M05.5B1</t>
  </si>
  <si>
    <t>M06.0B1</t>
  </si>
  <si>
    <t>M06.5B1</t>
  </si>
  <si>
    <t>M07.0B1</t>
  </si>
  <si>
    <t>M07.5B1</t>
  </si>
  <si>
    <t>M08.0B1</t>
  </si>
  <si>
    <t>M08.5B1</t>
  </si>
  <si>
    <t>M09.0B1</t>
  </si>
  <si>
    <t>M09.5B1</t>
  </si>
  <si>
    <t>M10.0B1</t>
  </si>
  <si>
    <t>M10.5B1</t>
  </si>
  <si>
    <t>M11.0B1</t>
  </si>
  <si>
    <t>M03.5B2</t>
  </si>
  <si>
    <t>M04.0B2</t>
  </si>
  <si>
    <t>M04.5B2</t>
  </si>
  <si>
    <t>M05.0B2</t>
  </si>
  <si>
    <t>M05.5B2</t>
  </si>
  <si>
    <t>M06.0B2</t>
  </si>
  <si>
    <t>M06.5B2</t>
  </si>
  <si>
    <t>M07.0B2</t>
  </si>
  <si>
    <t>M07.5B2</t>
  </si>
  <si>
    <t>M08.0B2</t>
  </si>
  <si>
    <t>M08.5B2</t>
  </si>
  <si>
    <t>M09.0B2</t>
  </si>
  <si>
    <t>M09.5B2</t>
  </si>
  <si>
    <t>M10.0B2</t>
  </si>
  <si>
    <t>M10.5B2</t>
  </si>
  <si>
    <t>M11.0B2</t>
  </si>
  <si>
    <t>M03.5B3</t>
  </si>
  <si>
    <t>M04.0B3</t>
  </si>
  <si>
    <t>M04.5B3</t>
  </si>
  <si>
    <t>M05.0B3</t>
  </si>
  <si>
    <t>M05.5B3</t>
  </si>
  <si>
    <t>M06.0B3</t>
  </si>
  <si>
    <t>M06.5B3</t>
  </si>
  <si>
    <t>M07.0B3</t>
  </si>
  <si>
    <t>M07.5B3</t>
  </si>
  <si>
    <t>M08.0B3</t>
  </si>
  <si>
    <t>M08.5B3</t>
  </si>
  <si>
    <t>M09.0B3</t>
  </si>
  <si>
    <t>M09.5B3</t>
  </si>
  <si>
    <t>M10.0B3</t>
  </si>
  <si>
    <t>M10.5B3</t>
  </si>
  <si>
    <t>M11.0B3</t>
  </si>
  <si>
    <t>B03.5C</t>
  </si>
  <si>
    <t>B04.0C</t>
  </si>
  <si>
    <t>B04.5C</t>
  </si>
  <si>
    <t>B05.0C</t>
  </si>
  <si>
    <t>B05.5C</t>
  </si>
  <si>
    <t>B06.0C</t>
  </si>
  <si>
    <t>B06.5C</t>
  </si>
  <si>
    <t>B07.0C</t>
  </si>
  <si>
    <t>B07.5C</t>
  </si>
  <si>
    <t>B08.0C</t>
  </si>
  <si>
    <t>B08.5C</t>
  </si>
  <si>
    <t>B09.0C</t>
  </si>
  <si>
    <t>B09.5C</t>
  </si>
  <si>
    <t>B10.0C</t>
  </si>
  <si>
    <t>B10.5C</t>
  </si>
  <si>
    <t>B11.0C</t>
  </si>
  <si>
    <t>B11.5C</t>
  </si>
  <si>
    <t>B12.0C</t>
  </si>
  <si>
    <t>B12.5C</t>
  </si>
  <si>
    <t>I04.0C</t>
  </si>
  <si>
    <t>I04.5C</t>
  </si>
  <si>
    <t>I05.0C</t>
  </si>
  <si>
    <t>I05.5C</t>
  </si>
  <si>
    <t>I06.0C</t>
  </si>
  <si>
    <t>I06.5C</t>
  </si>
  <si>
    <t>I07.0C</t>
  </si>
  <si>
    <t>I07.5C</t>
  </si>
  <si>
    <t>I08.0C</t>
  </si>
  <si>
    <t>I08.5C</t>
  </si>
  <si>
    <t>I09.0C</t>
  </si>
  <si>
    <t>I09.5C</t>
  </si>
  <si>
    <t>I10.0C</t>
  </si>
  <si>
    <t>I10.5C</t>
  </si>
  <si>
    <t>I11.0C</t>
  </si>
  <si>
    <t>I11.5C</t>
  </si>
  <si>
    <t>I12.0C</t>
  </si>
  <si>
    <t>I12.5C</t>
  </si>
  <si>
    <t>I13.0C</t>
  </si>
  <si>
    <t>I13.5C</t>
  </si>
  <si>
    <t>I14.0C</t>
  </si>
  <si>
    <t>I14.5C</t>
  </si>
  <si>
    <t>I15.0C</t>
  </si>
  <si>
    <t>I15.5C</t>
  </si>
  <si>
    <t>M06.0C1</t>
  </si>
  <si>
    <t>M06.5C1</t>
  </si>
  <si>
    <t>M07.0C1</t>
  </si>
  <si>
    <t>M07.5C1</t>
  </si>
  <si>
    <t>M08.0C1</t>
  </si>
  <si>
    <t>M08.5C1</t>
  </si>
  <si>
    <t>M09.0C1</t>
  </si>
  <si>
    <t>M09.5C1</t>
  </si>
  <si>
    <t>M10.0C1</t>
  </si>
  <si>
    <t>M10.5C1</t>
  </si>
  <si>
    <t>M11.0C1</t>
  </si>
  <si>
    <t>M11.5C1</t>
  </si>
  <si>
    <t>M12.0C1</t>
  </si>
  <si>
    <t>M12.5C1</t>
  </si>
  <si>
    <t>M13.0C1</t>
  </si>
  <si>
    <t>M13.5C1</t>
  </si>
  <si>
    <t>M14.0C1</t>
  </si>
  <si>
    <t>M14.5C1</t>
  </si>
  <si>
    <t>M15.0C1</t>
  </si>
  <si>
    <t>M15.5C1</t>
  </si>
  <si>
    <t>M06.0C2</t>
  </si>
  <si>
    <t>M06.5C2</t>
  </si>
  <si>
    <t>M07.0C2</t>
  </si>
  <si>
    <t>M07.5C2</t>
  </si>
  <si>
    <t>M08.0C2</t>
  </si>
  <si>
    <t>M08.5C2</t>
  </si>
  <si>
    <t>M09.0C2</t>
  </si>
  <si>
    <t>M09.5C2</t>
  </si>
  <si>
    <t>M10.0C2</t>
  </si>
  <si>
    <t>M10.5C2</t>
  </si>
  <si>
    <t>M11.0C2</t>
  </si>
  <si>
    <t>M11.5C2</t>
  </si>
  <si>
    <t>M12.0C2</t>
  </si>
  <si>
    <t>M12.5C2</t>
  </si>
  <si>
    <t>M13.0C2</t>
  </si>
  <si>
    <t>M13.5C2</t>
  </si>
  <si>
    <t>M14.0C2</t>
  </si>
  <si>
    <t>M14.5C2</t>
  </si>
  <si>
    <t>M15.0C2</t>
  </si>
  <si>
    <t>M15.5C2</t>
  </si>
  <si>
    <t>M06.0C3</t>
  </si>
  <si>
    <t>M06.5C3</t>
  </si>
  <si>
    <t>M07.0C3</t>
  </si>
  <si>
    <t>M07.5C3</t>
  </si>
  <si>
    <t>M08.0C3</t>
  </si>
  <si>
    <t>M08.5C3</t>
  </si>
  <si>
    <t>M09.0C3</t>
  </si>
  <si>
    <t>M09.5C3</t>
  </si>
  <si>
    <t>M10.0C3</t>
  </si>
  <si>
    <t>M10.5C3</t>
  </si>
  <si>
    <t>M11.0C3</t>
  </si>
  <si>
    <t>M11.5C3</t>
  </si>
  <si>
    <t>M12.0C3</t>
  </si>
  <si>
    <t>M12.5C3</t>
  </si>
  <si>
    <t>M13.0C3</t>
  </si>
  <si>
    <t>M13.5C3</t>
  </si>
  <si>
    <t>M14.0C3</t>
  </si>
  <si>
    <t>M14.5C3</t>
  </si>
  <si>
    <t>M15.0C3</t>
  </si>
  <si>
    <t>M15.5C3</t>
  </si>
  <si>
    <t>Rates Effective January 1, 2021</t>
  </si>
  <si>
    <t>Add-Ons</t>
  </si>
  <si>
    <t>1 Capacity</t>
  </si>
  <si>
    <t>2-3 Capacity</t>
  </si>
  <si>
    <t>4+ Capacity</t>
  </si>
  <si>
    <t>Annualized</t>
  </si>
  <si>
    <t>$0.01 - $3.84</t>
  </si>
  <si>
    <t xml:space="preserve">$3.85 - $8.30 </t>
  </si>
  <si>
    <t xml:space="preserve">$8.31 - $12.76 </t>
  </si>
  <si>
    <t xml:space="preserve">$17.23 - $21.68 </t>
  </si>
  <si>
    <t xml:space="preserve">$26.16 - $30.60 </t>
  </si>
  <si>
    <t xml:space="preserve">$30.61 - $35.07 </t>
  </si>
  <si>
    <t xml:space="preserve">$35.08 - $39.52 </t>
  </si>
  <si>
    <t xml:space="preserve">$39.53 - $43.98 </t>
  </si>
  <si>
    <t xml:space="preserve">$43.99 - $48.44 </t>
  </si>
  <si>
    <t xml:space="preserve">$48.45 - $52.90 </t>
  </si>
  <si>
    <t xml:space="preserve">$52.91 - $57.36 </t>
  </si>
  <si>
    <t xml:space="preserve">$57.37 - $61.82 </t>
  </si>
  <si>
    <t xml:space="preserve">$61.83 - $66.28 </t>
  </si>
  <si>
    <t xml:space="preserve">$66.29 - $70.74 </t>
  </si>
  <si>
    <t xml:space="preserve">$70.75 - $75.20 </t>
  </si>
  <si>
    <t xml:space="preserve">$75.21 - $79.66 </t>
  </si>
  <si>
    <t xml:space="preserve">$79.67 - $84.12 </t>
  </si>
  <si>
    <t xml:space="preserve">$84.13 - $88.58 </t>
  </si>
  <si>
    <t xml:space="preserve">$88.59 - $94.15 </t>
  </si>
  <si>
    <t xml:space="preserve">$94.16 - $99.73 </t>
  </si>
  <si>
    <t xml:space="preserve">$99.74 - $103.07 </t>
  </si>
  <si>
    <t xml:space="preserve">$103.08 - $107.53 </t>
  </si>
  <si>
    <t xml:space="preserve">$107.54 - $111.99 </t>
  </si>
  <si>
    <t xml:space="preserve">$112.00 - $116.45 </t>
  </si>
  <si>
    <t xml:space="preserve">$116.46 - $120.91 </t>
  </si>
  <si>
    <t xml:space="preserve">$120.92 - $125.37 </t>
  </si>
  <si>
    <t xml:space="preserve">$125.38 - $129.83 </t>
  </si>
  <si>
    <t xml:space="preserve">$129.84 - $134.29 </t>
  </si>
  <si>
    <t xml:space="preserve">$134.30 - $138.75 </t>
  </si>
  <si>
    <t xml:space="preserve">$138.76 - $143.21 </t>
  </si>
  <si>
    <t xml:space="preserve">$143.22 + </t>
  </si>
  <si>
    <t>Clinical Team Specialist</t>
  </si>
  <si>
    <t>Level V</t>
  </si>
  <si>
    <t>Rate
(15-Minute)</t>
  </si>
  <si>
    <t>Rate
(Hourly)</t>
  </si>
  <si>
    <t>Direct Care</t>
  </si>
  <si>
    <t>45-minute Trip</t>
  </si>
  <si>
    <t>Rate
(15 Minute)</t>
  </si>
  <si>
    <t>-</t>
  </si>
  <si>
    <t>Nurse (LPN, RN, APRN)</t>
  </si>
  <si>
    <t>Direct Care (Clerical, DC III, Social Worker, Case Manager)</t>
  </si>
  <si>
    <t>Vehicle Add-Ons</t>
  </si>
  <si>
    <t>Central West</t>
  </si>
  <si>
    <t>Metro</t>
  </si>
  <si>
    <t>Region</t>
  </si>
  <si>
    <r>
      <rPr>
        <b/>
        <sz val="14"/>
        <rFont val="Cambria"/>
        <family val="1"/>
        <scheme val="major"/>
      </rPr>
      <t>Occupancy Rates</t>
    </r>
    <r>
      <rPr>
        <b/>
        <sz val="11"/>
        <rFont val="Cambria"/>
        <family val="1"/>
        <scheme val="major"/>
      </rPr>
      <t xml:space="preserve">
</t>
    </r>
    <r>
      <rPr>
        <b/>
        <i/>
        <sz val="11"/>
        <rFont val="Cambria"/>
        <family val="1"/>
        <scheme val="major"/>
      </rPr>
      <t>Rates Effective July 1, 2020</t>
    </r>
  </si>
  <si>
    <t>Per Diem Rate</t>
  </si>
  <si>
    <r>
      <t xml:space="preserve">Regional New Site Occupancy Caps
</t>
    </r>
    <r>
      <rPr>
        <b/>
        <i/>
        <sz val="10"/>
        <rFont val="Cambria"/>
        <family val="1"/>
        <scheme val="major"/>
      </rPr>
      <t>Caps Effective July 1, 2020</t>
    </r>
  </si>
  <si>
    <t>FTE</t>
  </si>
  <si>
    <t>Regulated Rate</t>
  </si>
  <si>
    <r>
      <rPr>
        <b/>
        <u/>
        <sz val="11"/>
        <color rgb="FFFF0000"/>
        <rFont val="Cambria"/>
        <family val="1"/>
        <scheme val="major"/>
      </rPr>
      <t>PROPOSED</t>
    </r>
    <r>
      <rPr>
        <b/>
        <sz val="11"/>
        <rFont val="Cambria"/>
        <family val="1"/>
        <scheme val="major"/>
      </rPr>
      <t xml:space="preserve"> Rates Effective: July 1, 2021</t>
    </r>
  </si>
  <si>
    <t>Rates Effective: June 1, 2020</t>
  </si>
  <si>
    <t xml:space="preserve">Employment &amp; Day Services </t>
  </si>
  <si>
    <t>Family Support Services</t>
  </si>
  <si>
    <t>Rate Effective:  July 1, 2020</t>
  </si>
  <si>
    <t>Rates Effective: January 1, 2020</t>
  </si>
  <si>
    <t>Rates Effective: July 1, 2020</t>
  </si>
  <si>
    <t>Rates Effective: January 1, 2021</t>
  </si>
  <si>
    <t>Rates Effective:  July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</si>
</sst>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&quot;$&quot;#,##0.0000"/>
    <numFmt numFmtId="167" formatCode="&quot;$&quot;#,##0.0000000_);[Red]\(&quot;$&quot;#,##0.0000000\)"/>
  </numFmts>
  <fonts count="6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theme="1"/>
      <name val="Courier New"/>
      <family val="3"/>
    </font>
    <font>
      <b/>
      <sz val="11"/>
      <name val="Calibri"/>
      <family val="2"/>
      <scheme val="minor"/>
    </font>
    <font>
      <sz val="9"/>
      <color theme="1"/>
      <name val="Times New Roman"/>
      <family val="1"/>
    </font>
    <font>
      <sz val="11"/>
      <color rgb="FFFF0000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i/>
      <sz val="10"/>
      <name val="Cambria"/>
      <family val="1"/>
      <scheme val="major"/>
    </font>
    <font>
      <b/>
      <u/>
      <sz val="11"/>
      <color rgb="FFFF0000"/>
      <name val="Cambria"/>
      <family val="1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0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8" applyNumberFormat="0" applyAlignment="0" applyProtection="0"/>
    <xf numFmtId="0" fontId="17" fillId="21" borderId="9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0" borderId="13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26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23" borderId="14" applyNumberFormat="0" applyFont="0" applyAlignment="0" applyProtection="0"/>
    <xf numFmtId="0" fontId="28" fillId="20" borderId="15" applyNumberForma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1" fillId="0" borderId="0"/>
    <xf numFmtId="0" fontId="7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24" borderId="25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26" applyNumberFormat="0" applyFill="0" applyAlignment="0" applyProtection="0"/>
    <xf numFmtId="0" fontId="35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68">
    <xf numFmtId="0" fontId="0" fillId="0" borderId="0" xfId="0"/>
    <xf numFmtId="0" fontId="5" fillId="0" borderId="0" xfId="4" applyFont="1" applyBorder="1"/>
    <xf numFmtId="0" fontId="9" fillId="0" borderId="0" xfId="4" applyFont="1"/>
    <xf numFmtId="0" fontId="10" fillId="0" borderId="0" xfId="0" applyFont="1"/>
    <xf numFmtId="0" fontId="11" fillId="0" borderId="0" xfId="0" applyFont="1"/>
    <xf numFmtId="0" fontId="10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0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8" fontId="5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/>
    <xf numFmtId="0" fontId="5" fillId="0" borderId="0" xfId="0" applyFont="1"/>
    <xf numFmtId="0" fontId="6" fillId="0" borderId="0" xfId="4" applyFont="1" applyBorder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8" fontId="0" fillId="0" borderId="0" xfId="0" applyNumberFormat="1"/>
    <xf numFmtId="0" fontId="33" fillId="0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wrapText="1"/>
    </xf>
    <xf numFmtId="8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165" fontId="10" fillId="0" borderId="0" xfId="0" applyNumberFormat="1" applyFont="1" applyFill="1" applyAlignment="1">
      <alignment horizontal="left" vertical="top"/>
    </xf>
    <xf numFmtId="165" fontId="10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left" vertical="top"/>
    </xf>
    <xf numFmtId="166" fontId="10" fillId="0" borderId="0" xfId="0" applyNumberFormat="1" applyFont="1"/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11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0" borderId="5" xfId="0" applyNumberFormat="1" applyFont="1" applyBorder="1" applyAlignment="1">
      <alignment horizontal="center"/>
    </xf>
    <xf numFmtId="0" fontId="10" fillId="0" borderId="0" xfId="0" applyFont="1"/>
    <xf numFmtId="0" fontId="10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8" fontId="5" fillId="0" borderId="5" xfId="0" applyNumberFormat="1" applyFont="1" applyFill="1" applyBorder="1" applyAlignment="1">
      <alignment horizontal="center" vertical="center" wrapText="1"/>
    </xf>
    <xf numFmtId="0" fontId="5" fillId="0" borderId="0" xfId="4" applyFont="1" applyBorder="1"/>
    <xf numFmtId="0" fontId="6" fillId="0" borderId="0" xfId="4" applyFont="1" applyBorder="1"/>
    <xf numFmtId="0" fontId="45" fillId="0" borderId="0" xfId="4" applyFont="1"/>
    <xf numFmtId="0" fontId="5" fillId="0" borderId="0" xfId="4" applyFont="1"/>
    <xf numFmtId="0" fontId="5" fillId="0" borderId="0" xfId="4" applyFont="1" applyAlignment="1">
      <alignment horizontal="center"/>
    </xf>
    <xf numFmtId="0" fontId="46" fillId="0" borderId="0" xfId="4" applyFont="1"/>
    <xf numFmtId="0" fontId="35" fillId="0" borderId="0" xfId="0" applyFont="1"/>
    <xf numFmtId="0" fontId="46" fillId="0" borderId="0" xfId="0" applyFont="1"/>
    <xf numFmtId="0" fontId="47" fillId="0" borderId="0" xfId="0" applyFont="1"/>
    <xf numFmtId="0" fontId="11" fillId="0" borderId="5" xfId="0" applyFont="1" applyBorder="1" applyAlignment="1">
      <alignment horizontal="center"/>
    </xf>
    <xf numFmtId="0" fontId="48" fillId="0" borderId="0" xfId="0" applyFont="1" applyAlignment="1">
      <alignment vertical="center"/>
    </xf>
    <xf numFmtId="8" fontId="13" fillId="0" borderId="5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49" fillId="0" borderId="0" xfId="0" applyFont="1" applyAlignment="1"/>
    <xf numFmtId="166" fontId="5" fillId="0" borderId="5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165" fontId="10" fillId="0" borderId="0" xfId="0" applyNumberFormat="1" applyFont="1" applyFill="1" applyAlignment="1">
      <alignment horizontal="left" vertical="center"/>
    </xf>
    <xf numFmtId="166" fontId="10" fillId="0" borderId="0" xfId="0" applyNumberFormat="1" applyFont="1" applyFill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0" borderId="5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166" fontId="5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left" vertical="top"/>
    </xf>
    <xf numFmtId="8" fontId="5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/>
    </xf>
    <xf numFmtId="166" fontId="5" fillId="0" borderId="0" xfId="0" applyNumberFormat="1" applyFont="1" applyFill="1" applyBorder="1" applyAlignment="1">
      <alignment horizontal="left" vertical="top"/>
    </xf>
    <xf numFmtId="165" fontId="51" fillId="0" borderId="5" xfId="0" applyNumberFormat="1" applyFont="1" applyFill="1" applyBorder="1" applyAlignment="1">
      <alignment horizontal="center" vertical="center" wrapText="1"/>
    </xf>
    <xf numFmtId="8" fontId="10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36" fillId="0" borderId="0" xfId="0" applyFont="1"/>
    <xf numFmtId="8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7" fontId="10" fillId="0" borderId="0" xfId="0" applyNumberFormat="1" applyFont="1"/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5" fillId="0" borderId="0" xfId="4" applyFont="1" applyBorder="1" applyAlignment="1">
      <alignment horizontal="center"/>
    </xf>
    <xf numFmtId="0" fontId="5" fillId="0" borderId="0" xfId="4" applyFont="1" applyAlignment="1">
      <alignment horizontal="left"/>
    </xf>
    <xf numFmtId="0" fontId="6" fillId="0" borderId="0" xfId="4" applyFont="1" applyBorder="1" applyAlignment="1">
      <alignment horizontal="center"/>
    </xf>
    <xf numFmtId="44" fontId="5" fillId="0" borderId="0" xfId="169" applyFont="1" applyBorder="1" applyAlignment="1">
      <alignment horizontal="right"/>
    </xf>
    <xf numFmtId="0" fontId="5" fillId="0" borderId="31" xfId="4" applyFont="1" applyBorder="1" applyAlignment="1">
      <alignment horizontal="center" vertical="center"/>
    </xf>
    <xf numFmtId="44" fontId="5" fillId="0" borderId="0" xfId="169" applyFont="1" applyBorder="1"/>
    <xf numFmtId="44" fontId="5" fillId="0" borderId="29" xfId="169" applyFont="1" applyBorder="1"/>
    <xf numFmtId="0" fontId="5" fillId="0" borderId="2" xfId="4" applyFont="1" applyBorder="1" applyAlignment="1">
      <alignment horizontal="center" vertical="center"/>
    </xf>
    <xf numFmtId="44" fontId="5" fillId="0" borderId="0" xfId="169" applyFont="1"/>
    <xf numFmtId="0" fontId="45" fillId="0" borderId="0" xfId="4" applyFont="1" applyAlignment="1">
      <alignment horizontal="left"/>
    </xf>
    <xf numFmtId="44" fontId="46" fillId="0" borderId="0" xfId="169" applyFont="1" applyAlignment="1">
      <alignment horizontal="left"/>
    </xf>
    <xf numFmtId="44" fontId="45" fillId="0" borderId="0" xfId="169" applyFont="1" applyAlignment="1">
      <alignment horizontal="left"/>
    </xf>
    <xf numFmtId="0" fontId="5" fillId="0" borderId="0" xfId="4" applyFont="1" applyBorder="1" applyAlignment="1">
      <alignment horizontal="center" vertical="center"/>
    </xf>
    <xf numFmtId="44" fontId="5" fillId="0" borderId="28" xfId="169" applyFont="1" applyBorder="1" applyAlignment="1">
      <alignment horizontal="right"/>
    </xf>
    <xf numFmtId="0" fontId="5" fillId="0" borderId="33" xfId="4" applyFont="1" applyBorder="1" applyAlignment="1">
      <alignment horizontal="center" vertical="center"/>
    </xf>
    <xf numFmtId="44" fontId="5" fillId="0" borderId="28" xfId="169" applyFont="1" applyBorder="1"/>
    <xf numFmtId="0" fontId="54" fillId="0" borderId="0" xfId="0" applyFont="1" applyBorder="1" applyAlignment="1">
      <alignment vertical="center"/>
    </xf>
    <xf numFmtId="0" fontId="6" fillId="0" borderId="0" xfId="4" applyFont="1" applyBorder="1" applyAlignment="1"/>
    <xf numFmtId="44" fontId="5" fillId="0" borderId="31" xfId="4" applyNumberFormat="1" applyFont="1" applyBorder="1"/>
    <xf numFmtId="44" fontId="5" fillId="0" borderId="2" xfId="4" applyNumberFormat="1" applyFont="1" applyBorder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9" fillId="0" borderId="0" xfId="0" applyFont="1" applyAlignment="1">
      <alignment wrapText="1"/>
    </xf>
    <xf numFmtId="0" fontId="49" fillId="0" borderId="0" xfId="0" applyFont="1" applyBorder="1" applyAlignment="1">
      <alignment wrapText="1"/>
    </xf>
    <xf numFmtId="0" fontId="3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5" fillId="0" borderId="0" xfId="0" applyFont="1"/>
    <xf numFmtId="0" fontId="56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 vertical="top" wrapText="1"/>
    </xf>
    <xf numFmtId="8" fontId="57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vertical="center" wrapText="1"/>
    </xf>
    <xf numFmtId="0" fontId="57" fillId="0" borderId="5" xfId="0" applyFont="1" applyFill="1" applyBorder="1" applyAlignment="1">
      <alignment vertical="center" wrapText="1"/>
    </xf>
    <xf numFmtId="8" fontId="36" fillId="0" borderId="5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/>
    </xf>
    <xf numFmtId="8" fontId="57" fillId="0" borderId="5" xfId="0" applyNumberFormat="1" applyFont="1" applyBorder="1" applyAlignment="1">
      <alignment horizontal="center" vertical="center"/>
    </xf>
    <xf numFmtId="6" fontId="57" fillId="0" borderId="5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8" fontId="10" fillId="0" borderId="0" xfId="0" applyNumberFormat="1" applyFont="1" applyBorder="1" applyAlignment="1">
      <alignment horizontal="center" vertical="center"/>
    </xf>
    <xf numFmtId="6" fontId="10" fillId="0" borderId="0" xfId="0" applyNumberFormat="1" applyFont="1" applyBorder="1" applyAlignment="1">
      <alignment horizontal="center" vertical="center" wrapText="1"/>
    </xf>
    <xf numFmtId="8" fontId="10" fillId="0" borderId="0" xfId="0" applyNumberFormat="1" applyFont="1"/>
    <xf numFmtId="0" fontId="51" fillId="0" borderId="0" xfId="0" applyFont="1"/>
    <xf numFmtId="0" fontId="5" fillId="0" borderId="5" xfId="0" applyFont="1" applyBorder="1" applyAlignment="1">
      <alignment horizontal="center"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0" fontId="11" fillId="0" borderId="0" xfId="0" applyFont="1" applyBorder="1" applyAlignment="1"/>
    <xf numFmtId="0" fontId="0" fillId="0" borderId="0" xfId="0" applyFill="1"/>
    <xf numFmtId="0" fontId="11" fillId="0" borderId="5" xfId="0" applyFont="1" applyBorder="1" applyAlignment="1">
      <alignment horizontal="left" vertical="center"/>
    </xf>
    <xf numFmtId="8" fontId="5" fillId="0" borderId="31" xfId="4" applyNumberFormat="1" applyFont="1" applyBorder="1" applyAlignment="1">
      <alignment horizontal="center"/>
    </xf>
    <xf numFmtId="8" fontId="5" fillId="0" borderId="2" xfId="4" applyNumberFormat="1" applyFont="1" applyBorder="1" applyAlignment="1">
      <alignment horizontal="center"/>
    </xf>
    <xf numFmtId="8" fontId="5" fillId="0" borderId="30" xfId="4" applyNumberFormat="1" applyFont="1" applyBorder="1" applyAlignment="1">
      <alignment horizontal="center"/>
    </xf>
    <xf numFmtId="8" fontId="5" fillId="0" borderId="1" xfId="4" applyNumberFormat="1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27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28" xfId="4" applyFont="1" applyBorder="1" applyAlignment="1">
      <alignment horizontal="center"/>
    </xf>
    <xf numFmtId="0" fontId="6" fillId="0" borderId="33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27" xfId="4" applyFont="1" applyBorder="1" applyAlignment="1">
      <alignment horizontal="center"/>
    </xf>
    <xf numFmtId="0" fontId="5" fillId="0" borderId="3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30" xfId="4" applyFont="1" applyBorder="1" applyAlignment="1">
      <alignment horizontal="center"/>
    </xf>
    <xf numFmtId="164" fontId="5" fillId="0" borderId="0" xfId="4" applyNumberFormat="1" applyFont="1" applyBorder="1"/>
    <xf numFmtId="0" fontId="5" fillId="0" borderId="1" xfId="4" applyFont="1" applyBorder="1" applyAlignment="1">
      <alignment horizontal="center"/>
    </xf>
    <xf numFmtId="164" fontId="5" fillId="0" borderId="29" xfId="4" applyNumberFormat="1" applyFont="1" applyBorder="1"/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165" fontId="5" fillId="0" borderId="0" xfId="4" applyNumberFormat="1" applyFont="1" applyBorder="1" applyAlignment="1">
      <alignment horizontal="center"/>
    </xf>
    <xf numFmtId="165" fontId="5" fillId="0" borderId="29" xfId="4" applyNumberFormat="1" applyFont="1" applyBorder="1" applyAlignment="1">
      <alignment horizontal="center"/>
    </xf>
    <xf numFmtId="44" fontId="6" fillId="0" borderId="27" xfId="169" applyFont="1" applyBorder="1" applyAlignment="1">
      <alignment horizont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9" fillId="0" borderId="0" xfId="0" applyFont="1" applyFill="1" applyAlignment="1"/>
    <xf numFmtId="0" fontId="45" fillId="0" borderId="0" xfId="4" applyFont="1" applyAlignment="1"/>
    <xf numFmtId="0" fontId="10" fillId="0" borderId="0" xfId="0" applyFont="1" applyAlignment="1"/>
    <xf numFmtId="0" fontId="6" fillId="0" borderId="32" xfId="4" applyFont="1" applyBorder="1" applyAlignment="1">
      <alignment horizontal="center" vertical="center" wrapText="1"/>
    </xf>
    <xf numFmtId="0" fontId="6" fillId="0" borderId="33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28" xfId="4" applyFont="1" applyBorder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6" fillId="0" borderId="27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5" fillId="0" borderId="3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31" xfId="4" applyFont="1" applyBorder="1" applyAlignment="1">
      <alignment horizontal="center"/>
    </xf>
    <xf numFmtId="0" fontId="6" fillId="0" borderId="30" xfId="4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31" xfId="4" applyFont="1" applyBorder="1" applyAlignment="1">
      <alignment horizontal="left"/>
    </xf>
    <xf numFmtId="0" fontId="6" fillId="0" borderId="32" xfId="4" applyFont="1" applyBorder="1" applyAlignment="1">
      <alignment horizontal="left"/>
    </xf>
    <xf numFmtId="0" fontId="6" fillId="0" borderId="28" xfId="4" applyFont="1" applyBorder="1" applyAlignment="1">
      <alignment horizontal="left"/>
    </xf>
    <xf numFmtId="0" fontId="6" fillId="0" borderId="33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0" fontId="5" fillId="0" borderId="29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29" xfId="4" applyFont="1" applyBorder="1" applyAlignment="1">
      <alignment horizontal="left"/>
    </xf>
    <xf numFmtId="0" fontId="6" fillId="0" borderId="2" xfId="4" applyFont="1" applyBorder="1" applyAlignment="1">
      <alignment horizontal="left"/>
    </xf>
    <xf numFmtId="0" fontId="46" fillId="0" borderId="0" xfId="4" applyFont="1" applyAlignment="1">
      <alignment horizontal="left"/>
    </xf>
    <xf numFmtId="0" fontId="6" fillId="0" borderId="30" xfId="4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6" fillId="0" borderId="3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29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center" wrapText="1"/>
    </xf>
    <xf numFmtId="44" fontId="5" fillId="0" borderId="0" xfId="169" applyFont="1" applyBorder="1" applyAlignment="1">
      <alignment horizontal="right" vertical="center"/>
    </xf>
    <xf numFmtId="44" fontId="5" fillId="0" borderId="29" xfId="169" applyFont="1" applyBorder="1" applyAlignment="1">
      <alignment horizontal="right" vertical="center"/>
    </xf>
    <xf numFmtId="0" fontId="5" fillId="0" borderId="3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/>
    </xf>
    <xf numFmtId="0" fontId="6" fillId="0" borderId="28" xfId="4" applyFont="1" applyBorder="1" applyAlignment="1">
      <alignment horizontal="center"/>
    </xf>
    <xf numFmtId="0" fontId="6" fillId="0" borderId="33" xfId="4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0" fontId="0" fillId="0" borderId="0" xfId="0" applyFill="1" applyAlignment="1"/>
    <xf numFmtId="0" fontId="11" fillId="0" borderId="0" xfId="0" applyFont="1" applyFill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38" fillId="0" borderId="5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166" fontId="5" fillId="0" borderId="6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70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 2" xfId="5" xr:uid="{00000000-0005-0000-0000-00001B000000}"/>
    <cellStyle name="Comma 2 2" xfId="131" xr:uid="{00000000-0005-0000-0000-00001C000000}"/>
    <cellStyle name="Comma 3" xfId="33" xr:uid="{00000000-0005-0000-0000-00001D000000}"/>
    <cellStyle name="Comma 3 2" xfId="34" xr:uid="{00000000-0005-0000-0000-00001E000000}"/>
    <cellStyle name="Comma 3 3" xfId="35" xr:uid="{00000000-0005-0000-0000-00001F000000}"/>
    <cellStyle name="Comma 3 4" xfId="111" xr:uid="{00000000-0005-0000-0000-000020000000}"/>
    <cellStyle name="Comma 4" xfId="36" xr:uid="{00000000-0005-0000-0000-000021000000}"/>
    <cellStyle name="Comma 4 2" xfId="37" xr:uid="{00000000-0005-0000-0000-000022000000}"/>
    <cellStyle name="Comma 5" xfId="38" xr:uid="{00000000-0005-0000-0000-000023000000}"/>
    <cellStyle name="Comma 5 2" xfId="124" xr:uid="{00000000-0005-0000-0000-000024000000}"/>
    <cellStyle name="Comma 6" xfId="39" xr:uid="{00000000-0005-0000-0000-000025000000}"/>
    <cellStyle name="Comma 6 2" xfId="40" xr:uid="{00000000-0005-0000-0000-000026000000}"/>
    <cellStyle name="Comma 7" xfId="41" xr:uid="{00000000-0005-0000-0000-000027000000}"/>
    <cellStyle name="Comma 8" xfId="132" xr:uid="{00000000-0005-0000-0000-000028000000}"/>
    <cellStyle name="Currency" xfId="169" builtinId="4"/>
    <cellStyle name="Currency [0] 2" xfId="114" xr:uid="{00000000-0005-0000-0000-00002A000000}"/>
    <cellStyle name="Currency 10" xfId="158" xr:uid="{00000000-0005-0000-0000-00002B000000}"/>
    <cellStyle name="Currency 11" xfId="162" xr:uid="{00000000-0005-0000-0000-00002C000000}"/>
    <cellStyle name="Currency 12" xfId="166" xr:uid="{00000000-0005-0000-0000-00002D000000}"/>
    <cellStyle name="Currency 13" xfId="165" xr:uid="{00000000-0005-0000-0000-00002E000000}"/>
    <cellStyle name="Currency 14" xfId="163" xr:uid="{00000000-0005-0000-0000-00002F000000}"/>
    <cellStyle name="Currency 15" xfId="167" xr:uid="{00000000-0005-0000-0000-000030000000}"/>
    <cellStyle name="Currency 16" xfId="164" xr:uid="{00000000-0005-0000-0000-000031000000}"/>
    <cellStyle name="Currency 2" xfId="1" xr:uid="{00000000-0005-0000-0000-000032000000}"/>
    <cellStyle name="Currency 2 2" xfId="43" xr:uid="{00000000-0005-0000-0000-000033000000}"/>
    <cellStyle name="Currency 2 2 2" xfId="133" xr:uid="{00000000-0005-0000-0000-000034000000}"/>
    <cellStyle name="Currency 2 2 2 3" xfId="134" xr:uid="{00000000-0005-0000-0000-000035000000}"/>
    <cellStyle name="Currency 2 3" xfId="44" xr:uid="{00000000-0005-0000-0000-000036000000}"/>
    <cellStyle name="Currency 2 4" xfId="42" xr:uid="{00000000-0005-0000-0000-000037000000}"/>
    <cellStyle name="Currency 2 4 2" xfId="168" xr:uid="{00000000-0005-0000-0000-000038000000}"/>
    <cellStyle name="Currency 3" xfId="45" xr:uid="{00000000-0005-0000-0000-000039000000}"/>
    <cellStyle name="Currency 3 2" xfId="46" xr:uid="{00000000-0005-0000-0000-00003A000000}"/>
    <cellStyle name="Currency 3 3" xfId="47" xr:uid="{00000000-0005-0000-0000-00003B000000}"/>
    <cellStyle name="Currency 4" xfId="48" xr:uid="{00000000-0005-0000-0000-00003C000000}"/>
    <cellStyle name="Currency 4 2" xfId="49" xr:uid="{00000000-0005-0000-0000-00003D000000}"/>
    <cellStyle name="Currency 4 2 2" xfId="50" xr:uid="{00000000-0005-0000-0000-00003E000000}"/>
    <cellStyle name="Currency 4 2 2 2" xfId="135" xr:uid="{00000000-0005-0000-0000-00003F000000}"/>
    <cellStyle name="Currency 4 3" xfId="51" xr:uid="{00000000-0005-0000-0000-000040000000}"/>
    <cellStyle name="Currency 4 3 2" xfId="123" xr:uid="{00000000-0005-0000-0000-000041000000}"/>
    <cellStyle name="Currency 4 4" xfId="52" xr:uid="{00000000-0005-0000-0000-000042000000}"/>
    <cellStyle name="Currency 5" xfId="53" xr:uid="{00000000-0005-0000-0000-000043000000}"/>
    <cellStyle name="Currency 5 2" xfId="54" xr:uid="{00000000-0005-0000-0000-000044000000}"/>
    <cellStyle name="Currency 5 3" xfId="55" xr:uid="{00000000-0005-0000-0000-000045000000}"/>
    <cellStyle name="Currency 5 4" xfId="115" xr:uid="{00000000-0005-0000-0000-000046000000}"/>
    <cellStyle name="Currency 6" xfId="56" xr:uid="{00000000-0005-0000-0000-000047000000}"/>
    <cellStyle name="Currency 6 2" xfId="116" xr:uid="{00000000-0005-0000-0000-000048000000}"/>
    <cellStyle name="Currency 7" xfId="57" xr:uid="{00000000-0005-0000-0000-000049000000}"/>
    <cellStyle name="Currency 7 2" xfId="127" xr:uid="{00000000-0005-0000-0000-00004A000000}"/>
    <cellStyle name="Currency 8" xfId="130" xr:uid="{00000000-0005-0000-0000-00004B000000}"/>
    <cellStyle name="Currency 8 2" xfId="160" xr:uid="{00000000-0005-0000-0000-00004C000000}"/>
    <cellStyle name="Currency 9" xfId="113" xr:uid="{00000000-0005-0000-0000-00004D000000}"/>
    <cellStyle name="Explanatory Text 2" xfId="58" xr:uid="{00000000-0005-0000-0000-00004E000000}"/>
    <cellStyle name="Explanatory Text 2 2" xfId="136" xr:uid="{00000000-0005-0000-0000-00004F000000}"/>
    <cellStyle name="Good 2" xfId="59" xr:uid="{00000000-0005-0000-0000-000050000000}"/>
    <cellStyle name="Heading 1 2" xfId="60" xr:uid="{00000000-0005-0000-0000-000051000000}"/>
    <cellStyle name="Heading 1 2 2" xfId="137" xr:uid="{00000000-0005-0000-0000-000052000000}"/>
    <cellStyle name="Heading 2 2" xfId="61" xr:uid="{00000000-0005-0000-0000-000053000000}"/>
    <cellStyle name="Heading 2 2 2" xfId="138" xr:uid="{00000000-0005-0000-0000-000054000000}"/>
    <cellStyle name="Heading 3 2" xfId="62" xr:uid="{00000000-0005-0000-0000-000055000000}"/>
    <cellStyle name="Heading 3 2 2" xfId="139" xr:uid="{00000000-0005-0000-0000-000056000000}"/>
    <cellStyle name="Heading 4 2" xfId="63" xr:uid="{00000000-0005-0000-0000-000057000000}"/>
    <cellStyle name="Heading 4 2 2" xfId="140" xr:uid="{00000000-0005-0000-0000-000058000000}"/>
    <cellStyle name="Input 2" xfId="64" xr:uid="{00000000-0005-0000-0000-000059000000}"/>
    <cellStyle name="Linked Cell 2" xfId="65" xr:uid="{00000000-0005-0000-0000-00005A000000}"/>
    <cellStyle name="Linked Cell 2 2" xfId="141" xr:uid="{00000000-0005-0000-0000-00005B000000}"/>
    <cellStyle name="Neutral 2" xfId="66" xr:uid="{00000000-0005-0000-0000-00005C000000}"/>
    <cellStyle name="Normal" xfId="0" builtinId="0"/>
    <cellStyle name="Normal 10" xfId="67" xr:uid="{00000000-0005-0000-0000-00005E000000}"/>
    <cellStyle name="Normal 11" xfId="68" xr:uid="{00000000-0005-0000-0000-00005F000000}"/>
    <cellStyle name="Normal 12" xfId="142" xr:uid="{00000000-0005-0000-0000-000060000000}"/>
    <cellStyle name="Normal 13" xfId="117" xr:uid="{00000000-0005-0000-0000-000061000000}"/>
    <cellStyle name="Normal 14" xfId="155" xr:uid="{00000000-0005-0000-0000-000062000000}"/>
    <cellStyle name="Normal 15" xfId="157" xr:uid="{00000000-0005-0000-0000-000063000000}"/>
    <cellStyle name="Normal 16" xfId="112" xr:uid="{00000000-0005-0000-0000-000064000000}"/>
    <cellStyle name="Normal 2" xfId="2" xr:uid="{00000000-0005-0000-0000-000065000000}"/>
    <cellStyle name="Normal 2 2" xfId="69" xr:uid="{00000000-0005-0000-0000-000066000000}"/>
    <cellStyle name="Normal 2 2 2" xfId="70" xr:uid="{00000000-0005-0000-0000-000067000000}"/>
    <cellStyle name="Normal 2 3" xfId="71" xr:uid="{00000000-0005-0000-0000-000068000000}"/>
    <cellStyle name="Normal 2 4" xfId="143" xr:uid="{00000000-0005-0000-0000-000069000000}"/>
    <cellStyle name="Normal 3" xfId="3" xr:uid="{00000000-0005-0000-0000-00006A000000}"/>
    <cellStyle name="Normal 3 2" xfId="73" xr:uid="{00000000-0005-0000-0000-00006B000000}"/>
    <cellStyle name="Normal 3 2 2" xfId="110" xr:uid="{00000000-0005-0000-0000-00006C000000}"/>
    <cellStyle name="Normal 3 2 3" xfId="144" xr:uid="{00000000-0005-0000-0000-00006D000000}"/>
    <cellStyle name="Normal 3 3" xfId="74" xr:uid="{00000000-0005-0000-0000-00006E000000}"/>
    <cellStyle name="Normal 3 4" xfId="75" xr:uid="{00000000-0005-0000-0000-00006F000000}"/>
    <cellStyle name="Normal 3 5" xfId="72" xr:uid="{00000000-0005-0000-0000-000070000000}"/>
    <cellStyle name="Normal 4" xfId="76" xr:uid="{00000000-0005-0000-0000-000071000000}"/>
    <cellStyle name="Normal 4 2" xfId="77" xr:uid="{00000000-0005-0000-0000-000072000000}"/>
    <cellStyle name="Normal 4 2 2" xfId="78" xr:uid="{00000000-0005-0000-0000-000073000000}"/>
    <cellStyle name="Normal 4 3" xfId="79" xr:uid="{00000000-0005-0000-0000-000074000000}"/>
    <cellStyle name="Normal 4 3 2" xfId="145" xr:uid="{00000000-0005-0000-0000-000075000000}"/>
    <cellStyle name="Normal 5" xfId="80" xr:uid="{00000000-0005-0000-0000-000076000000}"/>
    <cellStyle name="Normal 5 2" xfId="118" xr:uid="{00000000-0005-0000-0000-000077000000}"/>
    <cellStyle name="Normal 6" xfId="81" xr:uid="{00000000-0005-0000-0000-000078000000}"/>
    <cellStyle name="Normal 6 2" xfId="82" xr:uid="{00000000-0005-0000-0000-000079000000}"/>
    <cellStyle name="Normal 6 2 2" xfId="147" xr:uid="{00000000-0005-0000-0000-00007A000000}"/>
    <cellStyle name="Normal 6 2 3" xfId="146" xr:uid="{00000000-0005-0000-0000-00007B000000}"/>
    <cellStyle name="Normal 6 3" xfId="83" xr:uid="{00000000-0005-0000-0000-00007C000000}"/>
    <cellStyle name="Normal 6 4" xfId="109" xr:uid="{00000000-0005-0000-0000-00007D000000}"/>
    <cellStyle name="Normal 7" xfId="84" xr:uid="{00000000-0005-0000-0000-00007E000000}"/>
    <cellStyle name="Normal 7 2" xfId="85" xr:uid="{00000000-0005-0000-0000-00007F000000}"/>
    <cellStyle name="Normal 8" xfId="86" xr:uid="{00000000-0005-0000-0000-000080000000}"/>
    <cellStyle name="Normal 8 2" xfId="161" xr:uid="{00000000-0005-0000-0000-000081000000}"/>
    <cellStyle name="Normal 8 3" xfId="128" xr:uid="{00000000-0005-0000-0000-000082000000}"/>
    <cellStyle name="Normal 9" xfId="87" xr:uid="{00000000-0005-0000-0000-000083000000}"/>
    <cellStyle name="Normal 9 2" xfId="148" xr:uid="{00000000-0005-0000-0000-000084000000}"/>
    <cellStyle name="Normal_Rates Estimate" xfId="4" xr:uid="{00000000-0005-0000-0000-000085000000}"/>
    <cellStyle name="Note 2" xfId="88" xr:uid="{00000000-0005-0000-0000-000086000000}"/>
    <cellStyle name="Note 2 2" xfId="149" xr:uid="{00000000-0005-0000-0000-000087000000}"/>
    <cellStyle name="Output 2" xfId="89" xr:uid="{00000000-0005-0000-0000-000088000000}"/>
    <cellStyle name="Percent 10" xfId="156" xr:uid="{00000000-0005-0000-0000-000089000000}"/>
    <cellStyle name="Percent 11" xfId="122" xr:uid="{00000000-0005-0000-0000-00008A000000}"/>
    <cellStyle name="Percent 2" xfId="90" xr:uid="{00000000-0005-0000-0000-00008B000000}"/>
    <cellStyle name="Percent 2 2" xfId="91" xr:uid="{00000000-0005-0000-0000-00008C000000}"/>
    <cellStyle name="Percent 2 2 2" xfId="108" xr:uid="{00000000-0005-0000-0000-00008D000000}"/>
    <cellStyle name="Percent 3" xfId="92" xr:uid="{00000000-0005-0000-0000-00008E000000}"/>
    <cellStyle name="Percent 3 2" xfId="93" xr:uid="{00000000-0005-0000-0000-00008F000000}"/>
    <cellStyle name="Percent 3 2 2" xfId="150" xr:uid="{00000000-0005-0000-0000-000090000000}"/>
    <cellStyle name="Percent 4" xfId="94" xr:uid="{00000000-0005-0000-0000-000091000000}"/>
    <cellStyle name="Percent 4 2" xfId="95" xr:uid="{00000000-0005-0000-0000-000092000000}"/>
    <cellStyle name="Percent 4 2 2" xfId="151" xr:uid="{00000000-0005-0000-0000-000093000000}"/>
    <cellStyle name="Percent 4 3" xfId="107" xr:uid="{00000000-0005-0000-0000-000094000000}"/>
    <cellStyle name="Percent 5" xfId="96" xr:uid="{00000000-0005-0000-0000-000095000000}"/>
    <cellStyle name="Percent 5 2" xfId="97" xr:uid="{00000000-0005-0000-0000-000096000000}"/>
    <cellStyle name="Percent 5 3" xfId="106" xr:uid="{00000000-0005-0000-0000-000097000000}"/>
    <cellStyle name="Percent 5 4" xfId="119" xr:uid="{00000000-0005-0000-0000-000098000000}"/>
    <cellStyle name="Percent 6" xfId="98" xr:uid="{00000000-0005-0000-0000-000099000000}"/>
    <cellStyle name="Percent 6 2" xfId="99" xr:uid="{00000000-0005-0000-0000-00009A000000}"/>
    <cellStyle name="Percent 6 3" xfId="100" xr:uid="{00000000-0005-0000-0000-00009B000000}"/>
    <cellStyle name="Percent 6 4" xfId="120" xr:uid="{00000000-0005-0000-0000-00009C000000}"/>
    <cellStyle name="Percent 7" xfId="101" xr:uid="{00000000-0005-0000-0000-00009D000000}"/>
    <cellStyle name="Percent 7 2" xfId="126" xr:uid="{00000000-0005-0000-0000-00009E000000}"/>
    <cellStyle name="Percent 7 3" xfId="121" xr:uid="{00000000-0005-0000-0000-00009F000000}"/>
    <cellStyle name="Percent 8" xfId="102" xr:uid="{00000000-0005-0000-0000-0000A0000000}"/>
    <cellStyle name="Percent 8 2" xfId="125" xr:uid="{00000000-0005-0000-0000-0000A1000000}"/>
    <cellStyle name="Percent 9" xfId="129" xr:uid="{00000000-0005-0000-0000-0000A2000000}"/>
    <cellStyle name="Percent 9 2" xfId="159" xr:uid="{00000000-0005-0000-0000-0000A3000000}"/>
    <cellStyle name="Title 2" xfId="103" xr:uid="{00000000-0005-0000-0000-0000A5000000}"/>
    <cellStyle name="Title 2 2" xfId="152" xr:uid="{00000000-0005-0000-0000-0000A6000000}"/>
    <cellStyle name="Total 2" xfId="104" xr:uid="{00000000-0005-0000-0000-0000A7000000}"/>
    <cellStyle name="Total 2 2" xfId="153" xr:uid="{00000000-0005-0000-0000-0000A8000000}"/>
    <cellStyle name="Warning Text 2" xfId="105" xr:uid="{00000000-0005-0000-0000-0000A9000000}"/>
    <cellStyle name="Warning Text 2 2" xfId="154" xr:uid="{00000000-0005-0000-0000-0000A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4"/>
  <sheetViews>
    <sheetView zoomScale="140" zoomScaleNormal="140" workbookViewId="0">
      <selection activeCell="A4" sqref="A4"/>
    </sheetView>
  </sheetViews>
  <sheetFormatPr defaultColWidth="9.1796875" defaultRowHeight="14"/>
  <cols>
    <col min="1" max="1" width="28.1796875" style="48" customWidth="1"/>
    <col min="2" max="2" width="20.26953125" style="48" customWidth="1"/>
    <col min="3" max="3" width="23.81640625" style="48" customWidth="1"/>
    <col min="4" max="16384" width="9.1796875" style="48"/>
  </cols>
  <sheetData>
    <row r="1" spans="1:3" ht="15">
      <c r="A1" s="58" t="s">
        <v>126</v>
      </c>
      <c r="B1" s="148"/>
      <c r="C1" s="148"/>
    </row>
    <row r="2" spans="1:3" ht="15">
      <c r="A2" s="55" t="s">
        <v>133</v>
      </c>
      <c r="B2" s="148"/>
      <c r="C2" s="148"/>
    </row>
    <row r="3" spans="1:3" ht="15">
      <c r="A3" s="200" t="s">
        <v>417</v>
      </c>
      <c r="B3" s="201"/>
      <c r="C3" s="148"/>
    </row>
    <row r="4" spans="1:3">
      <c r="A4" s="2"/>
    </row>
    <row r="6" spans="1:3" ht="30">
      <c r="A6" s="149" t="s">
        <v>11</v>
      </c>
      <c r="B6" s="149" t="s">
        <v>12</v>
      </c>
      <c r="C6" s="149" t="s">
        <v>13</v>
      </c>
    </row>
    <row r="7" spans="1:3" ht="15">
      <c r="A7" s="150" t="s">
        <v>5</v>
      </c>
      <c r="B7" s="150">
        <v>1</v>
      </c>
      <c r="C7" s="150">
        <v>12</v>
      </c>
    </row>
    <row r="8" spans="1:3" ht="15">
      <c r="A8" s="150" t="s">
        <v>6</v>
      </c>
      <c r="B8" s="150">
        <v>2</v>
      </c>
      <c r="C8" s="150">
        <v>16</v>
      </c>
    </row>
    <row r="9" spans="1:3" ht="15">
      <c r="A9" s="150" t="s">
        <v>7</v>
      </c>
      <c r="B9" s="150">
        <v>3</v>
      </c>
      <c r="C9" s="150">
        <v>21</v>
      </c>
    </row>
    <row r="10" spans="1:3" ht="15">
      <c r="A10" s="151"/>
      <c r="B10" s="152"/>
      <c r="C10" s="152"/>
    </row>
    <row r="11" spans="1:3" ht="15">
      <c r="A11" s="153" t="s">
        <v>19</v>
      </c>
      <c r="B11" s="152"/>
      <c r="C11" s="152"/>
    </row>
    <row r="13" spans="1:3" ht="15">
      <c r="A13" s="142" t="s">
        <v>14</v>
      </c>
      <c r="B13" s="142" t="s">
        <v>15</v>
      </c>
      <c r="C13" s="142" t="s">
        <v>16</v>
      </c>
    </row>
    <row r="14" spans="1:3" ht="24.75" customHeight="1">
      <c r="A14" s="150" t="s">
        <v>5</v>
      </c>
      <c r="B14" s="154">
        <v>49.57</v>
      </c>
      <c r="C14" s="155" t="s">
        <v>17</v>
      </c>
    </row>
    <row r="15" spans="1:3" ht="24.75" customHeight="1">
      <c r="A15" s="150" t="s">
        <v>6</v>
      </c>
      <c r="B15" s="154">
        <v>69.02</v>
      </c>
      <c r="C15" s="155" t="s">
        <v>17</v>
      </c>
    </row>
    <row r="16" spans="1:3" ht="24.75" customHeight="1">
      <c r="A16" s="150" t="s">
        <v>7</v>
      </c>
      <c r="B16" s="154">
        <v>111.73</v>
      </c>
      <c r="C16" s="155" t="s">
        <v>17</v>
      </c>
    </row>
    <row r="17" spans="1:5" ht="15">
      <c r="A17" s="156" t="s">
        <v>396</v>
      </c>
      <c r="B17" s="154">
        <v>20.32</v>
      </c>
      <c r="C17" s="155" t="s">
        <v>18</v>
      </c>
    </row>
    <row r="18" spans="1:5" ht="15">
      <c r="A18" s="157" t="s">
        <v>150</v>
      </c>
      <c r="B18" s="158">
        <v>53.22</v>
      </c>
      <c r="C18" s="159" t="s">
        <v>18</v>
      </c>
      <c r="D18" s="121"/>
      <c r="E18" s="12"/>
    </row>
    <row r="19" spans="1:5" ht="15">
      <c r="A19" s="156" t="s">
        <v>36</v>
      </c>
      <c r="B19" s="158">
        <v>60.8</v>
      </c>
      <c r="C19" s="155" t="s">
        <v>18</v>
      </c>
    </row>
    <row r="20" spans="1:5" ht="15">
      <c r="A20" s="156" t="s">
        <v>37</v>
      </c>
      <c r="B20" s="158">
        <v>40.200000000000003</v>
      </c>
      <c r="C20" s="155" t="s">
        <v>18</v>
      </c>
    </row>
    <row r="22" spans="1:5" ht="15">
      <c r="A22" s="153" t="s">
        <v>20</v>
      </c>
    </row>
    <row r="23" spans="1:5" ht="15">
      <c r="A23" s="109"/>
      <c r="B23" s="109"/>
      <c r="C23" s="109"/>
    </row>
    <row r="24" spans="1:5" ht="30">
      <c r="A24" s="142" t="s">
        <v>8</v>
      </c>
      <c r="B24" s="160" t="s">
        <v>21</v>
      </c>
      <c r="C24" s="142" t="s">
        <v>122</v>
      </c>
    </row>
    <row r="25" spans="1:5" ht="15">
      <c r="A25" s="155">
        <v>1</v>
      </c>
      <c r="B25" s="161">
        <v>27.76</v>
      </c>
      <c r="C25" s="162">
        <v>9633</v>
      </c>
    </row>
    <row r="26" spans="1:5" ht="15">
      <c r="A26" s="155">
        <v>2</v>
      </c>
      <c r="B26" s="161">
        <v>38.340000000000003</v>
      </c>
      <c r="C26" s="162">
        <v>13304</v>
      </c>
    </row>
    <row r="27" spans="1:5" ht="15">
      <c r="A27" s="155">
        <v>3</v>
      </c>
      <c r="B27" s="161">
        <v>46</v>
      </c>
      <c r="C27" s="162">
        <v>15962</v>
      </c>
    </row>
    <row r="28" spans="1:5" ht="15">
      <c r="A28" s="155">
        <v>4</v>
      </c>
      <c r="B28" s="161">
        <v>53.67</v>
      </c>
      <c r="C28" s="162">
        <v>18623</v>
      </c>
    </row>
    <row r="29" spans="1:5" ht="15">
      <c r="A29" s="155">
        <v>5</v>
      </c>
      <c r="B29" s="161">
        <v>61.34</v>
      </c>
      <c r="C29" s="162">
        <v>21285</v>
      </c>
    </row>
    <row r="30" spans="1:5" ht="15">
      <c r="A30" s="155">
        <v>6</v>
      </c>
      <c r="B30" s="161">
        <v>69.010000000000005</v>
      </c>
      <c r="C30" s="162">
        <v>23946</v>
      </c>
    </row>
    <row r="31" spans="1:5" ht="15">
      <c r="A31" s="155">
        <v>7</v>
      </c>
      <c r="B31" s="161">
        <v>76.67</v>
      </c>
      <c r="C31" s="162">
        <v>26604</v>
      </c>
    </row>
    <row r="32" spans="1:5" ht="15">
      <c r="A32" s="155">
        <v>8</v>
      </c>
      <c r="B32" s="161">
        <v>84.34</v>
      </c>
      <c r="C32" s="162">
        <v>29266</v>
      </c>
    </row>
    <row r="33" spans="1:3" ht="15">
      <c r="A33" s="155">
        <v>9</v>
      </c>
      <c r="B33" s="161">
        <v>92.01</v>
      </c>
      <c r="C33" s="162">
        <v>31927</v>
      </c>
    </row>
    <row r="34" spans="1:3" ht="15">
      <c r="A34" s="155">
        <v>10</v>
      </c>
      <c r="B34" s="161">
        <v>99.68</v>
      </c>
      <c r="C34" s="162">
        <v>34589</v>
      </c>
    </row>
    <row r="35" spans="1:3" ht="15">
      <c r="A35" s="155">
        <v>11</v>
      </c>
      <c r="B35" s="161">
        <v>107.34</v>
      </c>
      <c r="C35" s="162">
        <v>37247</v>
      </c>
    </row>
    <row r="36" spans="1:3" ht="15">
      <c r="A36" s="155">
        <v>12</v>
      </c>
      <c r="B36" s="161">
        <v>115.01</v>
      </c>
      <c r="C36" s="162">
        <v>39908</v>
      </c>
    </row>
    <row r="37" spans="1:3" ht="15">
      <c r="A37" s="155">
        <v>13</v>
      </c>
      <c r="B37" s="161">
        <v>122.68</v>
      </c>
      <c r="C37" s="162">
        <v>42570</v>
      </c>
    </row>
    <row r="38" spans="1:3" s="4" customFormat="1" ht="15">
      <c r="A38" s="155">
        <v>14</v>
      </c>
      <c r="B38" s="161">
        <v>130.34</v>
      </c>
      <c r="C38" s="162">
        <v>45228</v>
      </c>
    </row>
    <row r="39" spans="1:3" ht="15">
      <c r="A39" s="155">
        <v>15</v>
      </c>
      <c r="B39" s="161">
        <v>138.01</v>
      </c>
      <c r="C39" s="162">
        <v>47889</v>
      </c>
    </row>
    <row r="40" spans="1:3" ht="15">
      <c r="A40" s="155">
        <v>16</v>
      </c>
      <c r="B40" s="161">
        <v>145.68</v>
      </c>
      <c r="C40" s="162">
        <v>50551</v>
      </c>
    </row>
    <row r="41" spans="1:3" ht="15">
      <c r="A41" s="155">
        <v>17</v>
      </c>
      <c r="B41" s="161">
        <v>153.35</v>
      </c>
      <c r="C41" s="162">
        <v>53212</v>
      </c>
    </row>
    <row r="42" spans="1:3" ht="15">
      <c r="A42" s="155">
        <v>18</v>
      </c>
      <c r="B42" s="161">
        <v>161.01</v>
      </c>
      <c r="C42" s="162">
        <v>55870</v>
      </c>
    </row>
    <row r="43" spans="1:3" ht="15">
      <c r="A43" s="155">
        <v>19</v>
      </c>
      <c r="B43" s="161">
        <v>168.68</v>
      </c>
      <c r="C43" s="162">
        <v>58532</v>
      </c>
    </row>
    <row r="44" spans="1:3" ht="15">
      <c r="A44" s="155">
        <v>20</v>
      </c>
      <c r="B44" s="161">
        <v>176.35</v>
      </c>
      <c r="C44" s="162">
        <v>61193</v>
      </c>
    </row>
    <row r="45" spans="1:3" ht="15">
      <c r="A45" s="155">
        <v>21</v>
      </c>
      <c r="B45" s="161">
        <v>184.02</v>
      </c>
      <c r="C45" s="162">
        <v>63855</v>
      </c>
    </row>
    <row r="46" spans="1:3" ht="15">
      <c r="A46" s="155" t="s">
        <v>32</v>
      </c>
      <c r="B46" s="161">
        <v>190.92</v>
      </c>
      <c r="C46" s="162">
        <v>66249</v>
      </c>
    </row>
    <row r="47" spans="1:3" ht="15">
      <c r="A47" s="155" t="s">
        <v>33</v>
      </c>
      <c r="B47" s="161">
        <v>199.35</v>
      </c>
      <c r="C47" s="162">
        <v>69174</v>
      </c>
    </row>
    <row r="48" spans="1:3" ht="15">
      <c r="A48" s="155" t="s">
        <v>34</v>
      </c>
      <c r="B48" s="161">
        <v>207.78</v>
      </c>
      <c r="C48" s="162">
        <v>72100</v>
      </c>
    </row>
    <row r="49" spans="1:3" ht="15">
      <c r="A49" s="155" t="s">
        <v>35</v>
      </c>
      <c r="B49" s="161">
        <v>214.69</v>
      </c>
      <c r="C49" s="162">
        <v>74497</v>
      </c>
    </row>
    <row r="50" spans="1:3" ht="15">
      <c r="A50" s="163"/>
      <c r="B50" s="164"/>
      <c r="C50" s="165"/>
    </row>
    <row r="51" spans="1:3">
      <c r="A51" s="48" t="s">
        <v>121</v>
      </c>
      <c r="C51" s="166"/>
    </row>
    <row r="52" spans="1:3">
      <c r="C52" s="166"/>
    </row>
    <row r="53" spans="1:3">
      <c r="C53" s="166"/>
    </row>
    <row r="54" spans="1:3">
      <c r="C54" s="166"/>
    </row>
    <row r="55" spans="1:3">
      <c r="C55" s="166"/>
    </row>
    <row r="56" spans="1:3">
      <c r="C56" s="166"/>
    </row>
    <row r="57" spans="1:3">
      <c r="C57" s="166"/>
    </row>
    <row r="58" spans="1:3">
      <c r="C58" s="166"/>
    </row>
    <row r="59" spans="1:3">
      <c r="C59" s="166"/>
    </row>
    <row r="60" spans="1:3">
      <c r="C60" s="166"/>
    </row>
    <row r="61" spans="1:3">
      <c r="C61" s="166"/>
    </row>
    <row r="62" spans="1:3">
      <c r="C62" s="166"/>
    </row>
    <row r="63" spans="1:3">
      <c r="C63" s="166"/>
    </row>
    <row r="64" spans="1:3">
      <c r="C64" s="166"/>
    </row>
    <row r="65" spans="3:3">
      <c r="C65" s="166"/>
    </row>
    <row r="66" spans="3:3">
      <c r="C66" s="166"/>
    </row>
    <row r="67" spans="3:3">
      <c r="C67" s="166"/>
    </row>
    <row r="68" spans="3:3">
      <c r="C68" s="166"/>
    </row>
    <row r="69" spans="3:3">
      <c r="C69" s="166"/>
    </row>
    <row r="70" spans="3:3">
      <c r="C70" s="166"/>
    </row>
    <row r="71" spans="3:3">
      <c r="C71" s="166"/>
    </row>
    <row r="72" spans="3:3">
      <c r="C72" s="166"/>
    </row>
    <row r="73" spans="3:3">
      <c r="C73" s="166"/>
    </row>
    <row r="74" spans="3:3">
      <c r="C74" s="166"/>
    </row>
    <row r="75" spans="3:3">
      <c r="C75" s="166"/>
    </row>
    <row r="76" spans="3:3">
      <c r="C76" s="166"/>
    </row>
    <row r="77" spans="3:3">
      <c r="C77" s="166"/>
    </row>
    <row r="78" spans="3:3">
      <c r="C78" s="166"/>
    </row>
    <row r="79" spans="3:3">
      <c r="C79" s="166"/>
    </row>
    <row r="80" spans="3:3">
      <c r="C80" s="166"/>
    </row>
    <row r="81" spans="3:3">
      <c r="C81" s="166"/>
    </row>
    <row r="82" spans="3:3">
      <c r="C82" s="166"/>
    </row>
    <row r="83" spans="3:3">
      <c r="C83" s="166"/>
    </row>
    <row r="84" spans="3:3">
      <c r="C84" s="166"/>
    </row>
    <row r="85" spans="3:3">
      <c r="C85" s="166"/>
    </row>
    <row r="86" spans="3:3">
      <c r="C86" s="166"/>
    </row>
    <row r="87" spans="3:3">
      <c r="C87" s="166"/>
    </row>
    <row r="88" spans="3:3">
      <c r="C88" s="166"/>
    </row>
    <row r="89" spans="3:3">
      <c r="C89" s="166"/>
    </row>
    <row r="90" spans="3:3">
      <c r="C90" s="166"/>
    </row>
    <row r="91" spans="3:3">
      <c r="C91" s="166"/>
    </row>
    <row r="92" spans="3:3">
      <c r="C92" s="166"/>
    </row>
    <row r="93" spans="3:3">
      <c r="C93" s="166"/>
    </row>
    <row r="94" spans="3:3">
      <c r="C94" s="166"/>
    </row>
    <row r="95" spans="3:3">
      <c r="C95" s="166"/>
    </row>
    <row r="96" spans="3:3">
      <c r="C96" s="166"/>
    </row>
    <row r="97" spans="3:3">
      <c r="C97" s="166"/>
    </row>
    <row r="98" spans="3:3">
      <c r="C98" s="166"/>
    </row>
    <row r="99" spans="3:3">
      <c r="C99" s="166"/>
    </row>
    <row r="100" spans="3:3">
      <c r="C100" s="166"/>
    </row>
    <row r="101" spans="3:3">
      <c r="C101" s="166"/>
    </row>
    <row r="102" spans="3:3">
      <c r="C102" s="166"/>
    </row>
    <row r="103" spans="3:3">
      <c r="C103" s="166"/>
    </row>
    <row r="104" spans="3:3">
      <c r="C104" s="166"/>
    </row>
    <row r="105" spans="3:3">
      <c r="C105" s="166"/>
    </row>
    <row r="106" spans="3:3">
      <c r="C106" s="166"/>
    </row>
    <row r="107" spans="3:3">
      <c r="C107" s="166"/>
    </row>
    <row r="108" spans="3:3">
      <c r="C108" s="166"/>
    </row>
    <row r="109" spans="3:3">
      <c r="C109" s="166"/>
    </row>
    <row r="110" spans="3:3">
      <c r="C110" s="166"/>
    </row>
    <row r="111" spans="3:3">
      <c r="C111" s="166"/>
    </row>
    <row r="112" spans="3:3">
      <c r="C112" s="166"/>
    </row>
    <row r="113" spans="3:3">
      <c r="C113" s="166"/>
    </row>
    <row r="114" spans="3:3">
      <c r="C114" s="166"/>
    </row>
    <row r="115" spans="3:3">
      <c r="C115" s="166"/>
    </row>
    <row r="116" spans="3:3">
      <c r="C116" s="166"/>
    </row>
    <row r="117" spans="3:3">
      <c r="C117" s="166"/>
    </row>
    <row r="118" spans="3:3">
      <c r="C118" s="166"/>
    </row>
    <row r="119" spans="3:3">
      <c r="C119" s="166"/>
    </row>
    <row r="120" spans="3:3">
      <c r="C120" s="166"/>
    </row>
    <row r="121" spans="3:3">
      <c r="C121" s="166"/>
    </row>
    <row r="122" spans="3:3">
      <c r="C122" s="166"/>
    </row>
    <row r="123" spans="3:3">
      <c r="C123" s="166"/>
    </row>
    <row r="124" spans="3:3">
      <c r="C124" s="166"/>
    </row>
  </sheetData>
  <mergeCells count="1">
    <mergeCell ref="A3:B3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9"/>
  <sheetViews>
    <sheetView zoomScale="130" zoomScaleNormal="130" workbookViewId="0">
      <selection activeCell="D42" sqref="D42"/>
    </sheetView>
  </sheetViews>
  <sheetFormatPr defaultColWidth="9.1796875" defaultRowHeight="14"/>
  <cols>
    <col min="1" max="1" width="12.81640625" style="57" customWidth="1"/>
    <col min="2" max="2" width="9.453125" style="57" customWidth="1"/>
    <col min="3" max="3" width="11.26953125" style="126" bestFit="1" customWidth="1"/>
    <col min="4" max="4" width="13.6328125" style="56" bestFit="1" customWidth="1"/>
    <col min="5" max="5" width="2.90625" style="56" customWidth="1"/>
    <col min="6" max="6" width="13" style="57" customWidth="1"/>
    <col min="7" max="7" width="8.90625" style="56" customWidth="1"/>
    <col min="8" max="8" width="11.26953125" style="126" bestFit="1" customWidth="1"/>
    <col min="9" max="9" width="13.6328125" style="56" bestFit="1" customWidth="1"/>
    <col min="10" max="10" width="2.6328125" style="56" customWidth="1"/>
    <col min="11" max="11" width="12.7265625" style="57" customWidth="1"/>
    <col min="12" max="12" width="8.90625" style="56" customWidth="1"/>
    <col min="13" max="13" width="11.26953125" style="126" bestFit="1" customWidth="1"/>
    <col min="14" max="14" width="15.26953125" style="56" bestFit="1" customWidth="1"/>
    <col min="15" max="17" width="9.1796875" style="56"/>
    <col min="18" max="18" width="14.81640625" style="56" bestFit="1" customWidth="1"/>
    <col min="19" max="19" width="10.54296875" style="56" customWidth="1"/>
    <col min="20" max="21" width="9.1796875" style="56"/>
    <col min="22" max="22" width="17.7265625" style="57" bestFit="1" customWidth="1"/>
    <col min="23" max="23" width="14.08984375" style="57" bestFit="1" customWidth="1"/>
    <col min="24" max="16384" width="9.1796875" style="56"/>
  </cols>
  <sheetData>
    <row r="1" spans="1:26" ht="15.5" customHeight="1">
      <c r="A1" s="228" t="s">
        <v>137</v>
      </c>
      <c r="B1" s="228"/>
      <c r="C1" s="228"/>
      <c r="D1" s="228"/>
      <c r="E1" s="228"/>
      <c r="F1" s="228"/>
      <c r="G1" s="228"/>
    </row>
    <row r="2" spans="1:26" ht="15">
      <c r="A2" s="127" t="s">
        <v>123</v>
      </c>
      <c r="B2" s="127"/>
      <c r="C2" s="128"/>
      <c r="D2" s="119"/>
    </row>
    <row r="3" spans="1:26" ht="15">
      <c r="A3" s="127" t="s">
        <v>418</v>
      </c>
      <c r="B3" s="127"/>
      <c r="C3" s="129"/>
      <c r="D3" s="119"/>
    </row>
    <row r="4" spans="1:26" ht="14.5" thickBot="1"/>
    <row r="5" spans="1:26" ht="15" customHeight="1" thickBot="1">
      <c r="A5" s="210" t="s">
        <v>357</v>
      </c>
      <c r="B5" s="211"/>
      <c r="C5" s="211"/>
      <c r="D5" s="212"/>
      <c r="F5" s="210" t="s">
        <v>358</v>
      </c>
      <c r="G5" s="211"/>
      <c r="H5" s="211"/>
      <c r="I5" s="212"/>
      <c r="K5" s="210" t="s">
        <v>359</v>
      </c>
      <c r="L5" s="211"/>
      <c r="M5" s="211"/>
      <c r="N5" s="212"/>
      <c r="P5" s="239" t="s">
        <v>356</v>
      </c>
      <c r="Q5" s="240"/>
      <c r="R5" s="240"/>
      <c r="S5" s="240"/>
      <c r="T5" s="241"/>
      <c r="V5" s="202" t="s">
        <v>406</v>
      </c>
      <c r="W5" s="203"/>
    </row>
    <row r="6" spans="1:26" ht="15" customHeight="1" thickBot="1">
      <c r="A6" s="182" t="s">
        <v>165</v>
      </c>
      <c r="B6" s="184" t="s">
        <v>409</v>
      </c>
      <c r="C6" s="195" t="s">
        <v>0</v>
      </c>
      <c r="D6" s="183" t="s">
        <v>360</v>
      </c>
      <c r="F6" s="182" t="s">
        <v>165</v>
      </c>
      <c r="G6" s="184" t="s">
        <v>409</v>
      </c>
      <c r="H6" s="195" t="s">
        <v>0</v>
      </c>
      <c r="I6" s="183" t="s">
        <v>360</v>
      </c>
      <c r="K6" s="182" t="s">
        <v>165</v>
      </c>
      <c r="L6" s="184" t="s">
        <v>409</v>
      </c>
      <c r="M6" s="195" t="s">
        <v>0</v>
      </c>
      <c r="N6" s="183" t="s">
        <v>360</v>
      </c>
      <c r="P6" s="210" t="s">
        <v>119</v>
      </c>
      <c r="Q6" s="211"/>
      <c r="R6" s="212"/>
      <c r="S6" s="180" t="s">
        <v>0</v>
      </c>
      <c r="T6" s="181" t="s">
        <v>1</v>
      </c>
      <c r="U6" s="120"/>
      <c r="V6" s="204"/>
      <c r="W6" s="205"/>
      <c r="X6" s="135"/>
      <c r="Y6" s="135"/>
      <c r="Z6" s="135"/>
    </row>
    <row r="7" spans="1:26" ht="15" customHeight="1" thickBot="1">
      <c r="A7" s="187" t="s">
        <v>166</v>
      </c>
      <c r="B7" s="193">
        <v>3</v>
      </c>
      <c r="C7" s="123">
        <v>578.58000000000004</v>
      </c>
      <c r="D7" s="136">
        <f>C7*347</f>
        <v>200767.26</v>
      </c>
      <c r="F7" s="187" t="s">
        <v>176</v>
      </c>
      <c r="G7" s="193">
        <v>3.5</v>
      </c>
      <c r="H7" s="123">
        <v>770.02</v>
      </c>
      <c r="I7" s="136">
        <f>H7*347</f>
        <v>267196.94</v>
      </c>
      <c r="K7" s="187" t="s">
        <v>252</v>
      </c>
      <c r="L7" s="193">
        <v>3.5</v>
      </c>
      <c r="M7" s="123">
        <v>896.8</v>
      </c>
      <c r="N7" s="136">
        <f>M7*347</f>
        <v>311189.59999999998</v>
      </c>
      <c r="P7" s="219" t="s">
        <v>144</v>
      </c>
      <c r="Q7" s="220"/>
      <c r="R7" s="221"/>
      <c r="S7" s="131">
        <v>20.32</v>
      </c>
      <c r="T7" s="132" t="s">
        <v>145</v>
      </c>
      <c r="U7" s="130"/>
      <c r="V7" s="206"/>
      <c r="W7" s="207"/>
      <c r="X7" s="134"/>
      <c r="Y7" s="134"/>
      <c r="Z7" s="53"/>
    </row>
    <row r="8" spans="1:26" ht="14.5" customHeight="1" thickBot="1">
      <c r="A8" s="187" t="s">
        <v>167</v>
      </c>
      <c r="B8" s="193">
        <v>3</v>
      </c>
      <c r="C8" s="123">
        <v>587.72</v>
      </c>
      <c r="D8" s="136">
        <f t="shared" ref="D8:D16" si="0">C8*347</f>
        <v>203938.84</v>
      </c>
      <c r="F8" s="187" t="s">
        <v>177</v>
      </c>
      <c r="G8" s="193">
        <v>4</v>
      </c>
      <c r="H8" s="123">
        <v>844.14</v>
      </c>
      <c r="I8" s="136">
        <f t="shared" ref="I8:I71" si="1">H8*347</f>
        <v>292916.58</v>
      </c>
      <c r="K8" s="187" t="s">
        <v>253</v>
      </c>
      <c r="L8" s="193">
        <v>4</v>
      </c>
      <c r="M8" s="123">
        <v>970.91</v>
      </c>
      <c r="N8" s="136">
        <f t="shared" ref="N8:N71" si="2">M8*347</f>
        <v>336905.76999999996</v>
      </c>
      <c r="P8" s="216" t="s">
        <v>147</v>
      </c>
      <c r="Q8" s="217"/>
      <c r="R8" s="218"/>
      <c r="S8" s="121">
        <v>21.02</v>
      </c>
      <c r="T8" s="122" t="s">
        <v>145</v>
      </c>
      <c r="U8" s="130"/>
      <c r="V8" s="191" t="s">
        <v>146</v>
      </c>
      <c r="W8" s="192" t="s">
        <v>407</v>
      </c>
      <c r="X8" s="53"/>
      <c r="Y8" s="53"/>
      <c r="Z8" s="53"/>
    </row>
    <row r="9" spans="1:26">
      <c r="A9" s="187" t="s">
        <v>168</v>
      </c>
      <c r="B9" s="193">
        <v>3.5</v>
      </c>
      <c r="C9" s="123">
        <v>664.41</v>
      </c>
      <c r="D9" s="136">
        <f t="shared" si="0"/>
        <v>230550.27</v>
      </c>
      <c r="F9" s="187" t="s">
        <v>178</v>
      </c>
      <c r="G9" s="193">
        <v>4.5</v>
      </c>
      <c r="H9" s="123">
        <v>916.98</v>
      </c>
      <c r="I9" s="136">
        <f t="shared" si="1"/>
        <v>318192.06</v>
      </c>
      <c r="K9" s="187" t="s">
        <v>254</v>
      </c>
      <c r="L9" s="193">
        <v>4.5</v>
      </c>
      <c r="M9" s="123">
        <v>1043.76</v>
      </c>
      <c r="N9" s="136">
        <f t="shared" si="2"/>
        <v>362184.72</v>
      </c>
      <c r="P9" s="216" t="s">
        <v>37</v>
      </c>
      <c r="Q9" s="217"/>
      <c r="R9" s="218"/>
      <c r="S9" s="121">
        <v>40.200000000000003</v>
      </c>
      <c r="T9" s="122" t="s">
        <v>145</v>
      </c>
      <c r="U9" s="130"/>
      <c r="V9" s="175" t="s">
        <v>361</v>
      </c>
      <c r="W9" s="173">
        <v>3.71</v>
      </c>
      <c r="X9" s="53"/>
      <c r="Y9" s="53"/>
      <c r="Z9" s="53"/>
    </row>
    <row r="10" spans="1:26">
      <c r="A10" s="187" t="s">
        <v>169</v>
      </c>
      <c r="B10" s="193">
        <v>4</v>
      </c>
      <c r="C10" s="123">
        <v>741.1</v>
      </c>
      <c r="D10" s="136">
        <f t="shared" si="0"/>
        <v>257161.7</v>
      </c>
      <c r="F10" s="187" t="s">
        <v>179</v>
      </c>
      <c r="G10" s="193">
        <v>5</v>
      </c>
      <c r="H10" s="123">
        <v>991.1</v>
      </c>
      <c r="I10" s="136">
        <f t="shared" si="1"/>
        <v>343911.7</v>
      </c>
      <c r="K10" s="187" t="s">
        <v>255</v>
      </c>
      <c r="L10" s="193">
        <v>5</v>
      </c>
      <c r="M10" s="123">
        <v>1117.8699999999999</v>
      </c>
      <c r="N10" s="136">
        <f t="shared" si="2"/>
        <v>387900.88999999996</v>
      </c>
      <c r="P10" s="216" t="s">
        <v>36</v>
      </c>
      <c r="Q10" s="217"/>
      <c r="R10" s="218"/>
      <c r="S10" s="121">
        <v>60.8</v>
      </c>
      <c r="T10" s="122" t="s">
        <v>145</v>
      </c>
      <c r="U10" s="130"/>
      <c r="V10" s="175" t="s">
        <v>362</v>
      </c>
      <c r="W10" s="173">
        <v>8.0299999999999994</v>
      </c>
      <c r="X10" s="53"/>
      <c r="Y10" s="53"/>
      <c r="Z10" s="53"/>
    </row>
    <row r="11" spans="1:26">
      <c r="A11" s="187" t="s">
        <v>170</v>
      </c>
      <c r="B11" s="193">
        <v>4.5</v>
      </c>
      <c r="C11" s="123">
        <v>816.47</v>
      </c>
      <c r="D11" s="136">
        <f t="shared" si="0"/>
        <v>283315.09000000003</v>
      </c>
      <c r="F11" s="187" t="s">
        <v>180</v>
      </c>
      <c r="G11" s="193">
        <v>5.5</v>
      </c>
      <c r="H11" s="123">
        <v>1065.22</v>
      </c>
      <c r="I11" s="136">
        <f t="shared" si="1"/>
        <v>369631.34</v>
      </c>
      <c r="K11" s="187" t="s">
        <v>256</v>
      </c>
      <c r="L11" s="193">
        <v>5.5</v>
      </c>
      <c r="M11" s="123">
        <v>1191.99</v>
      </c>
      <c r="N11" s="136">
        <f t="shared" si="2"/>
        <v>413620.53</v>
      </c>
      <c r="P11" s="216" t="s">
        <v>150</v>
      </c>
      <c r="Q11" s="217"/>
      <c r="R11" s="218"/>
      <c r="S11" s="121">
        <v>53.22</v>
      </c>
      <c r="T11" s="122" t="s">
        <v>145</v>
      </c>
      <c r="U11" s="130"/>
      <c r="V11" s="175" t="s">
        <v>363</v>
      </c>
      <c r="W11" s="173">
        <v>12.12</v>
      </c>
      <c r="X11" s="53"/>
      <c r="Y11" s="53"/>
      <c r="Z11" s="53"/>
    </row>
    <row r="12" spans="1:26">
      <c r="A12" s="187" t="s">
        <v>171</v>
      </c>
      <c r="B12" s="193">
        <v>5</v>
      </c>
      <c r="C12" s="123">
        <v>893.16</v>
      </c>
      <c r="D12" s="136">
        <f t="shared" si="0"/>
        <v>309926.51999999996</v>
      </c>
      <c r="F12" s="187" t="s">
        <v>181</v>
      </c>
      <c r="G12" s="193">
        <v>6</v>
      </c>
      <c r="H12" s="123">
        <v>1138.06</v>
      </c>
      <c r="I12" s="136">
        <f t="shared" si="1"/>
        <v>394906.82</v>
      </c>
      <c r="K12" s="187" t="s">
        <v>257</v>
      </c>
      <c r="L12" s="193">
        <v>6</v>
      </c>
      <c r="M12" s="123">
        <v>1264.83</v>
      </c>
      <c r="N12" s="136">
        <f t="shared" si="2"/>
        <v>438896.00999999995</v>
      </c>
      <c r="P12" s="229" t="s">
        <v>151</v>
      </c>
      <c r="Q12" s="230"/>
      <c r="R12" s="231"/>
      <c r="S12" s="235">
        <v>136.72</v>
      </c>
      <c r="T12" s="237" t="s">
        <v>145</v>
      </c>
      <c r="U12" s="130"/>
      <c r="V12" s="175" t="s">
        <v>148</v>
      </c>
      <c r="W12" s="173">
        <v>16.809999999999999</v>
      </c>
    </row>
    <row r="13" spans="1:26" ht="14.5" thickBot="1">
      <c r="A13" s="187" t="s">
        <v>172</v>
      </c>
      <c r="B13" s="193">
        <v>5.5</v>
      </c>
      <c r="C13" s="123">
        <v>969.85</v>
      </c>
      <c r="D13" s="136">
        <f t="shared" si="0"/>
        <v>336537.95</v>
      </c>
      <c r="F13" s="187" t="s">
        <v>182</v>
      </c>
      <c r="G13" s="193">
        <v>6.5</v>
      </c>
      <c r="H13" s="123">
        <v>1212.18</v>
      </c>
      <c r="I13" s="136">
        <f t="shared" si="1"/>
        <v>420626.46</v>
      </c>
      <c r="K13" s="187" t="s">
        <v>258</v>
      </c>
      <c r="L13" s="193">
        <v>6.5</v>
      </c>
      <c r="M13" s="123">
        <v>1338.95</v>
      </c>
      <c r="N13" s="136">
        <f t="shared" si="2"/>
        <v>464615.65</v>
      </c>
      <c r="P13" s="232"/>
      <c r="Q13" s="233"/>
      <c r="R13" s="234"/>
      <c r="S13" s="236"/>
      <c r="T13" s="238"/>
      <c r="U13" s="130"/>
      <c r="V13" s="175" t="s">
        <v>364</v>
      </c>
      <c r="W13" s="173">
        <v>21.09</v>
      </c>
    </row>
    <row r="14" spans="1:26" ht="14.5" thickBot="1">
      <c r="A14" s="187" t="s">
        <v>173</v>
      </c>
      <c r="B14" s="193">
        <v>6</v>
      </c>
      <c r="C14" s="123">
        <v>1045.22</v>
      </c>
      <c r="D14" s="136">
        <f t="shared" si="0"/>
        <v>362691.34</v>
      </c>
      <c r="F14" s="187" t="s">
        <v>183</v>
      </c>
      <c r="G14" s="193">
        <v>7</v>
      </c>
      <c r="H14" s="123">
        <v>1286.3</v>
      </c>
      <c r="I14" s="136">
        <f t="shared" si="1"/>
        <v>446346.1</v>
      </c>
      <c r="K14" s="187" t="s">
        <v>259</v>
      </c>
      <c r="L14" s="193">
        <v>7</v>
      </c>
      <c r="M14" s="123">
        <v>1413.07</v>
      </c>
      <c r="N14" s="136">
        <f t="shared" si="2"/>
        <v>490335.29</v>
      </c>
      <c r="P14" s="53"/>
      <c r="Q14" s="53"/>
      <c r="R14" s="118"/>
      <c r="S14" s="53"/>
      <c r="T14" s="53"/>
      <c r="U14" s="53"/>
      <c r="V14" s="175" t="s">
        <v>149</v>
      </c>
      <c r="W14" s="173">
        <v>25.84</v>
      </c>
    </row>
    <row r="15" spans="1:26" ht="14.5" thickBot="1">
      <c r="A15" s="187" t="s">
        <v>174</v>
      </c>
      <c r="B15" s="193">
        <v>6.5</v>
      </c>
      <c r="C15" s="123">
        <v>1121.9100000000001</v>
      </c>
      <c r="D15" s="136">
        <f t="shared" si="0"/>
        <v>389302.77</v>
      </c>
      <c r="F15" s="187" t="s">
        <v>184</v>
      </c>
      <c r="G15" s="193">
        <v>7.5</v>
      </c>
      <c r="H15" s="123">
        <v>1360.42</v>
      </c>
      <c r="I15" s="136">
        <f t="shared" si="1"/>
        <v>472065.74000000005</v>
      </c>
      <c r="K15" s="187" t="s">
        <v>260</v>
      </c>
      <c r="L15" s="193">
        <v>7.5</v>
      </c>
      <c r="M15" s="123">
        <v>1487.19</v>
      </c>
      <c r="N15" s="136">
        <f t="shared" si="2"/>
        <v>516054.93</v>
      </c>
      <c r="P15" s="210" t="s">
        <v>402</v>
      </c>
      <c r="Q15" s="211"/>
      <c r="R15" s="212"/>
      <c r="S15" s="180" t="s">
        <v>0</v>
      </c>
      <c r="T15" s="181" t="s">
        <v>1</v>
      </c>
      <c r="U15" s="120"/>
      <c r="V15" s="175" t="s">
        <v>365</v>
      </c>
      <c r="W15" s="173">
        <v>30.42</v>
      </c>
    </row>
    <row r="16" spans="1:26" ht="15" customHeight="1" thickBot="1">
      <c r="A16" s="189" t="s">
        <v>175</v>
      </c>
      <c r="B16" s="194">
        <v>7</v>
      </c>
      <c r="C16" s="124">
        <v>1198.5999999999999</v>
      </c>
      <c r="D16" s="137">
        <f t="shared" si="0"/>
        <v>415914.19999999995</v>
      </c>
      <c r="F16" s="187" t="s">
        <v>185</v>
      </c>
      <c r="G16" s="193">
        <v>8</v>
      </c>
      <c r="H16" s="123">
        <v>1433.26</v>
      </c>
      <c r="I16" s="136">
        <f t="shared" si="1"/>
        <v>497341.22</v>
      </c>
      <c r="K16" s="187" t="s">
        <v>261</v>
      </c>
      <c r="L16" s="193">
        <v>8</v>
      </c>
      <c r="M16" s="123">
        <v>1560.03</v>
      </c>
      <c r="N16" s="136">
        <f t="shared" si="2"/>
        <v>541330.41</v>
      </c>
      <c r="P16" s="219" t="s">
        <v>152</v>
      </c>
      <c r="Q16" s="220"/>
      <c r="R16" s="221"/>
      <c r="S16" s="133">
        <v>31.16</v>
      </c>
      <c r="T16" s="132" t="s">
        <v>82</v>
      </c>
      <c r="U16" s="130"/>
      <c r="V16" s="175" t="s">
        <v>366</v>
      </c>
      <c r="W16" s="173">
        <v>34.82</v>
      </c>
    </row>
    <row r="17" spans="6:23" ht="14.5" customHeight="1">
      <c r="F17" s="187" t="s">
        <v>186</v>
      </c>
      <c r="G17" s="193">
        <v>8.5</v>
      </c>
      <c r="H17" s="123">
        <v>1507.38</v>
      </c>
      <c r="I17" s="136">
        <f t="shared" si="1"/>
        <v>523060.86000000004</v>
      </c>
      <c r="K17" s="187" t="s">
        <v>262</v>
      </c>
      <c r="L17" s="193">
        <v>8.5</v>
      </c>
      <c r="M17" s="123">
        <v>1634.15</v>
      </c>
      <c r="N17" s="136">
        <f t="shared" si="2"/>
        <v>567050.05000000005</v>
      </c>
      <c r="P17" s="216" t="s">
        <v>153</v>
      </c>
      <c r="Q17" s="217"/>
      <c r="R17" s="218"/>
      <c r="S17" s="123">
        <v>42.39</v>
      </c>
      <c r="T17" s="122" t="s">
        <v>82</v>
      </c>
      <c r="U17" s="130"/>
      <c r="V17" s="175" t="s">
        <v>367</v>
      </c>
      <c r="W17" s="173">
        <v>39.33</v>
      </c>
    </row>
    <row r="18" spans="6:23">
      <c r="F18" s="187" t="s">
        <v>187</v>
      </c>
      <c r="G18" s="193">
        <v>9</v>
      </c>
      <c r="H18" s="123">
        <v>1581.49</v>
      </c>
      <c r="I18" s="136">
        <f t="shared" si="1"/>
        <v>548777.03</v>
      </c>
      <c r="K18" s="187" t="s">
        <v>263</v>
      </c>
      <c r="L18" s="193">
        <v>9</v>
      </c>
      <c r="M18" s="123">
        <v>1708.27</v>
      </c>
      <c r="N18" s="136">
        <f t="shared" si="2"/>
        <v>592769.68999999994</v>
      </c>
      <c r="P18" s="216" t="s">
        <v>154</v>
      </c>
      <c r="Q18" s="217"/>
      <c r="R18" s="218"/>
      <c r="S18" s="123">
        <v>48.82</v>
      </c>
      <c r="T18" s="122" t="s">
        <v>82</v>
      </c>
      <c r="U18" s="130"/>
      <c r="V18" s="175" t="s">
        <v>368</v>
      </c>
      <c r="W18" s="173">
        <v>43.82</v>
      </c>
    </row>
    <row r="19" spans="6:23" ht="14.5" thickBot="1">
      <c r="F19" s="187" t="s">
        <v>188</v>
      </c>
      <c r="G19" s="193">
        <v>3.5</v>
      </c>
      <c r="H19" s="123">
        <v>796.21</v>
      </c>
      <c r="I19" s="136">
        <f t="shared" si="1"/>
        <v>276284.87</v>
      </c>
      <c r="K19" s="187" t="s">
        <v>264</v>
      </c>
      <c r="L19" s="193">
        <v>9.5</v>
      </c>
      <c r="M19" s="123">
        <v>1781.11</v>
      </c>
      <c r="N19" s="136">
        <f t="shared" si="2"/>
        <v>618045.16999999993</v>
      </c>
      <c r="P19" s="225" t="s">
        <v>155</v>
      </c>
      <c r="Q19" s="226"/>
      <c r="R19" s="227"/>
      <c r="S19" s="124">
        <v>62.33</v>
      </c>
      <c r="T19" s="125" t="s">
        <v>82</v>
      </c>
      <c r="U19" s="130"/>
      <c r="V19" s="175" t="s">
        <v>369</v>
      </c>
      <c r="W19" s="173">
        <v>48.67</v>
      </c>
    </row>
    <row r="20" spans="6:23" ht="15" customHeight="1" thickBot="1">
      <c r="F20" s="187" t="s">
        <v>189</v>
      </c>
      <c r="G20" s="193">
        <v>4</v>
      </c>
      <c r="H20" s="123">
        <v>872.9</v>
      </c>
      <c r="I20" s="136">
        <f t="shared" si="1"/>
        <v>302896.3</v>
      </c>
      <c r="K20" s="187" t="s">
        <v>265</v>
      </c>
      <c r="L20" s="193">
        <v>10</v>
      </c>
      <c r="M20" s="123">
        <v>1855.23</v>
      </c>
      <c r="N20" s="136">
        <f t="shared" si="2"/>
        <v>643764.81000000006</v>
      </c>
      <c r="P20" s="54"/>
      <c r="Q20" s="53"/>
      <c r="R20" s="118"/>
      <c r="S20" s="53"/>
      <c r="T20" s="53"/>
      <c r="U20" s="53"/>
      <c r="V20" s="175" t="s">
        <v>370</v>
      </c>
      <c r="W20" s="173">
        <v>53.55</v>
      </c>
    </row>
    <row r="21" spans="6:23" ht="14.5" thickBot="1">
      <c r="F21" s="187" t="s">
        <v>190</v>
      </c>
      <c r="G21" s="193">
        <v>4.5</v>
      </c>
      <c r="H21" s="123">
        <v>948.27</v>
      </c>
      <c r="I21" s="136">
        <f t="shared" si="1"/>
        <v>329049.69</v>
      </c>
      <c r="K21" s="187" t="s">
        <v>266</v>
      </c>
      <c r="L21" s="193">
        <v>10.5</v>
      </c>
      <c r="M21" s="123">
        <v>1929.35</v>
      </c>
      <c r="N21" s="136">
        <f t="shared" si="2"/>
        <v>669484.44999999995</v>
      </c>
      <c r="P21" s="210" t="s">
        <v>156</v>
      </c>
      <c r="Q21" s="211"/>
      <c r="R21" s="212"/>
      <c r="S21" s="177" t="s">
        <v>0</v>
      </c>
      <c r="T21" s="179" t="s">
        <v>1</v>
      </c>
      <c r="U21" s="120"/>
      <c r="V21" s="175" t="s">
        <v>371</v>
      </c>
      <c r="W21" s="173">
        <v>57.95</v>
      </c>
    </row>
    <row r="22" spans="6:23" ht="15" customHeight="1">
      <c r="F22" s="187" t="s">
        <v>191</v>
      </c>
      <c r="G22" s="193">
        <v>5</v>
      </c>
      <c r="H22" s="123">
        <v>1024.96</v>
      </c>
      <c r="I22" s="136">
        <f t="shared" si="1"/>
        <v>355661.12</v>
      </c>
      <c r="K22" s="187" t="s">
        <v>267</v>
      </c>
      <c r="L22" s="193">
        <v>11</v>
      </c>
      <c r="M22" s="123">
        <v>2002.19</v>
      </c>
      <c r="N22" s="136">
        <f t="shared" si="2"/>
        <v>694759.93</v>
      </c>
      <c r="P22" s="219" t="s">
        <v>157</v>
      </c>
      <c r="Q22" s="220"/>
      <c r="R22" s="221"/>
      <c r="S22" s="123">
        <v>11.23</v>
      </c>
      <c r="T22" s="122" t="s">
        <v>82</v>
      </c>
      <c r="U22" s="130"/>
      <c r="V22" s="175" t="s">
        <v>372</v>
      </c>
      <c r="W22" s="173">
        <v>62.6</v>
      </c>
    </row>
    <row r="23" spans="6:23">
      <c r="F23" s="187" t="s">
        <v>192</v>
      </c>
      <c r="G23" s="193">
        <v>5.5</v>
      </c>
      <c r="H23" s="123">
        <v>1101.6500000000001</v>
      </c>
      <c r="I23" s="136">
        <f t="shared" si="1"/>
        <v>382272.55000000005</v>
      </c>
      <c r="K23" s="187" t="s">
        <v>268</v>
      </c>
      <c r="L23" s="193">
        <v>11.5</v>
      </c>
      <c r="M23" s="123">
        <v>2076.31</v>
      </c>
      <c r="N23" s="136">
        <f t="shared" si="2"/>
        <v>720479.57</v>
      </c>
      <c r="P23" s="216" t="s">
        <v>158</v>
      </c>
      <c r="Q23" s="217"/>
      <c r="R23" s="218"/>
      <c r="S23" s="123">
        <v>17.66</v>
      </c>
      <c r="T23" s="122" t="s">
        <v>82</v>
      </c>
      <c r="U23" s="130"/>
      <c r="V23" s="175" t="s">
        <v>373</v>
      </c>
      <c r="W23" s="173">
        <v>65.790000000000006</v>
      </c>
    </row>
    <row r="24" spans="6:23">
      <c r="F24" s="187" t="s">
        <v>193</v>
      </c>
      <c r="G24" s="193">
        <v>6</v>
      </c>
      <c r="H24" s="123">
        <v>1177.02</v>
      </c>
      <c r="I24" s="136">
        <f t="shared" si="1"/>
        <v>408425.94</v>
      </c>
      <c r="K24" s="187" t="s">
        <v>269</v>
      </c>
      <c r="L24" s="193">
        <v>12</v>
      </c>
      <c r="M24" s="123">
        <v>2150.4299999999998</v>
      </c>
      <c r="N24" s="136">
        <f t="shared" si="2"/>
        <v>746199.21</v>
      </c>
      <c r="P24" s="216" t="s">
        <v>159</v>
      </c>
      <c r="Q24" s="217"/>
      <c r="R24" s="218"/>
      <c r="S24" s="123">
        <v>31.17</v>
      </c>
      <c r="T24" s="122" t="s">
        <v>82</v>
      </c>
      <c r="U24" s="130"/>
      <c r="V24" s="175" t="s">
        <v>374</v>
      </c>
      <c r="W24" s="173">
        <v>71.489999999999995</v>
      </c>
    </row>
    <row r="25" spans="6:23">
      <c r="F25" s="187" t="s">
        <v>194</v>
      </c>
      <c r="G25" s="193">
        <v>6.5</v>
      </c>
      <c r="H25" s="123">
        <v>1253.71</v>
      </c>
      <c r="I25" s="136">
        <f t="shared" si="1"/>
        <v>435037.37</v>
      </c>
      <c r="K25" s="187" t="s">
        <v>270</v>
      </c>
      <c r="L25" s="193">
        <v>12.5</v>
      </c>
      <c r="M25" s="123">
        <v>2224.54</v>
      </c>
      <c r="N25" s="136">
        <f t="shared" si="2"/>
        <v>771915.38</v>
      </c>
      <c r="P25" s="216" t="s">
        <v>160</v>
      </c>
      <c r="Q25" s="217"/>
      <c r="R25" s="218"/>
      <c r="S25" s="123">
        <v>6.43</v>
      </c>
      <c r="T25" s="122" t="s">
        <v>82</v>
      </c>
      <c r="U25" s="130"/>
      <c r="V25" s="175" t="s">
        <v>375</v>
      </c>
      <c r="W25" s="173">
        <v>76.48</v>
      </c>
    </row>
    <row r="26" spans="6:23">
      <c r="F26" s="187" t="s">
        <v>195</v>
      </c>
      <c r="G26" s="193">
        <v>7</v>
      </c>
      <c r="H26" s="123">
        <v>1330.4</v>
      </c>
      <c r="I26" s="136">
        <f t="shared" si="1"/>
        <v>461648.80000000005</v>
      </c>
      <c r="K26" s="187" t="s">
        <v>271</v>
      </c>
      <c r="L26" s="193">
        <v>4</v>
      </c>
      <c r="M26" s="123">
        <v>1009.99</v>
      </c>
      <c r="N26" s="136">
        <f t="shared" si="2"/>
        <v>350466.53</v>
      </c>
      <c r="P26" s="216" t="s">
        <v>161</v>
      </c>
      <c r="Q26" s="217"/>
      <c r="R26" s="218"/>
      <c r="S26" s="123">
        <v>19.940000000000001</v>
      </c>
      <c r="T26" s="122" t="s">
        <v>82</v>
      </c>
      <c r="U26" s="130"/>
      <c r="V26" s="175" t="s">
        <v>376</v>
      </c>
      <c r="W26" s="173">
        <v>80.989999999999995</v>
      </c>
    </row>
    <row r="27" spans="6:23" ht="14.5" thickBot="1">
      <c r="F27" s="187" t="s">
        <v>196</v>
      </c>
      <c r="G27" s="193">
        <v>7.5</v>
      </c>
      <c r="H27" s="123">
        <v>1407.09</v>
      </c>
      <c r="I27" s="136">
        <f t="shared" si="1"/>
        <v>488260.23</v>
      </c>
      <c r="K27" s="187" t="s">
        <v>272</v>
      </c>
      <c r="L27" s="193">
        <v>4.5</v>
      </c>
      <c r="M27" s="123">
        <v>1085.3599999999999</v>
      </c>
      <c r="N27" s="136">
        <f t="shared" si="2"/>
        <v>376619.92</v>
      </c>
      <c r="P27" s="225" t="s">
        <v>162</v>
      </c>
      <c r="Q27" s="226"/>
      <c r="R27" s="227"/>
      <c r="S27" s="124">
        <v>13.51</v>
      </c>
      <c r="T27" s="125" t="s">
        <v>82</v>
      </c>
      <c r="U27" s="130"/>
      <c r="V27" s="175" t="s">
        <v>377</v>
      </c>
      <c r="W27" s="173">
        <v>86.12</v>
      </c>
    </row>
    <row r="28" spans="6:23" ht="15" customHeight="1">
      <c r="F28" s="187" t="s">
        <v>197</v>
      </c>
      <c r="G28" s="193">
        <v>8</v>
      </c>
      <c r="H28" s="123">
        <v>1482.46</v>
      </c>
      <c r="I28" s="136">
        <f t="shared" si="1"/>
        <v>514413.62</v>
      </c>
      <c r="K28" s="187" t="s">
        <v>273</v>
      </c>
      <c r="L28" s="193">
        <v>5</v>
      </c>
      <c r="M28" s="123">
        <v>1162.05</v>
      </c>
      <c r="N28" s="136">
        <f t="shared" si="2"/>
        <v>403231.35</v>
      </c>
      <c r="V28" s="175" t="s">
        <v>378</v>
      </c>
      <c r="W28" s="173">
        <v>91.11</v>
      </c>
    </row>
    <row r="29" spans="6:23" ht="14" customHeight="1" thickBot="1">
      <c r="F29" s="187" t="s">
        <v>198</v>
      </c>
      <c r="G29" s="193">
        <v>8.5</v>
      </c>
      <c r="H29" s="123">
        <v>1559.15</v>
      </c>
      <c r="I29" s="136">
        <f t="shared" si="1"/>
        <v>541025.05000000005</v>
      </c>
      <c r="K29" s="187" t="s">
        <v>274</v>
      </c>
      <c r="L29" s="193">
        <v>5.5</v>
      </c>
      <c r="M29" s="123">
        <v>1238.74</v>
      </c>
      <c r="N29" s="136">
        <f t="shared" si="2"/>
        <v>429842.78</v>
      </c>
      <c r="V29" s="175" t="s">
        <v>379</v>
      </c>
      <c r="W29" s="173">
        <v>96.14</v>
      </c>
    </row>
    <row r="30" spans="6:23" ht="14" customHeight="1">
      <c r="F30" s="187" t="s">
        <v>199</v>
      </c>
      <c r="G30" s="193">
        <v>9</v>
      </c>
      <c r="H30" s="123">
        <v>1635.85</v>
      </c>
      <c r="I30" s="136">
        <f t="shared" si="1"/>
        <v>567639.94999999995</v>
      </c>
      <c r="K30" s="187" t="s">
        <v>275</v>
      </c>
      <c r="L30" s="193">
        <v>6</v>
      </c>
      <c r="M30" s="123">
        <v>1314.11</v>
      </c>
      <c r="N30" s="136">
        <f t="shared" si="2"/>
        <v>455996.17</v>
      </c>
      <c r="P30" s="202" t="s">
        <v>408</v>
      </c>
      <c r="Q30" s="208"/>
      <c r="R30" s="208"/>
      <c r="S30" s="208"/>
      <c r="T30" s="203"/>
      <c r="V30" s="175" t="s">
        <v>380</v>
      </c>
      <c r="W30" s="173">
        <v>101.11</v>
      </c>
    </row>
    <row r="31" spans="6:23" ht="15" customHeight="1" thickBot="1">
      <c r="F31" s="187" t="s">
        <v>200</v>
      </c>
      <c r="G31" s="193">
        <v>9.5</v>
      </c>
      <c r="H31" s="123">
        <v>1711.21</v>
      </c>
      <c r="I31" s="136">
        <f t="shared" si="1"/>
        <v>593789.87</v>
      </c>
      <c r="K31" s="187" t="s">
        <v>276</v>
      </c>
      <c r="L31" s="193">
        <v>6.5</v>
      </c>
      <c r="M31" s="123">
        <v>1390.81</v>
      </c>
      <c r="N31" s="136">
        <f t="shared" si="2"/>
        <v>482611.07</v>
      </c>
      <c r="P31" s="206"/>
      <c r="Q31" s="209"/>
      <c r="R31" s="209"/>
      <c r="S31" s="209"/>
      <c r="T31" s="207"/>
      <c r="V31" s="175" t="s">
        <v>381</v>
      </c>
      <c r="W31" s="173">
        <v>104.58</v>
      </c>
    </row>
    <row r="32" spans="6:23" ht="14.5" customHeight="1" thickBot="1">
      <c r="F32" s="187" t="s">
        <v>201</v>
      </c>
      <c r="G32" s="193">
        <v>10</v>
      </c>
      <c r="H32" s="123">
        <v>1787.91</v>
      </c>
      <c r="I32" s="136">
        <f t="shared" si="1"/>
        <v>620404.77</v>
      </c>
      <c r="K32" s="187" t="s">
        <v>277</v>
      </c>
      <c r="L32" s="193">
        <v>7</v>
      </c>
      <c r="M32" s="123">
        <v>1467.5</v>
      </c>
      <c r="N32" s="136">
        <f t="shared" si="2"/>
        <v>509222.5</v>
      </c>
      <c r="P32" s="210" t="s">
        <v>405</v>
      </c>
      <c r="Q32" s="211"/>
      <c r="R32" s="212"/>
      <c r="S32" s="178" t="s">
        <v>0</v>
      </c>
      <c r="T32" s="179" t="s">
        <v>1</v>
      </c>
      <c r="V32" s="175" t="s">
        <v>382</v>
      </c>
      <c r="W32" s="173">
        <v>109.29</v>
      </c>
    </row>
    <row r="33" spans="6:23" ht="15" customHeight="1">
      <c r="F33" s="187" t="s">
        <v>202</v>
      </c>
      <c r="G33" s="193">
        <v>10.5</v>
      </c>
      <c r="H33" s="123">
        <v>1864.6</v>
      </c>
      <c r="I33" s="136">
        <f t="shared" si="1"/>
        <v>647016.19999999995</v>
      </c>
      <c r="K33" s="187" t="s">
        <v>278</v>
      </c>
      <c r="L33" s="193">
        <v>7.5</v>
      </c>
      <c r="M33" s="123">
        <v>1544.19</v>
      </c>
      <c r="N33" s="136">
        <f t="shared" si="2"/>
        <v>535833.93000000005</v>
      </c>
      <c r="P33" s="213" t="s">
        <v>403</v>
      </c>
      <c r="Q33" s="214"/>
      <c r="R33" s="215"/>
      <c r="S33" s="188">
        <v>1629</v>
      </c>
      <c r="T33" s="185" t="s">
        <v>109</v>
      </c>
      <c r="V33" s="175" t="s">
        <v>383</v>
      </c>
      <c r="W33" s="173">
        <v>114</v>
      </c>
    </row>
    <row r="34" spans="6:23">
      <c r="F34" s="187" t="s">
        <v>203</v>
      </c>
      <c r="G34" s="193">
        <v>11</v>
      </c>
      <c r="H34" s="123">
        <v>1939.97</v>
      </c>
      <c r="I34" s="136">
        <f t="shared" si="1"/>
        <v>673169.59</v>
      </c>
      <c r="K34" s="187" t="s">
        <v>279</v>
      </c>
      <c r="L34" s="193">
        <v>8</v>
      </c>
      <c r="M34" s="123">
        <v>1619.56</v>
      </c>
      <c r="N34" s="136">
        <f t="shared" si="2"/>
        <v>561987.31999999995</v>
      </c>
      <c r="P34" s="213" t="s">
        <v>164</v>
      </c>
      <c r="Q34" s="214"/>
      <c r="R34" s="215"/>
      <c r="S34" s="188">
        <v>1763</v>
      </c>
      <c r="T34" s="185" t="s">
        <v>109</v>
      </c>
      <c r="V34" s="175" t="s">
        <v>384</v>
      </c>
      <c r="W34" s="173">
        <v>118.71</v>
      </c>
    </row>
    <row r="35" spans="6:23" ht="15" customHeight="1">
      <c r="F35" s="187" t="s">
        <v>204</v>
      </c>
      <c r="G35" s="193">
        <v>3.5</v>
      </c>
      <c r="H35" s="123">
        <v>851.41</v>
      </c>
      <c r="I35" s="136">
        <f t="shared" si="1"/>
        <v>295439.26999999996</v>
      </c>
      <c r="K35" s="187" t="s">
        <v>280</v>
      </c>
      <c r="L35" s="193">
        <v>8.5</v>
      </c>
      <c r="M35" s="123">
        <v>1696.25</v>
      </c>
      <c r="N35" s="136">
        <f t="shared" si="2"/>
        <v>588598.75</v>
      </c>
      <c r="P35" s="213" t="s">
        <v>163</v>
      </c>
      <c r="Q35" s="214"/>
      <c r="R35" s="215"/>
      <c r="S35" s="188">
        <v>1763</v>
      </c>
      <c r="T35" s="185" t="s">
        <v>109</v>
      </c>
      <c r="V35" s="175" t="s">
        <v>385</v>
      </c>
      <c r="W35" s="173">
        <v>123.42</v>
      </c>
    </row>
    <row r="36" spans="6:23" ht="15" customHeight="1" thickBot="1">
      <c r="F36" s="187" t="s">
        <v>205</v>
      </c>
      <c r="G36" s="193">
        <v>4</v>
      </c>
      <c r="H36" s="123">
        <v>941</v>
      </c>
      <c r="I36" s="136">
        <f t="shared" si="1"/>
        <v>326527</v>
      </c>
      <c r="K36" s="187" t="s">
        <v>281</v>
      </c>
      <c r="L36" s="193">
        <v>9</v>
      </c>
      <c r="M36" s="123">
        <v>1772.94</v>
      </c>
      <c r="N36" s="136">
        <f t="shared" si="2"/>
        <v>615210.18000000005</v>
      </c>
      <c r="P36" s="222" t="s">
        <v>404</v>
      </c>
      <c r="Q36" s="223"/>
      <c r="R36" s="224"/>
      <c r="S36" s="190">
        <v>2001</v>
      </c>
      <c r="T36" s="186" t="s">
        <v>109</v>
      </c>
      <c r="V36" s="175" t="s">
        <v>386</v>
      </c>
      <c r="W36" s="173">
        <v>128.13999999999999</v>
      </c>
    </row>
    <row r="37" spans="6:23">
      <c r="F37" s="187" t="s">
        <v>206</v>
      </c>
      <c r="G37" s="193">
        <v>4.5</v>
      </c>
      <c r="H37" s="123">
        <v>1029.21</v>
      </c>
      <c r="I37" s="136">
        <f t="shared" si="1"/>
        <v>357135.87</v>
      </c>
      <c r="K37" s="187" t="s">
        <v>282</v>
      </c>
      <c r="L37" s="193">
        <v>9.5</v>
      </c>
      <c r="M37" s="123">
        <v>1848.31</v>
      </c>
      <c r="N37" s="136">
        <f t="shared" si="2"/>
        <v>641363.56999999995</v>
      </c>
      <c r="V37" s="175" t="s">
        <v>387</v>
      </c>
      <c r="W37" s="173">
        <v>132.85</v>
      </c>
    </row>
    <row r="38" spans="6:23">
      <c r="F38" s="187" t="s">
        <v>207</v>
      </c>
      <c r="G38" s="193">
        <v>5</v>
      </c>
      <c r="H38" s="123">
        <v>1118.8</v>
      </c>
      <c r="I38" s="136">
        <f t="shared" si="1"/>
        <v>388223.6</v>
      </c>
      <c r="K38" s="187" t="s">
        <v>283</v>
      </c>
      <c r="L38" s="193">
        <v>10</v>
      </c>
      <c r="M38" s="123">
        <v>1925</v>
      </c>
      <c r="N38" s="136">
        <f t="shared" si="2"/>
        <v>667975</v>
      </c>
      <c r="V38" s="175" t="s">
        <v>388</v>
      </c>
      <c r="W38" s="173">
        <v>137.56</v>
      </c>
    </row>
    <row r="39" spans="6:23">
      <c r="F39" s="187" t="s">
        <v>208</v>
      </c>
      <c r="G39" s="193">
        <v>5.5</v>
      </c>
      <c r="H39" s="123">
        <v>1208.3900000000001</v>
      </c>
      <c r="I39" s="136">
        <f t="shared" si="1"/>
        <v>419311.33</v>
      </c>
      <c r="K39" s="187" t="s">
        <v>284</v>
      </c>
      <c r="L39" s="193">
        <v>10.5</v>
      </c>
      <c r="M39" s="123">
        <v>2001.69</v>
      </c>
      <c r="N39" s="136">
        <f t="shared" si="2"/>
        <v>694586.43</v>
      </c>
      <c r="V39" s="175" t="s">
        <v>389</v>
      </c>
      <c r="W39" s="173">
        <v>142.27000000000001</v>
      </c>
    </row>
    <row r="40" spans="6:23">
      <c r="F40" s="187" t="s">
        <v>209</v>
      </c>
      <c r="G40" s="193">
        <v>6</v>
      </c>
      <c r="H40" s="123">
        <v>1296.6099999999999</v>
      </c>
      <c r="I40" s="136">
        <f t="shared" si="1"/>
        <v>449923.67</v>
      </c>
      <c r="K40" s="187" t="s">
        <v>285</v>
      </c>
      <c r="L40" s="193">
        <v>11</v>
      </c>
      <c r="M40" s="123">
        <v>2077.06</v>
      </c>
      <c r="N40" s="136">
        <f t="shared" si="2"/>
        <v>720739.82</v>
      </c>
      <c r="V40" s="175" t="s">
        <v>390</v>
      </c>
      <c r="W40" s="173">
        <v>146.97999999999999</v>
      </c>
    </row>
    <row r="41" spans="6:23" ht="14.5" thickBot="1">
      <c r="F41" s="187" t="s">
        <v>210</v>
      </c>
      <c r="G41" s="193">
        <v>6.5</v>
      </c>
      <c r="H41" s="123">
        <v>1386.2</v>
      </c>
      <c r="I41" s="136">
        <f t="shared" si="1"/>
        <v>481011.4</v>
      </c>
      <c r="K41" s="187" t="s">
        <v>286</v>
      </c>
      <c r="L41" s="193">
        <v>11.5</v>
      </c>
      <c r="M41" s="123">
        <v>2153.75</v>
      </c>
      <c r="N41" s="136">
        <f t="shared" si="2"/>
        <v>747351.25</v>
      </c>
      <c r="V41" s="176" t="s">
        <v>391</v>
      </c>
      <c r="W41" s="174">
        <v>152.37</v>
      </c>
    </row>
    <row r="42" spans="6:23">
      <c r="F42" s="187" t="s">
        <v>211</v>
      </c>
      <c r="G42" s="193">
        <v>7</v>
      </c>
      <c r="H42" s="123">
        <v>1475.79</v>
      </c>
      <c r="I42" s="136">
        <f t="shared" si="1"/>
        <v>512099.13</v>
      </c>
      <c r="K42" s="187" t="s">
        <v>287</v>
      </c>
      <c r="L42" s="193">
        <v>12</v>
      </c>
      <c r="M42" s="123">
        <v>2230.44</v>
      </c>
      <c r="N42" s="136">
        <f t="shared" si="2"/>
        <v>773962.68</v>
      </c>
    </row>
    <row r="43" spans="6:23">
      <c r="F43" s="187" t="s">
        <v>212</v>
      </c>
      <c r="G43" s="193">
        <v>7.5</v>
      </c>
      <c r="H43" s="123">
        <v>1565.38</v>
      </c>
      <c r="I43" s="136">
        <f t="shared" si="1"/>
        <v>543186.86</v>
      </c>
      <c r="K43" s="187" t="s">
        <v>288</v>
      </c>
      <c r="L43" s="193">
        <v>12.5</v>
      </c>
      <c r="M43" s="123">
        <v>2307.14</v>
      </c>
      <c r="N43" s="136">
        <f t="shared" si="2"/>
        <v>800577.58</v>
      </c>
    </row>
    <row r="44" spans="6:23">
      <c r="F44" s="187" t="s">
        <v>213</v>
      </c>
      <c r="G44" s="193">
        <v>8</v>
      </c>
      <c r="H44" s="123">
        <v>1653.6</v>
      </c>
      <c r="I44" s="136">
        <f t="shared" si="1"/>
        <v>573799.19999999995</v>
      </c>
      <c r="K44" s="187" t="s">
        <v>289</v>
      </c>
      <c r="L44" s="193">
        <v>13</v>
      </c>
      <c r="M44" s="123">
        <v>2382.5</v>
      </c>
      <c r="N44" s="136">
        <f t="shared" si="2"/>
        <v>826727.5</v>
      </c>
    </row>
    <row r="45" spans="6:23">
      <c r="F45" s="187" t="s">
        <v>214</v>
      </c>
      <c r="G45" s="193">
        <v>8.5</v>
      </c>
      <c r="H45" s="123">
        <v>1743.19</v>
      </c>
      <c r="I45" s="136">
        <f t="shared" si="1"/>
        <v>604886.93000000005</v>
      </c>
      <c r="K45" s="187" t="s">
        <v>290</v>
      </c>
      <c r="L45" s="193">
        <v>13.5</v>
      </c>
      <c r="M45" s="123">
        <v>2459.1999999999998</v>
      </c>
      <c r="N45" s="136">
        <f t="shared" si="2"/>
        <v>853342.39999999991</v>
      </c>
    </row>
    <row r="46" spans="6:23">
      <c r="F46" s="187" t="s">
        <v>215</v>
      </c>
      <c r="G46" s="193">
        <v>9</v>
      </c>
      <c r="H46" s="123">
        <v>1832.78</v>
      </c>
      <c r="I46" s="136">
        <f t="shared" si="1"/>
        <v>635974.66</v>
      </c>
      <c r="K46" s="187" t="s">
        <v>291</v>
      </c>
      <c r="L46" s="193">
        <v>14</v>
      </c>
      <c r="M46" s="123">
        <v>2535.89</v>
      </c>
      <c r="N46" s="136">
        <f t="shared" si="2"/>
        <v>879953.83</v>
      </c>
    </row>
    <row r="47" spans="6:23">
      <c r="F47" s="187" t="s">
        <v>216</v>
      </c>
      <c r="G47" s="193">
        <v>9.5</v>
      </c>
      <c r="H47" s="123">
        <v>1921</v>
      </c>
      <c r="I47" s="136">
        <f t="shared" si="1"/>
        <v>666587</v>
      </c>
      <c r="K47" s="187" t="s">
        <v>292</v>
      </c>
      <c r="L47" s="193">
        <v>14.5</v>
      </c>
      <c r="M47" s="123">
        <v>2611.2600000000002</v>
      </c>
      <c r="N47" s="136">
        <f t="shared" si="2"/>
        <v>906107.22000000009</v>
      </c>
    </row>
    <row r="48" spans="6:23">
      <c r="F48" s="187" t="s">
        <v>217</v>
      </c>
      <c r="G48" s="193">
        <v>10</v>
      </c>
      <c r="H48" s="123">
        <v>2010.59</v>
      </c>
      <c r="I48" s="136">
        <f t="shared" si="1"/>
        <v>697674.73</v>
      </c>
      <c r="K48" s="187" t="s">
        <v>293</v>
      </c>
      <c r="L48" s="193">
        <v>15</v>
      </c>
      <c r="M48" s="123">
        <v>2687.95</v>
      </c>
      <c r="N48" s="136">
        <f t="shared" si="2"/>
        <v>932718.64999999991</v>
      </c>
    </row>
    <row r="49" spans="6:14">
      <c r="F49" s="187" t="s">
        <v>218</v>
      </c>
      <c r="G49" s="193">
        <v>10.5</v>
      </c>
      <c r="H49" s="123">
        <v>2100.1799999999998</v>
      </c>
      <c r="I49" s="136">
        <f t="shared" si="1"/>
        <v>728762.46</v>
      </c>
      <c r="K49" s="187" t="s">
        <v>294</v>
      </c>
      <c r="L49" s="193">
        <v>15.5</v>
      </c>
      <c r="M49" s="123">
        <v>2764.64</v>
      </c>
      <c r="N49" s="136">
        <f t="shared" si="2"/>
        <v>959330.08</v>
      </c>
    </row>
    <row r="50" spans="6:14">
      <c r="F50" s="187" t="s">
        <v>219</v>
      </c>
      <c r="G50" s="193">
        <v>11</v>
      </c>
      <c r="H50" s="123">
        <v>2188.39</v>
      </c>
      <c r="I50" s="136">
        <f t="shared" si="1"/>
        <v>759371.33</v>
      </c>
      <c r="K50" s="187" t="s">
        <v>295</v>
      </c>
      <c r="L50" s="193">
        <v>6</v>
      </c>
      <c r="M50" s="123">
        <v>1433.71</v>
      </c>
      <c r="N50" s="136">
        <f t="shared" si="2"/>
        <v>497497.37</v>
      </c>
    </row>
    <row r="51" spans="6:14">
      <c r="F51" s="187" t="s">
        <v>220</v>
      </c>
      <c r="G51" s="193">
        <v>3.5</v>
      </c>
      <c r="H51" s="123">
        <v>884.35</v>
      </c>
      <c r="I51" s="136">
        <f t="shared" si="1"/>
        <v>306869.45</v>
      </c>
      <c r="K51" s="187" t="s">
        <v>296</v>
      </c>
      <c r="L51" s="193">
        <v>6.5</v>
      </c>
      <c r="M51" s="123">
        <v>1523.3</v>
      </c>
      <c r="N51" s="136">
        <f t="shared" si="2"/>
        <v>528585.1</v>
      </c>
    </row>
    <row r="52" spans="6:14">
      <c r="F52" s="187" t="s">
        <v>221</v>
      </c>
      <c r="G52" s="193">
        <v>4</v>
      </c>
      <c r="H52" s="123">
        <v>981.24</v>
      </c>
      <c r="I52" s="136">
        <f t="shared" si="1"/>
        <v>340490.28</v>
      </c>
      <c r="K52" s="187" t="s">
        <v>297</v>
      </c>
      <c r="L52" s="193">
        <v>7</v>
      </c>
      <c r="M52" s="123">
        <v>1612.89</v>
      </c>
      <c r="N52" s="136">
        <f t="shared" si="2"/>
        <v>559672.83000000007</v>
      </c>
    </row>
    <row r="53" spans="6:14">
      <c r="F53" s="187" t="s">
        <v>222</v>
      </c>
      <c r="G53" s="193">
        <v>4.5</v>
      </c>
      <c r="H53" s="123">
        <v>1076.6500000000001</v>
      </c>
      <c r="I53" s="136">
        <f t="shared" si="1"/>
        <v>373597.55000000005</v>
      </c>
      <c r="K53" s="187" t="s">
        <v>298</v>
      </c>
      <c r="L53" s="193">
        <v>7.5</v>
      </c>
      <c r="M53" s="123">
        <v>1702.48</v>
      </c>
      <c r="N53" s="136">
        <f t="shared" si="2"/>
        <v>590760.56000000006</v>
      </c>
    </row>
    <row r="54" spans="6:14">
      <c r="F54" s="187" t="s">
        <v>223</v>
      </c>
      <c r="G54" s="193">
        <v>5</v>
      </c>
      <c r="H54" s="123">
        <v>1173.54</v>
      </c>
      <c r="I54" s="136">
        <f t="shared" si="1"/>
        <v>407218.38</v>
      </c>
      <c r="K54" s="187" t="s">
        <v>299</v>
      </c>
      <c r="L54" s="193">
        <v>8</v>
      </c>
      <c r="M54" s="123">
        <v>1790.69</v>
      </c>
      <c r="N54" s="136">
        <f t="shared" si="2"/>
        <v>621369.43000000005</v>
      </c>
    </row>
    <row r="55" spans="6:14">
      <c r="F55" s="187" t="s">
        <v>224</v>
      </c>
      <c r="G55" s="193">
        <v>5.5</v>
      </c>
      <c r="H55" s="123">
        <v>1270.43</v>
      </c>
      <c r="I55" s="136">
        <f t="shared" si="1"/>
        <v>440839.21</v>
      </c>
      <c r="K55" s="187" t="s">
        <v>300</v>
      </c>
      <c r="L55" s="193">
        <v>8.5</v>
      </c>
      <c r="M55" s="123">
        <v>1880.28</v>
      </c>
      <c r="N55" s="136">
        <f t="shared" si="2"/>
        <v>652457.16</v>
      </c>
    </row>
    <row r="56" spans="6:14">
      <c r="F56" s="187" t="s">
        <v>225</v>
      </c>
      <c r="G56" s="193">
        <v>6</v>
      </c>
      <c r="H56" s="123">
        <v>1365.84</v>
      </c>
      <c r="I56" s="136">
        <f t="shared" si="1"/>
        <v>473946.48</v>
      </c>
      <c r="K56" s="187" t="s">
        <v>301</v>
      </c>
      <c r="L56" s="193">
        <v>9</v>
      </c>
      <c r="M56" s="123">
        <v>1969.87</v>
      </c>
      <c r="N56" s="136">
        <f t="shared" si="2"/>
        <v>683544.89</v>
      </c>
    </row>
    <row r="57" spans="6:14">
      <c r="F57" s="187" t="s">
        <v>226</v>
      </c>
      <c r="G57" s="193">
        <v>6.5</v>
      </c>
      <c r="H57" s="123">
        <v>1462.73</v>
      </c>
      <c r="I57" s="136">
        <f t="shared" si="1"/>
        <v>507567.31</v>
      </c>
      <c r="K57" s="187" t="s">
        <v>302</v>
      </c>
      <c r="L57" s="193">
        <v>9.5</v>
      </c>
      <c r="M57" s="123">
        <v>2058.09</v>
      </c>
      <c r="N57" s="136">
        <f t="shared" si="2"/>
        <v>714157.2300000001</v>
      </c>
    </row>
    <row r="58" spans="6:14">
      <c r="F58" s="187" t="s">
        <v>227</v>
      </c>
      <c r="G58" s="193">
        <v>7</v>
      </c>
      <c r="H58" s="123">
        <v>1559.62</v>
      </c>
      <c r="I58" s="136">
        <f t="shared" si="1"/>
        <v>541188.14</v>
      </c>
      <c r="K58" s="187" t="s">
        <v>303</v>
      </c>
      <c r="L58" s="193">
        <v>10</v>
      </c>
      <c r="M58" s="123">
        <v>2147.6799999999998</v>
      </c>
      <c r="N58" s="136">
        <f t="shared" si="2"/>
        <v>745244.96</v>
      </c>
    </row>
    <row r="59" spans="6:14">
      <c r="F59" s="187" t="s">
        <v>228</v>
      </c>
      <c r="G59" s="193">
        <v>7.5</v>
      </c>
      <c r="H59" s="123">
        <v>1656.51</v>
      </c>
      <c r="I59" s="136">
        <f t="shared" si="1"/>
        <v>574808.97</v>
      </c>
      <c r="K59" s="187" t="s">
        <v>304</v>
      </c>
      <c r="L59" s="193">
        <v>10.5</v>
      </c>
      <c r="M59" s="123">
        <v>2237.27</v>
      </c>
      <c r="N59" s="136">
        <f t="shared" si="2"/>
        <v>776332.69</v>
      </c>
    </row>
    <row r="60" spans="6:14">
      <c r="F60" s="187" t="s">
        <v>229</v>
      </c>
      <c r="G60" s="193">
        <v>8</v>
      </c>
      <c r="H60" s="123">
        <v>1751.92</v>
      </c>
      <c r="I60" s="136">
        <f t="shared" si="1"/>
        <v>607916.24</v>
      </c>
      <c r="K60" s="187" t="s">
        <v>305</v>
      </c>
      <c r="L60" s="193">
        <v>11</v>
      </c>
      <c r="M60" s="123">
        <v>2325.4899999999998</v>
      </c>
      <c r="N60" s="136">
        <f t="shared" si="2"/>
        <v>806945.02999999991</v>
      </c>
    </row>
    <row r="61" spans="6:14">
      <c r="F61" s="187" t="s">
        <v>230</v>
      </c>
      <c r="G61" s="193">
        <v>8.5</v>
      </c>
      <c r="H61" s="123">
        <v>1848.81</v>
      </c>
      <c r="I61" s="136">
        <f t="shared" si="1"/>
        <v>641537.06999999995</v>
      </c>
      <c r="K61" s="187" t="s">
        <v>306</v>
      </c>
      <c r="L61" s="193">
        <v>11.5</v>
      </c>
      <c r="M61" s="123">
        <v>2415.08</v>
      </c>
      <c r="N61" s="136">
        <f t="shared" si="2"/>
        <v>838032.76</v>
      </c>
    </row>
    <row r="62" spans="6:14">
      <c r="F62" s="187" t="s">
        <v>231</v>
      </c>
      <c r="G62" s="193">
        <v>9</v>
      </c>
      <c r="H62" s="123">
        <v>1945.7</v>
      </c>
      <c r="I62" s="136">
        <f t="shared" si="1"/>
        <v>675157.9</v>
      </c>
      <c r="K62" s="187" t="s">
        <v>307</v>
      </c>
      <c r="L62" s="193">
        <v>12</v>
      </c>
      <c r="M62" s="123">
        <v>2504.67</v>
      </c>
      <c r="N62" s="136">
        <f t="shared" si="2"/>
        <v>869120.49</v>
      </c>
    </row>
    <row r="63" spans="6:14">
      <c r="F63" s="187" t="s">
        <v>232</v>
      </c>
      <c r="G63" s="193">
        <v>9.5</v>
      </c>
      <c r="H63" s="123">
        <v>2041.1</v>
      </c>
      <c r="I63" s="136">
        <f t="shared" si="1"/>
        <v>708261.7</v>
      </c>
      <c r="K63" s="187" t="s">
        <v>308</v>
      </c>
      <c r="L63" s="193">
        <v>12.5</v>
      </c>
      <c r="M63" s="123">
        <v>2594.2600000000002</v>
      </c>
      <c r="N63" s="136">
        <f t="shared" si="2"/>
        <v>900208.22000000009</v>
      </c>
    </row>
    <row r="64" spans="6:14">
      <c r="F64" s="187" t="s">
        <v>233</v>
      </c>
      <c r="G64" s="193">
        <v>10</v>
      </c>
      <c r="H64" s="123">
        <v>2138</v>
      </c>
      <c r="I64" s="136">
        <f t="shared" si="1"/>
        <v>741886</v>
      </c>
      <c r="K64" s="187" t="s">
        <v>309</v>
      </c>
      <c r="L64" s="193">
        <v>13</v>
      </c>
      <c r="M64" s="123">
        <v>2682.48</v>
      </c>
      <c r="N64" s="136">
        <f t="shared" si="2"/>
        <v>930820.56</v>
      </c>
    </row>
    <row r="65" spans="6:14">
      <c r="F65" s="187" t="s">
        <v>234</v>
      </c>
      <c r="G65" s="193">
        <v>10.5</v>
      </c>
      <c r="H65" s="123">
        <v>2234.89</v>
      </c>
      <c r="I65" s="136">
        <f t="shared" si="1"/>
        <v>775506.83</v>
      </c>
      <c r="K65" s="187" t="s">
        <v>310</v>
      </c>
      <c r="L65" s="193">
        <v>13.5</v>
      </c>
      <c r="M65" s="123">
        <v>2772.07</v>
      </c>
      <c r="N65" s="136">
        <f t="shared" si="2"/>
        <v>961908.29</v>
      </c>
    </row>
    <row r="66" spans="6:14">
      <c r="F66" s="187" t="s">
        <v>235</v>
      </c>
      <c r="G66" s="193">
        <v>11</v>
      </c>
      <c r="H66" s="123">
        <v>2330.29</v>
      </c>
      <c r="I66" s="136">
        <f t="shared" si="1"/>
        <v>808610.63</v>
      </c>
      <c r="K66" s="187" t="s">
        <v>311</v>
      </c>
      <c r="L66" s="193">
        <v>14</v>
      </c>
      <c r="M66" s="123">
        <v>2861.66</v>
      </c>
      <c r="N66" s="136">
        <f t="shared" si="2"/>
        <v>992996.0199999999</v>
      </c>
    </row>
    <row r="67" spans="6:14">
      <c r="F67" s="187" t="s">
        <v>236</v>
      </c>
      <c r="G67" s="193">
        <v>3.5</v>
      </c>
      <c r="H67" s="123">
        <v>926.07</v>
      </c>
      <c r="I67" s="136">
        <f t="shared" si="1"/>
        <v>321346.29000000004</v>
      </c>
      <c r="K67" s="187" t="s">
        <v>312</v>
      </c>
      <c r="L67" s="193">
        <v>14.5</v>
      </c>
      <c r="M67" s="123">
        <v>2949.87</v>
      </c>
      <c r="N67" s="136">
        <f t="shared" si="2"/>
        <v>1023604.89</v>
      </c>
    </row>
    <row r="68" spans="6:14">
      <c r="F68" s="187" t="s">
        <v>237</v>
      </c>
      <c r="G68" s="193">
        <v>4</v>
      </c>
      <c r="H68" s="123">
        <v>1032.21</v>
      </c>
      <c r="I68" s="136">
        <f t="shared" si="1"/>
        <v>358176.87</v>
      </c>
      <c r="K68" s="187" t="s">
        <v>313</v>
      </c>
      <c r="L68" s="193">
        <v>15</v>
      </c>
      <c r="M68" s="123">
        <v>3039.46</v>
      </c>
      <c r="N68" s="136">
        <f t="shared" si="2"/>
        <v>1054692.6200000001</v>
      </c>
    </row>
    <row r="69" spans="6:14">
      <c r="F69" s="187" t="s">
        <v>238</v>
      </c>
      <c r="G69" s="193">
        <v>4.5</v>
      </c>
      <c r="H69" s="123">
        <v>1136.72</v>
      </c>
      <c r="I69" s="136">
        <f t="shared" si="1"/>
        <v>394441.84</v>
      </c>
      <c r="K69" s="187" t="s">
        <v>314</v>
      </c>
      <c r="L69" s="193">
        <v>15.5</v>
      </c>
      <c r="M69" s="123">
        <v>3129.05</v>
      </c>
      <c r="N69" s="136">
        <f t="shared" si="2"/>
        <v>1085780.3500000001</v>
      </c>
    </row>
    <row r="70" spans="6:14">
      <c r="F70" s="187" t="s">
        <v>239</v>
      </c>
      <c r="G70" s="193">
        <v>5</v>
      </c>
      <c r="H70" s="123">
        <v>1242.8499999999999</v>
      </c>
      <c r="I70" s="136">
        <f t="shared" si="1"/>
        <v>431268.94999999995</v>
      </c>
      <c r="K70" s="187" t="s">
        <v>315</v>
      </c>
      <c r="L70" s="193">
        <v>6</v>
      </c>
      <c r="M70" s="123">
        <v>1502.93</v>
      </c>
      <c r="N70" s="136">
        <f t="shared" si="2"/>
        <v>521516.71</v>
      </c>
    </row>
    <row r="71" spans="6:14">
      <c r="F71" s="187" t="s">
        <v>240</v>
      </c>
      <c r="G71" s="193">
        <v>5.5</v>
      </c>
      <c r="H71" s="123">
        <v>1348.99</v>
      </c>
      <c r="I71" s="136">
        <f t="shared" si="1"/>
        <v>468099.53</v>
      </c>
      <c r="K71" s="187" t="s">
        <v>316</v>
      </c>
      <c r="L71" s="193">
        <v>6.5</v>
      </c>
      <c r="M71" s="123">
        <v>1599.82</v>
      </c>
      <c r="N71" s="136">
        <f t="shared" si="2"/>
        <v>555137.53999999992</v>
      </c>
    </row>
    <row r="72" spans="6:14">
      <c r="F72" s="187" t="s">
        <v>241</v>
      </c>
      <c r="G72" s="193">
        <v>6</v>
      </c>
      <c r="H72" s="123">
        <v>1453.5</v>
      </c>
      <c r="I72" s="136">
        <f t="shared" ref="I72:I82" si="3">H72*347</f>
        <v>504364.5</v>
      </c>
      <c r="K72" s="187" t="s">
        <v>317</v>
      </c>
      <c r="L72" s="193">
        <v>7</v>
      </c>
      <c r="M72" s="123">
        <v>1696.71</v>
      </c>
      <c r="N72" s="136">
        <f t="shared" ref="N72:N109" si="4">M72*347</f>
        <v>588758.37</v>
      </c>
    </row>
    <row r="73" spans="6:14">
      <c r="F73" s="187" t="s">
        <v>242</v>
      </c>
      <c r="G73" s="193">
        <v>6.5</v>
      </c>
      <c r="H73" s="123">
        <v>1559.63</v>
      </c>
      <c r="I73" s="136">
        <f t="shared" si="3"/>
        <v>541191.61</v>
      </c>
      <c r="K73" s="187" t="s">
        <v>318</v>
      </c>
      <c r="L73" s="193">
        <v>7.5</v>
      </c>
      <c r="M73" s="123">
        <v>1793.6</v>
      </c>
      <c r="N73" s="136">
        <f t="shared" si="4"/>
        <v>622379.19999999995</v>
      </c>
    </row>
    <row r="74" spans="6:14">
      <c r="F74" s="187" t="s">
        <v>243</v>
      </c>
      <c r="G74" s="193">
        <v>7</v>
      </c>
      <c r="H74" s="123">
        <v>1665.77</v>
      </c>
      <c r="I74" s="136">
        <f t="shared" si="3"/>
        <v>578022.18999999994</v>
      </c>
      <c r="K74" s="187" t="s">
        <v>319</v>
      </c>
      <c r="L74" s="193">
        <v>8</v>
      </c>
      <c r="M74" s="123">
        <v>1889.01</v>
      </c>
      <c r="N74" s="136">
        <f t="shared" si="4"/>
        <v>655486.47</v>
      </c>
    </row>
    <row r="75" spans="6:14">
      <c r="F75" s="187" t="s">
        <v>244</v>
      </c>
      <c r="G75" s="193">
        <v>7.5</v>
      </c>
      <c r="H75" s="123">
        <v>1771.9</v>
      </c>
      <c r="I75" s="136">
        <f t="shared" si="3"/>
        <v>614849.30000000005</v>
      </c>
      <c r="K75" s="187" t="s">
        <v>320</v>
      </c>
      <c r="L75" s="193">
        <v>8.5</v>
      </c>
      <c r="M75" s="123">
        <v>1985.9</v>
      </c>
      <c r="N75" s="136">
        <f t="shared" si="4"/>
        <v>689107.3</v>
      </c>
    </row>
    <row r="76" spans="6:14">
      <c r="F76" s="187" t="s">
        <v>245</v>
      </c>
      <c r="G76" s="193">
        <v>8</v>
      </c>
      <c r="H76" s="123">
        <v>1876.41</v>
      </c>
      <c r="I76" s="136">
        <f t="shared" si="3"/>
        <v>651114.27</v>
      </c>
      <c r="K76" s="187" t="s">
        <v>321</v>
      </c>
      <c r="L76" s="193">
        <v>9</v>
      </c>
      <c r="M76" s="123">
        <v>2082.79</v>
      </c>
      <c r="N76" s="136">
        <f t="shared" si="4"/>
        <v>722728.13</v>
      </c>
    </row>
    <row r="77" spans="6:14">
      <c r="F77" s="187" t="s">
        <v>246</v>
      </c>
      <c r="G77" s="193">
        <v>8.5</v>
      </c>
      <c r="H77" s="123">
        <v>1982.55</v>
      </c>
      <c r="I77" s="136">
        <f t="shared" si="3"/>
        <v>687944.85</v>
      </c>
      <c r="K77" s="187" t="s">
        <v>322</v>
      </c>
      <c r="L77" s="193">
        <v>9.5</v>
      </c>
      <c r="M77" s="123">
        <v>2178.1999999999998</v>
      </c>
      <c r="N77" s="136">
        <f t="shared" si="4"/>
        <v>755835.39999999991</v>
      </c>
    </row>
    <row r="78" spans="6:14">
      <c r="F78" s="187" t="s">
        <v>247</v>
      </c>
      <c r="G78" s="193">
        <v>9</v>
      </c>
      <c r="H78" s="123">
        <v>2088.69</v>
      </c>
      <c r="I78" s="136">
        <f t="shared" si="3"/>
        <v>724775.43</v>
      </c>
      <c r="K78" s="187" t="s">
        <v>323</v>
      </c>
      <c r="L78" s="193">
        <v>10</v>
      </c>
      <c r="M78" s="123">
        <v>2275.09</v>
      </c>
      <c r="N78" s="136">
        <f t="shared" si="4"/>
        <v>789456.2300000001</v>
      </c>
    </row>
    <row r="79" spans="6:14">
      <c r="F79" s="187" t="s">
        <v>248</v>
      </c>
      <c r="G79" s="193">
        <v>9.5</v>
      </c>
      <c r="H79" s="123">
        <v>2193.1999999999998</v>
      </c>
      <c r="I79" s="136">
        <f t="shared" si="3"/>
        <v>761040.39999999991</v>
      </c>
      <c r="K79" s="187" t="s">
        <v>324</v>
      </c>
      <c r="L79" s="193">
        <v>10.5</v>
      </c>
      <c r="M79" s="123">
        <v>2371.98</v>
      </c>
      <c r="N79" s="136">
        <f t="shared" si="4"/>
        <v>823077.06</v>
      </c>
    </row>
    <row r="80" spans="6:14">
      <c r="F80" s="187" t="s">
        <v>249</v>
      </c>
      <c r="G80" s="193">
        <v>10</v>
      </c>
      <c r="H80" s="123">
        <v>2299.33</v>
      </c>
      <c r="I80" s="136">
        <f t="shared" si="3"/>
        <v>797867.51</v>
      </c>
      <c r="K80" s="187" t="s">
        <v>325</v>
      </c>
      <c r="L80" s="193">
        <v>11</v>
      </c>
      <c r="M80" s="123">
        <v>2467.39</v>
      </c>
      <c r="N80" s="136">
        <f t="shared" si="4"/>
        <v>856184.33</v>
      </c>
    </row>
    <row r="81" spans="6:14">
      <c r="F81" s="187" t="s">
        <v>250</v>
      </c>
      <c r="G81" s="193">
        <v>10.5</v>
      </c>
      <c r="H81" s="123">
        <v>2405.4699999999998</v>
      </c>
      <c r="I81" s="136">
        <f t="shared" si="3"/>
        <v>834698.09</v>
      </c>
      <c r="K81" s="187" t="s">
        <v>326</v>
      </c>
      <c r="L81" s="193">
        <v>11.5</v>
      </c>
      <c r="M81" s="123">
        <v>2564.2800000000002</v>
      </c>
      <c r="N81" s="136">
        <f t="shared" si="4"/>
        <v>889805.16</v>
      </c>
    </row>
    <row r="82" spans="6:14" ht="14.5" thickBot="1">
      <c r="F82" s="189" t="s">
        <v>251</v>
      </c>
      <c r="G82" s="194">
        <v>11</v>
      </c>
      <c r="H82" s="124">
        <v>2509.98</v>
      </c>
      <c r="I82" s="137">
        <f t="shared" si="3"/>
        <v>870963.06</v>
      </c>
      <c r="K82" s="187" t="s">
        <v>327</v>
      </c>
      <c r="L82" s="193">
        <v>12</v>
      </c>
      <c r="M82" s="123">
        <v>2661.17</v>
      </c>
      <c r="N82" s="136">
        <f t="shared" si="4"/>
        <v>923425.99</v>
      </c>
    </row>
    <row r="83" spans="6:14">
      <c r="K83" s="187" t="s">
        <v>328</v>
      </c>
      <c r="L83" s="193">
        <v>12.5</v>
      </c>
      <c r="M83" s="123">
        <v>2758.06</v>
      </c>
      <c r="N83" s="136">
        <f t="shared" si="4"/>
        <v>957046.82</v>
      </c>
    </row>
    <row r="84" spans="6:14">
      <c r="K84" s="187" t="s">
        <v>329</v>
      </c>
      <c r="L84" s="193">
        <v>13</v>
      </c>
      <c r="M84" s="123">
        <v>2853.47</v>
      </c>
      <c r="N84" s="136">
        <f t="shared" si="4"/>
        <v>990154.09</v>
      </c>
    </row>
    <row r="85" spans="6:14">
      <c r="K85" s="187" t="s">
        <v>330</v>
      </c>
      <c r="L85" s="193">
        <v>13.5</v>
      </c>
      <c r="M85" s="123">
        <v>2950.36</v>
      </c>
      <c r="N85" s="136">
        <f t="shared" si="4"/>
        <v>1023774.92</v>
      </c>
    </row>
    <row r="86" spans="6:14">
      <c r="K86" s="187" t="s">
        <v>331</v>
      </c>
      <c r="L86" s="193">
        <v>14</v>
      </c>
      <c r="M86" s="123">
        <v>3047.25</v>
      </c>
      <c r="N86" s="136">
        <f t="shared" si="4"/>
        <v>1057395.75</v>
      </c>
    </row>
    <row r="87" spans="6:14">
      <c r="K87" s="187" t="s">
        <v>332</v>
      </c>
      <c r="L87" s="193">
        <v>14.5</v>
      </c>
      <c r="M87" s="123">
        <v>3142.65</v>
      </c>
      <c r="N87" s="136">
        <f t="shared" si="4"/>
        <v>1090499.55</v>
      </c>
    </row>
    <row r="88" spans="6:14">
      <c r="K88" s="187" t="s">
        <v>333</v>
      </c>
      <c r="L88" s="193">
        <v>15</v>
      </c>
      <c r="M88" s="123">
        <v>3239.55</v>
      </c>
      <c r="N88" s="136">
        <f t="shared" si="4"/>
        <v>1124123.8500000001</v>
      </c>
    </row>
    <row r="89" spans="6:14">
      <c r="K89" s="187" t="s">
        <v>334</v>
      </c>
      <c r="L89" s="193">
        <v>15.5</v>
      </c>
      <c r="M89" s="123">
        <v>3336.44</v>
      </c>
      <c r="N89" s="136">
        <f t="shared" si="4"/>
        <v>1157744.68</v>
      </c>
    </row>
    <row r="90" spans="6:14">
      <c r="K90" s="187" t="s">
        <v>335</v>
      </c>
      <c r="L90" s="193">
        <v>6</v>
      </c>
      <c r="M90" s="123">
        <v>1590.59</v>
      </c>
      <c r="N90" s="136">
        <f t="shared" si="4"/>
        <v>551934.73</v>
      </c>
    </row>
    <row r="91" spans="6:14">
      <c r="K91" s="187" t="s">
        <v>336</v>
      </c>
      <c r="L91" s="193">
        <v>6.5</v>
      </c>
      <c r="M91" s="123">
        <v>1696.73</v>
      </c>
      <c r="N91" s="136">
        <f t="shared" si="4"/>
        <v>588765.31000000006</v>
      </c>
    </row>
    <row r="92" spans="6:14">
      <c r="K92" s="187" t="s">
        <v>337</v>
      </c>
      <c r="L92" s="193">
        <v>7</v>
      </c>
      <c r="M92" s="123">
        <v>1802.86</v>
      </c>
      <c r="N92" s="136">
        <f t="shared" si="4"/>
        <v>625592.41999999993</v>
      </c>
    </row>
    <row r="93" spans="6:14">
      <c r="K93" s="187" t="s">
        <v>338</v>
      </c>
      <c r="L93" s="193">
        <v>7.5</v>
      </c>
      <c r="M93" s="123">
        <v>1909</v>
      </c>
      <c r="N93" s="136">
        <f t="shared" si="4"/>
        <v>662423</v>
      </c>
    </row>
    <row r="94" spans="6:14">
      <c r="K94" s="187" t="s">
        <v>339</v>
      </c>
      <c r="L94" s="193">
        <v>8</v>
      </c>
      <c r="M94" s="123">
        <v>2013.51</v>
      </c>
      <c r="N94" s="136">
        <f t="shared" si="4"/>
        <v>698687.97</v>
      </c>
    </row>
    <row r="95" spans="6:14">
      <c r="K95" s="187" t="s">
        <v>340</v>
      </c>
      <c r="L95" s="193">
        <v>8.5</v>
      </c>
      <c r="M95" s="123">
        <v>2119.64</v>
      </c>
      <c r="N95" s="136">
        <f t="shared" si="4"/>
        <v>735515.08</v>
      </c>
    </row>
    <row r="96" spans="6:14">
      <c r="K96" s="187" t="s">
        <v>341</v>
      </c>
      <c r="L96" s="193">
        <v>9</v>
      </c>
      <c r="M96" s="123">
        <v>2225.7800000000002</v>
      </c>
      <c r="N96" s="136">
        <f t="shared" si="4"/>
        <v>772345.66</v>
      </c>
    </row>
    <row r="97" spans="11:14">
      <c r="K97" s="187" t="s">
        <v>342</v>
      </c>
      <c r="L97" s="193">
        <v>9.5</v>
      </c>
      <c r="M97" s="123">
        <v>2330.29</v>
      </c>
      <c r="N97" s="136">
        <f t="shared" si="4"/>
        <v>808610.63</v>
      </c>
    </row>
    <row r="98" spans="11:14">
      <c r="K98" s="187" t="s">
        <v>343</v>
      </c>
      <c r="L98" s="193">
        <v>10</v>
      </c>
      <c r="M98" s="123">
        <v>2436.4299999999998</v>
      </c>
      <c r="N98" s="136">
        <f t="shared" si="4"/>
        <v>845441.21</v>
      </c>
    </row>
    <row r="99" spans="11:14">
      <c r="K99" s="187" t="s">
        <v>344</v>
      </c>
      <c r="L99" s="193">
        <v>10.5</v>
      </c>
      <c r="M99" s="123">
        <v>2542.56</v>
      </c>
      <c r="N99" s="136">
        <f t="shared" si="4"/>
        <v>882268.32</v>
      </c>
    </row>
    <row r="100" spans="11:14">
      <c r="K100" s="187" t="s">
        <v>345</v>
      </c>
      <c r="L100" s="193">
        <v>11</v>
      </c>
      <c r="M100" s="123">
        <v>2647.07</v>
      </c>
      <c r="N100" s="136">
        <f t="shared" si="4"/>
        <v>918533.29</v>
      </c>
    </row>
    <row r="101" spans="11:14">
      <c r="K101" s="187" t="s">
        <v>346</v>
      </c>
      <c r="L101" s="193">
        <v>11.5</v>
      </c>
      <c r="M101" s="123">
        <v>2753.21</v>
      </c>
      <c r="N101" s="136">
        <f t="shared" si="4"/>
        <v>955363.87</v>
      </c>
    </row>
    <row r="102" spans="11:14">
      <c r="K102" s="187" t="s">
        <v>347</v>
      </c>
      <c r="L102" s="193">
        <v>12</v>
      </c>
      <c r="M102" s="123">
        <v>2859.34</v>
      </c>
      <c r="N102" s="136">
        <f t="shared" si="4"/>
        <v>992190.9800000001</v>
      </c>
    </row>
    <row r="103" spans="11:14">
      <c r="K103" s="187" t="s">
        <v>348</v>
      </c>
      <c r="L103" s="193">
        <v>12.5</v>
      </c>
      <c r="M103" s="123">
        <v>2965.48</v>
      </c>
      <c r="N103" s="136">
        <f t="shared" si="4"/>
        <v>1029021.56</v>
      </c>
    </row>
    <row r="104" spans="11:14">
      <c r="K104" s="187" t="s">
        <v>349</v>
      </c>
      <c r="L104" s="193">
        <v>13</v>
      </c>
      <c r="M104" s="123">
        <v>3069.99</v>
      </c>
      <c r="N104" s="136">
        <f t="shared" si="4"/>
        <v>1065286.53</v>
      </c>
    </row>
    <row r="105" spans="11:14">
      <c r="K105" s="187" t="s">
        <v>350</v>
      </c>
      <c r="L105" s="193">
        <v>13.5</v>
      </c>
      <c r="M105" s="123">
        <v>3176.13</v>
      </c>
      <c r="N105" s="136">
        <f t="shared" si="4"/>
        <v>1102117.1100000001</v>
      </c>
    </row>
    <row r="106" spans="11:14">
      <c r="K106" s="187" t="s">
        <v>351</v>
      </c>
      <c r="L106" s="193">
        <v>14</v>
      </c>
      <c r="M106" s="123">
        <v>3282.26</v>
      </c>
      <c r="N106" s="136">
        <f t="shared" si="4"/>
        <v>1138944.22</v>
      </c>
    </row>
    <row r="107" spans="11:14">
      <c r="K107" s="187" t="s">
        <v>352</v>
      </c>
      <c r="L107" s="193">
        <v>14.5</v>
      </c>
      <c r="M107" s="123">
        <v>3386.77</v>
      </c>
      <c r="N107" s="136">
        <f t="shared" si="4"/>
        <v>1175209.19</v>
      </c>
    </row>
    <row r="108" spans="11:14">
      <c r="K108" s="187" t="s">
        <v>353</v>
      </c>
      <c r="L108" s="193">
        <v>15</v>
      </c>
      <c r="M108" s="123">
        <v>3492.91</v>
      </c>
      <c r="N108" s="136">
        <f t="shared" si="4"/>
        <v>1212039.77</v>
      </c>
    </row>
    <row r="109" spans="11:14" ht="14.5" thickBot="1">
      <c r="K109" s="189" t="s">
        <v>354</v>
      </c>
      <c r="L109" s="194">
        <v>15.5</v>
      </c>
      <c r="M109" s="124">
        <v>3599.04</v>
      </c>
      <c r="N109" s="137">
        <f t="shared" si="4"/>
        <v>1248866.8799999999</v>
      </c>
    </row>
  </sheetData>
  <mergeCells count="33">
    <mergeCell ref="A1:G1"/>
    <mergeCell ref="P12:R13"/>
    <mergeCell ref="S12:S13"/>
    <mergeCell ref="T12:T13"/>
    <mergeCell ref="P5:T5"/>
    <mergeCell ref="P6:R6"/>
    <mergeCell ref="P7:R7"/>
    <mergeCell ref="P11:R11"/>
    <mergeCell ref="P9:R9"/>
    <mergeCell ref="P10:R10"/>
    <mergeCell ref="P8:R8"/>
    <mergeCell ref="A5:D5"/>
    <mergeCell ref="F5:I5"/>
    <mergeCell ref="K5:N5"/>
    <mergeCell ref="P36:R36"/>
    <mergeCell ref="P34:R34"/>
    <mergeCell ref="P19:R19"/>
    <mergeCell ref="P26:R26"/>
    <mergeCell ref="P24:R24"/>
    <mergeCell ref="P22:R22"/>
    <mergeCell ref="P27:R27"/>
    <mergeCell ref="P25:R25"/>
    <mergeCell ref="P23:R23"/>
    <mergeCell ref="P21:R21"/>
    <mergeCell ref="V5:W7"/>
    <mergeCell ref="P30:T31"/>
    <mergeCell ref="P32:R32"/>
    <mergeCell ref="P35:R35"/>
    <mergeCell ref="P33:R33"/>
    <mergeCell ref="P15:R15"/>
    <mergeCell ref="P18:R18"/>
    <mergeCell ref="P16:R16"/>
    <mergeCell ref="P17:R17"/>
  </mergeCells>
  <printOptions horizontalCentered="1" verticalCentered="1"/>
  <pageMargins left="0" right="0" top="0" bottom="0" header="0" footer="0"/>
  <pageSetup scale="5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zoomScale="130" zoomScaleNormal="130" workbookViewId="0">
      <selection activeCell="A4" sqref="A4"/>
    </sheetView>
  </sheetViews>
  <sheetFormatPr defaultColWidth="9.1796875" defaultRowHeight="14"/>
  <cols>
    <col min="1" max="1" width="17.453125" style="48" customWidth="1"/>
    <col min="2" max="2" width="20.54296875" style="48" customWidth="1"/>
    <col min="3" max="3" width="12.54296875" style="48" customWidth="1"/>
    <col min="4" max="4" width="17.26953125" style="48" customWidth="1"/>
    <col min="5" max="6" width="14.26953125" style="48" customWidth="1"/>
    <col min="7" max="16384" width="9.1796875" style="48"/>
  </cols>
  <sheetData>
    <row r="1" spans="1:6">
      <c r="A1" s="2" t="s">
        <v>53</v>
      </c>
      <c r="B1" s="167"/>
    </row>
    <row r="2" spans="1:6">
      <c r="A2" s="138" t="s">
        <v>54</v>
      </c>
      <c r="B2" s="138"/>
      <c r="C2" s="12"/>
    </row>
    <row r="3" spans="1:6">
      <c r="A3" s="138" t="s">
        <v>417</v>
      </c>
      <c r="B3" s="138"/>
      <c r="C3" s="12"/>
    </row>
    <row r="4" spans="1:6">
      <c r="A4" s="17"/>
      <c r="C4" s="12"/>
      <c r="E4" s="170"/>
      <c r="F4" s="170"/>
    </row>
    <row r="5" spans="1:6" ht="41.25" customHeight="1">
      <c r="A5" s="144" t="s">
        <v>9</v>
      </c>
      <c r="B5" s="144" t="s">
        <v>55</v>
      </c>
      <c r="C5" s="145" t="s">
        <v>8</v>
      </c>
      <c r="D5" s="146" t="s">
        <v>10</v>
      </c>
      <c r="E5" s="147" t="s">
        <v>394</v>
      </c>
      <c r="F5" s="147" t="s">
        <v>395</v>
      </c>
    </row>
    <row r="6" spans="1:6">
      <c r="A6" s="113">
        <v>3798</v>
      </c>
      <c r="B6" s="51" t="s">
        <v>56</v>
      </c>
      <c r="C6" s="168" t="s">
        <v>5</v>
      </c>
      <c r="D6" s="51" t="s">
        <v>57</v>
      </c>
      <c r="E6" s="169">
        <v>6.49</v>
      </c>
      <c r="F6" s="23">
        <f>E6*4</f>
        <v>25.96</v>
      </c>
    </row>
    <row r="7" spans="1:6">
      <c r="A7" s="113">
        <v>3798</v>
      </c>
      <c r="B7" s="51" t="s">
        <v>56</v>
      </c>
      <c r="C7" s="168" t="s">
        <v>6</v>
      </c>
      <c r="D7" s="51" t="s">
        <v>57</v>
      </c>
      <c r="E7" s="169">
        <v>7.44</v>
      </c>
      <c r="F7" s="23">
        <f t="shared" ref="F7:F16" si="0">E7*4</f>
        <v>29.76</v>
      </c>
    </row>
    <row r="8" spans="1:6">
      <c r="A8" s="113">
        <v>3798</v>
      </c>
      <c r="B8" s="51" t="s">
        <v>56</v>
      </c>
      <c r="C8" s="168" t="s">
        <v>7</v>
      </c>
      <c r="D8" s="51" t="s">
        <v>57</v>
      </c>
      <c r="E8" s="169">
        <v>8.23</v>
      </c>
      <c r="F8" s="23">
        <f t="shared" si="0"/>
        <v>32.92</v>
      </c>
    </row>
    <row r="9" spans="1:6">
      <c r="A9" s="113">
        <v>3798</v>
      </c>
      <c r="B9" s="51" t="s">
        <v>56</v>
      </c>
      <c r="C9" s="168" t="s">
        <v>58</v>
      </c>
      <c r="D9" s="51" t="s">
        <v>57</v>
      </c>
      <c r="E9" s="169">
        <v>8.6300000000000008</v>
      </c>
      <c r="F9" s="23">
        <f t="shared" si="0"/>
        <v>34.520000000000003</v>
      </c>
    </row>
    <row r="10" spans="1:6">
      <c r="A10" s="113">
        <v>3798</v>
      </c>
      <c r="B10" s="51" t="s">
        <v>56</v>
      </c>
      <c r="C10" s="168" t="s">
        <v>59</v>
      </c>
      <c r="D10" s="51" t="s">
        <v>57</v>
      </c>
      <c r="E10" s="169">
        <v>9.41</v>
      </c>
      <c r="F10" s="23">
        <f t="shared" si="0"/>
        <v>37.64</v>
      </c>
    </row>
    <row r="11" spans="1:6">
      <c r="A11" s="113">
        <v>3798</v>
      </c>
      <c r="B11" s="51" t="s">
        <v>56</v>
      </c>
      <c r="C11" s="168" t="s">
        <v>60</v>
      </c>
      <c r="D11" s="51" t="s">
        <v>57</v>
      </c>
      <c r="E11" s="169">
        <v>10.37</v>
      </c>
      <c r="F11" s="23">
        <f t="shared" si="0"/>
        <v>41.48</v>
      </c>
    </row>
    <row r="12" spans="1:6">
      <c r="A12" s="113">
        <v>3798</v>
      </c>
      <c r="B12" s="51" t="s">
        <v>56</v>
      </c>
      <c r="C12" s="168" t="s">
        <v>61</v>
      </c>
      <c r="D12" s="51" t="s">
        <v>57</v>
      </c>
      <c r="E12" s="169">
        <v>11.57</v>
      </c>
      <c r="F12" s="23">
        <f t="shared" si="0"/>
        <v>46.28</v>
      </c>
    </row>
    <row r="13" spans="1:6">
      <c r="A13" s="113">
        <v>3798</v>
      </c>
      <c r="B13" s="51" t="s">
        <v>56</v>
      </c>
      <c r="C13" s="168" t="s">
        <v>62</v>
      </c>
      <c r="D13" s="51" t="s">
        <v>57</v>
      </c>
      <c r="E13" s="169">
        <v>12.46</v>
      </c>
      <c r="F13" s="23">
        <f t="shared" si="0"/>
        <v>49.84</v>
      </c>
    </row>
    <row r="14" spans="1:6">
      <c r="A14" s="113">
        <v>3798</v>
      </c>
      <c r="B14" s="51" t="s">
        <v>56</v>
      </c>
      <c r="C14" s="168" t="s">
        <v>63</v>
      </c>
      <c r="D14" s="51" t="s">
        <v>57</v>
      </c>
      <c r="E14" s="169">
        <v>15.24</v>
      </c>
      <c r="F14" s="23">
        <f t="shared" si="0"/>
        <v>60.96</v>
      </c>
    </row>
    <row r="15" spans="1:6">
      <c r="A15" s="113">
        <v>3798</v>
      </c>
      <c r="B15" s="51" t="s">
        <v>56</v>
      </c>
      <c r="C15" s="168" t="s">
        <v>64</v>
      </c>
      <c r="D15" s="51" t="s">
        <v>57</v>
      </c>
      <c r="E15" s="169">
        <v>17.920000000000002</v>
      </c>
      <c r="F15" s="23">
        <f t="shared" si="0"/>
        <v>71.680000000000007</v>
      </c>
    </row>
    <row r="16" spans="1:6">
      <c r="A16" s="113">
        <v>3798</v>
      </c>
      <c r="B16" s="51" t="s">
        <v>56</v>
      </c>
      <c r="C16" s="168" t="s">
        <v>65</v>
      </c>
      <c r="D16" s="51" t="s">
        <v>57</v>
      </c>
      <c r="E16" s="169">
        <v>18.93</v>
      </c>
      <c r="F16" s="23">
        <f t="shared" si="0"/>
        <v>75.72</v>
      </c>
    </row>
  </sheetData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tabSelected="1" zoomScale="110" zoomScaleNormal="110" workbookViewId="0">
      <selection activeCell="G23" sqref="G23"/>
    </sheetView>
  </sheetViews>
  <sheetFormatPr defaultColWidth="9.1796875" defaultRowHeight="14.5"/>
  <cols>
    <col min="1" max="1" width="21" style="13" customWidth="1"/>
    <col min="2" max="2" width="30" style="13" customWidth="1"/>
    <col min="3" max="3" width="19.453125" style="13" customWidth="1"/>
    <col min="4" max="9" width="17.453125" style="13" customWidth="1"/>
    <col min="10" max="16384" width="9.1796875" style="13"/>
  </cols>
  <sheetData>
    <row r="1" spans="1:7">
      <c r="A1" s="2" t="s">
        <v>413</v>
      </c>
      <c r="B1" s="59"/>
    </row>
    <row r="2" spans="1:7">
      <c r="A2" s="2"/>
      <c r="B2" s="59"/>
    </row>
    <row r="3" spans="1:7" ht="16.5" customHeight="1">
      <c r="A3" s="244" t="s">
        <v>66</v>
      </c>
      <c r="B3" s="246"/>
      <c r="C3" s="246"/>
    </row>
    <row r="4" spans="1:7" ht="16.5" customHeight="1">
      <c r="A4" s="196" t="s">
        <v>411</v>
      </c>
      <c r="B4" s="197"/>
      <c r="C4" s="197"/>
      <c r="D4" s="140"/>
      <c r="G4" s="171"/>
    </row>
    <row r="5" spans="1:7">
      <c r="A5" s="141"/>
      <c r="B5" s="141"/>
      <c r="C5" s="141"/>
      <c r="D5" s="141"/>
    </row>
    <row r="6" spans="1:7">
      <c r="A6" s="251" t="s">
        <v>67</v>
      </c>
      <c r="B6" s="251" t="s">
        <v>8</v>
      </c>
      <c r="C6" s="251" t="s">
        <v>1</v>
      </c>
      <c r="D6" s="252" t="s">
        <v>410</v>
      </c>
    </row>
    <row r="7" spans="1:7">
      <c r="A7" s="251"/>
      <c r="B7" s="251"/>
      <c r="C7" s="251"/>
      <c r="D7" s="253"/>
    </row>
    <row r="8" spans="1:7" ht="15.5">
      <c r="A8" s="20">
        <v>3163</v>
      </c>
      <c r="B8" s="21" t="s">
        <v>5</v>
      </c>
      <c r="C8" s="51" t="s">
        <v>57</v>
      </c>
      <c r="D8" s="11">
        <v>10.95</v>
      </c>
    </row>
    <row r="9" spans="1:7" ht="15.5">
      <c r="A9" s="20">
        <v>3163</v>
      </c>
      <c r="B9" s="21" t="s">
        <v>63</v>
      </c>
      <c r="C9" s="51" t="s">
        <v>57</v>
      </c>
      <c r="D9" s="52">
        <v>8.18</v>
      </c>
    </row>
    <row r="10" spans="1:7" ht="15.5">
      <c r="A10" s="20">
        <v>3163</v>
      </c>
      <c r="B10" s="21" t="s">
        <v>6</v>
      </c>
      <c r="C10" s="51" t="s">
        <v>57</v>
      </c>
      <c r="D10" s="52">
        <v>6.34</v>
      </c>
    </row>
    <row r="11" spans="1:7" ht="15.5">
      <c r="A11" s="20">
        <v>3163</v>
      </c>
      <c r="B11" s="21" t="s">
        <v>7</v>
      </c>
      <c r="C11" s="51" t="s">
        <v>57</v>
      </c>
      <c r="D11" s="52">
        <v>4.58</v>
      </c>
    </row>
    <row r="12" spans="1:7" ht="15.5">
      <c r="A12" s="20">
        <v>3163</v>
      </c>
      <c r="B12" s="21" t="s">
        <v>58</v>
      </c>
      <c r="C12" s="51" t="s">
        <v>57</v>
      </c>
      <c r="D12" s="52">
        <v>3.85</v>
      </c>
      <c r="E12" s="69"/>
      <c r="F12" s="19"/>
    </row>
    <row r="13" spans="1:7" ht="15.5">
      <c r="A13" s="67"/>
      <c r="B13" s="66"/>
      <c r="C13" s="66"/>
      <c r="D13" s="66"/>
      <c r="E13" s="66"/>
    </row>
    <row r="15" spans="1:7">
      <c r="A15" s="244" t="s">
        <v>68</v>
      </c>
      <c r="B15" s="246"/>
      <c r="C15" s="246"/>
      <c r="D15" s="3"/>
    </row>
    <row r="16" spans="1:7" ht="16.5" customHeight="1">
      <c r="A16" s="196" t="s">
        <v>411</v>
      </c>
      <c r="B16" s="198"/>
      <c r="C16" s="198"/>
      <c r="D16" s="73"/>
    </row>
    <row r="17" spans="1:7" ht="16.5" customHeight="1">
      <c r="A17" s="72"/>
      <c r="B17" s="72"/>
      <c r="C17" s="72"/>
      <c r="D17" s="73"/>
    </row>
    <row r="18" spans="1:7" ht="15" customHeight="1">
      <c r="A18" s="250" t="s">
        <v>9</v>
      </c>
      <c r="B18" s="250" t="s">
        <v>55</v>
      </c>
      <c r="C18" s="249" t="s">
        <v>10</v>
      </c>
      <c r="D18" s="252" t="s">
        <v>410</v>
      </c>
    </row>
    <row r="19" spans="1:7">
      <c r="A19" s="250"/>
      <c r="B19" s="250"/>
      <c r="C19" s="249"/>
      <c r="D19" s="253"/>
    </row>
    <row r="20" spans="1:7" ht="28">
      <c r="A20" s="25">
        <v>3168</v>
      </c>
      <c r="B20" s="9" t="s">
        <v>128</v>
      </c>
      <c r="C20" s="10" t="s">
        <v>57</v>
      </c>
      <c r="D20" s="11">
        <v>13.58</v>
      </c>
    </row>
    <row r="21" spans="1:7" ht="28">
      <c r="A21" s="114">
        <v>3168</v>
      </c>
      <c r="B21" s="50" t="s">
        <v>129</v>
      </c>
      <c r="C21" s="51" t="s">
        <v>57</v>
      </c>
      <c r="D21" s="52">
        <v>10.16</v>
      </c>
    </row>
    <row r="22" spans="1:7">
      <c r="A22" s="25">
        <v>3181</v>
      </c>
      <c r="B22" s="9" t="s">
        <v>69</v>
      </c>
      <c r="C22" s="10" t="s">
        <v>57</v>
      </c>
      <c r="D22" s="52">
        <v>3.83</v>
      </c>
    </row>
    <row r="23" spans="1:7" ht="28">
      <c r="A23" s="25">
        <v>3181</v>
      </c>
      <c r="B23" s="9" t="s">
        <v>70</v>
      </c>
      <c r="C23" s="10" t="s">
        <v>57</v>
      </c>
      <c r="D23" s="52">
        <v>5.82</v>
      </c>
    </row>
    <row r="24" spans="1:7" ht="28">
      <c r="A24" s="25">
        <v>3181</v>
      </c>
      <c r="B24" s="9" t="s">
        <v>71</v>
      </c>
      <c r="C24" s="10" t="s">
        <v>57</v>
      </c>
      <c r="D24" s="52">
        <v>8.91</v>
      </c>
    </row>
    <row r="25" spans="1:7" ht="28">
      <c r="A25" s="25">
        <v>3181</v>
      </c>
      <c r="B25" s="9" t="s">
        <v>72</v>
      </c>
      <c r="C25" s="10" t="s">
        <v>57</v>
      </c>
      <c r="D25" s="52">
        <v>5.53</v>
      </c>
    </row>
    <row r="26" spans="1:7" ht="28">
      <c r="A26" s="25">
        <v>3196</v>
      </c>
      <c r="B26" s="9" t="s">
        <v>73</v>
      </c>
      <c r="C26" s="10" t="s">
        <v>130</v>
      </c>
      <c r="D26" s="52">
        <v>7.52</v>
      </c>
    </row>
    <row r="27" spans="1:7" ht="28">
      <c r="A27" s="25">
        <v>3196</v>
      </c>
      <c r="B27" s="9" t="s">
        <v>73</v>
      </c>
      <c r="C27" s="10" t="s">
        <v>131</v>
      </c>
      <c r="D27" s="52">
        <f>D26*2</f>
        <v>15.04</v>
      </c>
    </row>
    <row r="28" spans="1:7" ht="28">
      <c r="A28" s="25">
        <v>3196</v>
      </c>
      <c r="B28" s="9" t="s">
        <v>73</v>
      </c>
      <c r="C28" s="51" t="s">
        <v>397</v>
      </c>
      <c r="D28" s="52">
        <f>D26*3</f>
        <v>22.56</v>
      </c>
    </row>
    <row r="29" spans="1:7" ht="28">
      <c r="A29" s="25">
        <v>3196</v>
      </c>
      <c r="B29" s="9" t="s">
        <v>73</v>
      </c>
      <c r="C29" s="10" t="s">
        <v>132</v>
      </c>
      <c r="D29" s="52">
        <f>D26*4</f>
        <v>30.08</v>
      </c>
    </row>
    <row r="30" spans="1:7">
      <c r="A30" s="70"/>
      <c r="B30" s="33"/>
      <c r="C30" s="68"/>
      <c r="D30" s="69"/>
      <c r="E30" s="71"/>
      <c r="G30" s="19"/>
    </row>
    <row r="32" spans="1:7">
      <c r="A32" s="244" t="s">
        <v>74</v>
      </c>
      <c r="B32" s="246"/>
      <c r="C32" s="246"/>
      <c r="D32" s="247"/>
    </row>
    <row r="33" spans="1:5">
      <c r="A33" s="196" t="s">
        <v>411</v>
      </c>
      <c r="B33" s="198"/>
      <c r="C33" s="198"/>
      <c r="D33" s="199"/>
    </row>
    <row r="34" spans="1:5">
      <c r="A34" s="72"/>
      <c r="B34" s="72"/>
      <c r="C34" s="72"/>
      <c r="D34" s="73"/>
    </row>
    <row r="35" spans="1:5">
      <c r="A35" s="249" t="s">
        <v>9</v>
      </c>
      <c r="B35" s="249" t="s">
        <v>55</v>
      </c>
      <c r="C35" s="249" t="s">
        <v>10</v>
      </c>
      <c r="D35" s="252" t="s">
        <v>410</v>
      </c>
    </row>
    <row r="36" spans="1:5">
      <c r="A36" s="249"/>
      <c r="B36" s="249"/>
      <c r="C36" s="249"/>
      <c r="D36" s="253"/>
    </row>
    <row r="37" spans="1:5">
      <c r="A37" s="25">
        <v>3777</v>
      </c>
      <c r="B37" s="9" t="s">
        <v>75</v>
      </c>
      <c r="C37" s="10" t="s">
        <v>57</v>
      </c>
      <c r="D37" s="103">
        <v>11.42</v>
      </c>
    </row>
    <row r="38" spans="1:5" ht="49.5" customHeight="1">
      <c r="A38" s="25">
        <v>3777</v>
      </c>
      <c r="B38" s="22" t="s">
        <v>76</v>
      </c>
      <c r="C38" s="10" t="s">
        <v>57</v>
      </c>
      <c r="D38" s="11">
        <v>14.24</v>
      </c>
    </row>
    <row r="39" spans="1:5" ht="47.25" customHeight="1">
      <c r="A39" s="25">
        <v>3777</v>
      </c>
      <c r="B39" s="22" t="s">
        <v>77</v>
      </c>
      <c r="C39" s="10" t="s">
        <v>57</v>
      </c>
      <c r="D39" s="11">
        <v>14.54</v>
      </c>
    </row>
    <row r="41" spans="1:5">
      <c r="A41" s="248" t="s">
        <v>124</v>
      </c>
      <c r="B41" s="248"/>
      <c r="C41" s="248"/>
      <c r="D41" s="248"/>
      <c r="E41" s="48"/>
    </row>
    <row r="42" spans="1:5">
      <c r="A42" s="244" t="s">
        <v>419</v>
      </c>
      <c r="B42" s="245"/>
      <c r="C42" s="12"/>
      <c r="D42" s="12"/>
      <c r="E42" s="48"/>
    </row>
    <row r="43" spans="1:5">
      <c r="A43" s="138"/>
      <c r="B43" s="139"/>
      <c r="C43" s="48"/>
      <c r="D43" s="48"/>
      <c r="E43" s="48"/>
    </row>
    <row r="44" spans="1:5">
      <c r="A44" s="243" t="s">
        <v>120</v>
      </c>
      <c r="B44" s="242" t="s">
        <v>8</v>
      </c>
      <c r="C44" s="242" t="s">
        <v>1</v>
      </c>
      <c r="D44" s="252" t="s">
        <v>410</v>
      </c>
    </row>
    <row r="45" spans="1:5">
      <c r="A45" s="243"/>
      <c r="B45" s="242"/>
      <c r="C45" s="242"/>
      <c r="D45" s="253"/>
    </row>
    <row r="46" spans="1:5">
      <c r="A46" s="49">
        <v>3285</v>
      </c>
      <c r="B46" s="50" t="s">
        <v>139</v>
      </c>
      <c r="C46" s="51" t="s">
        <v>57</v>
      </c>
      <c r="D46" s="103">
        <v>5.08</v>
      </c>
    </row>
    <row r="47" spans="1:5">
      <c r="A47" s="49">
        <v>3285</v>
      </c>
      <c r="B47" s="50" t="s">
        <v>4</v>
      </c>
      <c r="C47" s="51" t="s">
        <v>57</v>
      </c>
      <c r="D47" s="47">
        <v>10.050000000000001</v>
      </c>
    </row>
    <row r="48" spans="1:5">
      <c r="A48" s="49">
        <v>3285</v>
      </c>
      <c r="B48" s="50" t="s">
        <v>3</v>
      </c>
      <c r="C48" s="51" t="s">
        <v>57</v>
      </c>
      <c r="D48" s="47">
        <v>15.2</v>
      </c>
    </row>
    <row r="49" spans="1:5">
      <c r="A49" s="48"/>
      <c r="B49" s="48"/>
      <c r="C49" s="48"/>
      <c r="D49" s="48"/>
      <c r="E49" s="48"/>
    </row>
    <row r="50" spans="1:5">
      <c r="A50" s="248" t="s">
        <v>143</v>
      </c>
      <c r="B50" s="248"/>
      <c r="C50" s="248"/>
      <c r="D50" s="248"/>
      <c r="E50" s="48"/>
    </row>
    <row r="51" spans="1:5">
      <c r="A51" s="244" t="s">
        <v>412</v>
      </c>
      <c r="B51" s="245"/>
      <c r="C51" s="12"/>
      <c r="D51" s="12"/>
      <c r="E51" s="48"/>
    </row>
    <row r="52" spans="1:5">
      <c r="A52" s="138"/>
      <c r="B52" s="139"/>
      <c r="C52" s="48"/>
      <c r="D52" s="48"/>
      <c r="E52" s="48"/>
    </row>
    <row r="53" spans="1:5">
      <c r="A53" s="243" t="s">
        <v>67</v>
      </c>
      <c r="B53" s="242" t="s">
        <v>8</v>
      </c>
      <c r="C53" s="242" t="s">
        <v>1</v>
      </c>
      <c r="D53" s="252" t="s">
        <v>410</v>
      </c>
    </row>
    <row r="54" spans="1:5">
      <c r="A54" s="243"/>
      <c r="B54" s="242"/>
      <c r="C54" s="242"/>
      <c r="D54" s="253"/>
    </row>
    <row r="55" spans="1:5">
      <c r="A55" s="49">
        <v>3664</v>
      </c>
      <c r="B55" s="50" t="s">
        <v>140</v>
      </c>
      <c r="C55" s="51" t="s">
        <v>57</v>
      </c>
      <c r="D55" s="52">
        <v>2.92</v>
      </c>
    </row>
    <row r="56" spans="1:5">
      <c r="A56" s="49">
        <v>3664</v>
      </c>
      <c r="B56" s="50" t="s">
        <v>141</v>
      </c>
      <c r="C56" s="51" t="s">
        <v>57</v>
      </c>
      <c r="D56" s="47">
        <v>3.3</v>
      </c>
    </row>
    <row r="57" spans="1:5">
      <c r="A57" s="49">
        <v>3664</v>
      </c>
      <c r="B57" s="50" t="s">
        <v>142</v>
      </c>
      <c r="C57" s="51" t="s">
        <v>57</v>
      </c>
      <c r="D57" s="47">
        <v>4.28</v>
      </c>
    </row>
  </sheetData>
  <mergeCells count="27">
    <mergeCell ref="D6:D7"/>
    <mergeCell ref="D18:D19"/>
    <mergeCell ref="D35:D36"/>
    <mergeCell ref="D44:D45"/>
    <mergeCell ref="D53:D54"/>
    <mergeCell ref="A3:C3"/>
    <mergeCell ref="A15:C15"/>
    <mergeCell ref="A32:D32"/>
    <mergeCell ref="A50:D50"/>
    <mergeCell ref="C18:C19"/>
    <mergeCell ref="B18:B19"/>
    <mergeCell ref="A18:A19"/>
    <mergeCell ref="A6:A7"/>
    <mergeCell ref="B6:B7"/>
    <mergeCell ref="C6:C7"/>
    <mergeCell ref="A35:A36"/>
    <mergeCell ref="B35:B36"/>
    <mergeCell ref="C35:C36"/>
    <mergeCell ref="A42:B42"/>
    <mergeCell ref="A41:D41"/>
    <mergeCell ref="A44:A45"/>
    <mergeCell ref="B44:B45"/>
    <mergeCell ref="C44:C45"/>
    <mergeCell ref="A53:A54"/>
    <mergeCell ref="B53:B54"/>
    <mergeCell ref="C53:C54"/>
    <mergeCell ref="A51:B51"/>
  </mergeCells>
  <pageMargins left="0.7" right="0.7" top="0.75" bottom="0.75" header="0.3" footer="0.3"/>
  <pageSetup scale="81" orientation="portrait" r:id="rId1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1"/>
  <sheetViews>
    <sheetView zoomScale="140" zoomScaleNormal="140" workbookViewId="0">
      <selection activeCell="A11" sqref="A11"/>
    </sheetView>
  </sheetViews>
  <sheetFormatPr defaultColWidth="9.1796875" defaultRowHeight="14"/>
  <cols>
    <col min="1" max="1" width="14.54296875" style="26" customWidth="1"/>
    <col min="2" max="2" width="45.81640625" style="26" customWidth="1"/>
    <col min="3" max="3" width="10.26953125" style="27" customWidth="1"/>
    <col min="4" max="5" width="17.81640625" style="26" customWidth="1"/>
    <col min="6" max="6" width="19.26953125" style="26" customWidth="1"/>
    <col min="7" max="16384" width="9.1796875" style="26"/>
  </cols>
  <sheetData>
    <row r="1" spans="1:6">
      <c r="A1" s="2" t="s">
        <v>414</v>
      </c>
    </row>
    <row r="3" spans="1:6" ht="15" customHeight="1">
      <c r="A3" s="16" t="s">
        <v>78</v>
      </c>
      <c r="B3" s="16"/>
      <c r="C3" s="28"/>
      <c r="D3" s="3"/>
      <c r="E3" s="3"/>
    </row>
    <row r="4" spans="1:6">
      <c r="A4" s="16" t="s">
        <v>415</v>
      </c>
      <c r="B4" s="16"/>
      <c r="C4" s="28"/>
      <c r="D4" s="3"/>
      <c r="E4" s="3"/>
    </row>
    <row r="5" spans="1:6">
      <c r="A5" s="17"/>
      <c r="B5" s="3"/>
      <c r="C5" s="28"/>
      <c r="D5" s="3"/>
      <c r="E5" s="257"/>
      <c r="F5" s="257"/>
    </row>
    <row r="6" spans="1:6">
      <c r="A6" s="18" t="s">
        <v>9</v>
      </c>
      <c r="B6" s="82" t="s">
        <v>55</v>
      </c>
      <c r="C6" s="83" t="s">
        <v>8</v>
      </c>
      <c r="D6" s="84" t="s">
        <v>10</v>
      </c>
      <c r="E6" s="35" t="s">
        <v>0</v>
      </c>
      <c r="F6" s="35" t="s">
        <v>2</v>
      </c>
    </row>
    <row r="7" spans="1:6">
      <c r="A7" s="25">
        <v>3703</v>
      </c>
      <c r="B7" s="50" t="s">
        <v>56</v>
      </c>
      <c r="C7" s="29" t="s">
        <v>7</v>
      </c>
      <c r="D7" s="34" t="s">
        <v>57</v>
      </c>
      <c r="E7" s="52">
        <v>8.23</v>
      </c>
      <c r="F7" s="52">
        <f>E7*4</f>
        <v>32.92</v>
      </c>
    </row>
    <row r="8" spans="1:6">
      <c r="A8" s="85"/>
      <c r="B8" s="85"/>
      <c r="C8" s="86"/>
      <c r="D8" s="87"/>
      <c r="E8" s="88"/>
      <c r="F8" s="87"/>
    </row>
    <row r="9" spans="1:6">
      <c r="A9" s="89" t="s">
        <v>79</v>
      </c>
      <c r="B9" s="89"/>
      <c r="C9" s="90"/>
      <c r="D9" s="88"/>
      <c r="E9" s="88"/>
      <c r="F9" s="87"/>
    </row>
    <row r="10" spans="1:6">
      <c r="A10" s="89" t="s">
        <v>416</v>
      </c>
      <c r="B10" s="89"/>
      <c r="C10" s="90"/>
      <c r="D10" s="88"/>
      <c r="E10" s="88"/>
      <c r="F10" s="87"/>
    </row>
    <row r="11" spans="1:6">
      <c r="A11" s="91"/>
      <c r="B11" s="92"/>
      <c r="C11" s="90"/>
      <c r="D11" s="88"/>
      <c r="E11" s="88"/>
      <c r="F11" s="87"/>
    </row>
    <row r="12" spans="1:6" s="99" customFormat="1" ht="28">
      <c r="A12" s="35" t="s">
        <v>9</v>
      </c>
      <c r="B12" s="96" t="s">
        <v>55</v>
      </c>
      <c r="C12" s="100" t="s">
        <v>134</v>
      </c>
      <c r="D12" s="97" t="s">
        <v>10</v>
      </c>
      <c r="E12" s="98" t="s">
        <v>0</v>
      </c>
      <c r="F12" s="35" t="s">
        <v>2</v>
      </c>
    </row>
    <row r="13" spans="1:6" ht="18.75" customHeight="1">
      <c r="A13" s="25">
        <v>3700</v>
      </c>
      <c r="B13" s="50" t="s">
        <v>80</v>
      </c>
      <c r="C13" s="29"/>
      <c r="D13" s="74" t="s">
        <v>57</v>
      </c>
      <c r="E13" s="52">
        <v>12.97</v>
      </c>
      <c r="F13" s="101">
        <f>E13*4</f>
        <v>51.88</v>
      </c>
    </row>
    <row r="14" spans="1:6" ht="18.75" customHeight="1">
      <c r="A14" s="25">
        <v>3701</v>
      </c>
      <c r="B14" s="50" t="s">
        <v>81</v>
      </c>
      <c r="C14" s="29"/>
      <c r="D14" s="74" t="s">
        <v>82</v>
      </c>
      <c r="E14" s="52">
        <v>245.43</v>
      </c>
      <c r="F14" s="102"/>
    </row>
    <row r="15" spans="1:6" ht="18.75" customHeight="1">
      <c r="A15" s="25">
        <v>3702</v>
      </c>
      <c r="B15" s="50" t="s">
        <v>83</v>
      </c>
      <c r="C15" s="29"/>
      <c r="D15" s="74" t="s">
        <v>82</v>
      </c>
      <c r="E15" s="52">
        <v>119.99</v>
      </c>
      <c r="F15" s="102"/>
    </row>
    <row r="16" spans="1:6" ht="18.75" customHeight="1">
      <c r="A16" s="25">
        <v>3702</v>
      </c>
      <c r="B16" s="50" t="s">
        <v>84</v>
      </c>
      <c r="C16" s="29"/>
      <c r="D16" s="74" t="s">
        <v>82</v>
      </c>
      <c r="E16" s="52">
        <v>142.94</v>
      </c>
      <c r="F16" s="102"/>
    </row>
    <row r="17" spans="1:6" ht="18.75" customHeight="1">
      <c r="A17" s="25">
        <v>3702</v>
      </c>
      <c r="B17" s="50" t="s">
        <v>85</v>
      </c>
      <c r="C17" s="75"/>
      <c r="D17" s="76" t="s">
        <v>82</v>
      </c>
      <c r="E17" s="52">
        <v>170.35</v>
      </c>
      <c r="F17" s="102"/>
    </row>
    <row r="18" spans="1:6" ht="18.75" customHeight="1">
      <c r="A18" s="25">
        <v>3703</v>
      </c>
      <c r="B18" s="32" t="s">
        <v>56</v>
      </c>
      <c r="C18" s="258" t="s">
        <v>86</v>
      </c>
      <c r="D18" s="259"/>
      <c r="E18" s="259"/>
      <c r="F18" s="260"/>
    </row>
    <row r="19" spans="1:6" ht="18.75" customHeight="1">
      <c r="A19" s="25">
        <v>3705</v>
      </c>
      <c r="B19" s="50" t="s">
        <v>87</v>
      </c>
      <c r="C19" s="77"/>
      <c r="D19" s="78" t="s">
        <v>82</v>
      </c>
      <c r="E19" s="103">
        <v>119.99</v>
      </c>
      <c r="F19" s="101"/>
    </row>
    <row r="20" spans="1:6" ht="18.75" customHeight="1">
      <c r="A20" s="25">
        <v>3707</v>
      </c>
      <c r="B20" s="50" t="s">
        <v>125</v>
      </c>
      <c r="C20" s="79"/>
      <c r="D20" s="74" t="s">
        <v>57</v>
      </c>
      <c r="E20" s="52">
        <v>5.68</v>
      </c>
      <c r="F20" s="101">
        <f>E20*4</f>
        <v>22.72</v>
      </c>
    </row>
    <row r="21" spans="1:6" ht="18.75" customHeight="1">
      <c r="A21" s="25">
        <v>3707</v>
      </c>
      <c r="B21" s="50" t="s">
        <v>88</v>
      </c>
      <c r="C21" s="29"/>
      <c r="D21" s="74" t="s">
        <v>57</v>
      </c>
      <c r="E21" s="52">
        <v>3.65</v>
      </c>
      <c r="F21" s="101">
        <f>E21*4</f>
        <v>14.6</v>
      </c>
    </row>
    <row r="22" spans="1:6" ht="18.75" customHeight="1">
      <c r="A22" s="25">
        <v>3707</v>
      </c>
      <c r="B22" s="50" t="s">
        <v>89</v>
      </c>
      <c r="C22" s="29"/>
      <c r="D22" s="74" t="s">
        <v>57</v>
      </c>
      <c r="E22" s="52">
        <v>2.42</v>
      </c>
      <c r="F22" s="101">
        <f>E22*4</f>
        <v>9.68</v>
      </c>
    </row>
    <row r="23" spans="1:6" ht="18.75" customHeight="1">
      <c r="A23" s="108">
        <v>3709</v>
      </c>
      <c r="B23" s="50" t="s">
        <v>90</v>
      </c>
      <c r="C23" s="106"/>
      <c r="D23" s="74" t="s">
        <v>57</v>
      </c>
      <c r="E23" s="107">
        <v>8.74</v>
      </c>
      <c r="F23" s="102"/>
    </row>
    <row r="24" spans="1:6" ht="18.75" customHeight="1">
      <c r="A24" s="108">
        <v>3709</v>
      </c>
      <c r="B24" s="50" t="s">
        <v>91</v>
      </c>
      <c r="C24" s="106"/>
      <c r="D24" s="74" t="s">
        <v>57</v>
      </c>
      <c r="E24" s="107">
        <v>4.37</v>
      </c>
      <c r="F24" s="102"/>
    </row>
    <row r="25" spans="1:6" ht="18.75" customHeight="1">
      <c r="A25" s="108">
        <v>3709</v>
      </c>
      <c r="B25" s="50" t="s">
        <v>92</v>
      </c>
      <c r="C25" s="106"/>
      <c r="D25" s="74" t="s">
        <v>57</v>
      </c>
      <c r="E25" s="107">
        <v>1.76</v>
      </c>
      <c r="F25" s="104"/>
    </row>
    <row r="26" spans="1:6" ht="18.75" customHeight="1">
      <c r="A26" s="25">
        <v>3710</v>
      </c>
      <c r="B26" s="50" t="s">
        <v>93</v>
      </c>
      <c r="C26" s="29"/>
      <c r="D26" s="74" t="s">
        <v>57</v>
      </c>
      <c r="E26" s="52">
        <v>16.09</v>
      </c>
      <c r="F26" s="101">
        <f>E26*4</f>
        <v>64.36</v>
      </c>
    </row>
    <row r="27" spans="1:6" ht="18.75" customHeight="1">
      <c r="A27" s="25">
        <v>3710</v>
      </c>
      <c r="B27" s="50" t="s">
        <v>94</v>
      </c>
      <c r="C27" s="29"/>
      <c r="D27" s="74" t="s">
        <v>57</v>
      </c>
      <c r="E27" s="52">
        <v>24.18</v>
      </c>
      <c r="F27" s="101">
        <f t="shared" ref="F27:F28" si="0">E27*4</f>
        <v>96.72</v>
      </c>
    </row>
    <row r="28" spans="1:6" ht="18.75" customHeight="1">
      <c r="A28" s="25">
        <v>3710</v>
      </c>
      <c r="B28" s="50" t="s">
        <v>95</v>
      </c>
      <c r="C28" s="29"/>
      <c r="D28" s="74" t="s">
        <v>57</v>
      </c>
      <c r="E28" s="52">
        <v>34.58</v>
      </c>
      <c r="F28" s="101">
        <f t="shared" si="0"/>
        <v>138.32</v>
      </c>
    </row>
    <row r="29" spans="1:6" ht="18.75" customHeight="1">
      <c r="A29" s="25">
        <v>3712</v>
      </c>
      <c r="B29" s="50" t="s">
        <v>96</v>
      </c>
      <c r="C29" s="29"/>
      <c r="D29" s="74" t="s">
        <v>82</v>
      </c>
      <c r="E29" s="52">
        <v>119.99</v>
      </c>
      <c r="F29" s="102"/>
    </row>
    <row r="30" spans="1:6" ht="18.75" customHeight="1">
      <c r="A30" s="25">
        <v>3712</v>
      </c>
      <c r="B30" s="50" t="s">
        <v>97</v>
      </c>
      <c r="C30" s="29"/>
      <c r="D30" s="74" t="s">
        <v>82</v>
      </c>
      <c r="E30" s="52">
        <v>142.94</v>
      </c>
      <c r="F30" s="102"/>
    </row>
    <row r="31" spans="1:6" ht="18.75" customHeight="1">
      <c r="A31" s="25">
        <v>3712</v>
      </c>
      <c r="B31" s="50" t="s">
        <v>98</v>
      </c>
      <c r="C31" s="29"/>
      <c r="D31" s="74" t="s">
        <v>82</v>
      </c>
      <c r="E31" s="52">
        <v>170.35</v>
      </c>
      <c r="F31" s="102"/>
    </row>
    <row r="32" spans="1:6" ht="18.75" customHeight="1">
      <c r="A32" s="108">
        <v>3716</v>
      </c>
      <c r="B32" s="50" t="s">
        <v>99</v>
      </c>
      <c r="C32" s="106"/>
      <c r="D32" s="74" t="s">
        <v>57</v>
      </c>
      <c r="E32" s="107">
        <v>7.59</v>
      </c>
      <c r="F32" s="102"/>
    </row>
    <row r="33" spans="1:6" ht="18.75" customHeight="1">
      <c r="A33" s="108">
        <v>3716</v>
      </c>
      <c r="B33" s="50" t="s">
        <v>100</v>
      </c>
      <c r="C33" s="106"/>
      <c r="D33" s="74" t="s">
        <v>57</v>
      </c>
      <c r="E33" s="107">
        <v>3.8</v>
      </c>
      <c r="F33" s="102"/>
    </row>
    <row r="34" spans="1:6" ht="18.75" customHeight="1">
      <c r="A34" s="108">
        <v>3716</v>
      </c>
      <c r="B34" s="50" t="s">
        <v>101</v>
      </c>
      <c r="C34" s="106"/>
      <c r="D34" s="74" t="s">
        <v>57</v>
      </c>
      <c r="E34" s="107">
        <v>1.53</v>
      </c>
      <c r="F34" s="102"/>
    </row>
    <row r="35" spans="1:6" ht="18.75" customHeight="1">
      <c r="A35" s="108">
        <v>3731</v>
      </c>
      <c r="B35" s="50" t="s">
        <v>102</v>
      </c>
      <c r="C35" s="106"/>
      <c r="D35" s="74" t="s">
        <v>57</v>
      </c>
      <c r="E35" s="107">
        <v>6.82</v>
      </c>
      <c r="F35" s="102"/>
    </row>
    <row r="36" spans="1:6" ht="18.75" customHeight="1">
      <c r="A36" s="108">
        <v>3731</v>
      </c>
      <c r="B36" s="50" t="s">
        <v>103</v>
      </c>
      <c r="C36" s="106"/>
      <c r="D36" s="74" t="s">
        <v>57</v>
      </c>
      <c r="E36" s="107">
        <v>3.41</v>
      </c>
      <c r="F36" s="102"/>
    </row>
    <row r="37" spans="1:6" ht="18.75" customHeight="1">
      <c r="A37" s="108">
        <v>3731</v>
      </c>
      <c r="B37" s="50" t="s">
        <v>104</v>
      </c>
      <c r="C37" s="106"/>
      <c r="D37" s="74" t="s">
        <v>57</v>
      </c>
      <c r="E37" s="107">
        <v>2.2799999999999998</v>
      </c>
      <c r="F37" s="102"/>
    </row>
    <row r="38" spans="1:6" ht="18.75" customHeight="1">
      <c r="A38" s="25">
        <v>3759</v>
      </c>
      <c r="B38" s="50" t="s">
        <v>105</v>
      </c>
      <c r="C38" s="29"/>
      <c r="D38" s="74" t="s">
        <v>82</v>
      </c>
      <c r="E38" s="52">
        <v>273.41000000000003</v>
      </c>
      <c r="F38" s="102"/>
    </row>
    <row r="39" spans="1:6" ht="18.75" customHeight="1">
      <c r="A39" s="25">
        <v>3759</v>
      </c>
      <c r="B39" s="50" t="s">
        <v>106</v>
      </c>
      <c r="C39" s="29"/>
      <c r="D39" s="74" t="s">
        <v>82</v>
      </c>
      <c r="E39" s="52">
        <v>340.68</v>
      </c>
      <c r="F39" s="102"/>
    </row>
    <row r="40" spans="1:6" ht="18.75" customHeight="1">
      <c r="A40" s="254" t="s">
        <v>107</v>
      </c>
      <c r="B40" s="50" t="s">
        <v>108</v>
      </c>
      <c r="C40" s="29">
        <v>0.5</v>
      </c>
      <c r="D40" s="74" t="s">
        <v>109</v>
      </c>
      <c r="E40" s="52">
        <v>4162.46</v>
      </c>
      <c r="F40" s="102"/>
    </row>
    <row r="41" spans="1:6" ht="18.75" customHeight="1">
      <c r="A41" s="255"/>
      <c r="B41" s="50" t="s">
        <v>108</v>
      </c>
      <c r="C41" s="29">
        <v>1</v>
      </c>
      <c r="D41" s="74" t="s">
        <v>109</v>
      </c>
      <c r="E41" s="52">
        <v>8324.93</v>
      </c>
      <c r="F41" s="102"/>
    </row>
    <row r="42" spans="1:6" ht="18.75" customHeight="1">
      <c r="A42" s="255"/>
      <c r="B42" s="50" t="s">
        <v>108</v>
      </c>
      <c r="C42" s="29">
        <v>1.5</v>
      </c>
      <c r="D42" s="74" t="s">
        <v>109</v>
      </c>
      <c r="E42" s="52">
        <v>12487.39</v>
      </c>
      <c r="F42" s="102"/>
    </row>
    <row r="43" spans="1:6" ht="18.75" customHeight="1">
      <c r="A43" s="255"/>
      <c r="B43" s="50" t="s">
        <v>108</v>
      </c>
      <c r="C43" s="29">
        <v>2</v>
      </c>
      <c r="D43" s="74" t="s">
        <v>109</v>
      </c>
      <c r="E43" s="52">
        <v>16649.86</v>
      </c>
      <c r="F43" s="102"/>
    </row>
    <row r="44" spans="1:6" ht="18.75" customHeight="1">
      <c r="A44" s="255"/>
      <c r="B44" s="50" t="s">
        <v>108</v>
      </c>
      <c r="C44" s="29">
        <v>2.5</v>
      </c>
      <c r="D44" s="74" t="s">
        <v>109</v>
      </c>
      <c r="E44" s="52">
        <v>19768.5</v>
      </c>
      <c r="F44" s="102"/>
    </row>
    <row r="45" spans="1:6" ht="18.75" customHeight="1">
      <c r="A45" s="255"/>
      <c r="B45" s="50" t="s">
        <v>108</v>
      </c>
      <c r="C45" s="29">
        <v>3</v>
      </c>
      <c r="D45" s="74" t="s">
        <v>109</v>
      </c>
      <c r="E45" s="52">
        <v>22962.07</v>
      </c>
      <c r="F45" s="102"/>
    </row>
    <row r="46" spans="1:6" ht="18.75" customHeight="1">
      <c r="A46" s="255"/>
      <c r="B46" s="50" t="s">
        <v>108</v>
      </c>
      <c r="C46" s="29">
        <v>3.5</v>
      </c>
      <c r="D46" s="74" t="s">
        <v>109</v>
      </c>
      <c r="E46" s="52">
        <v>26132.28</v>
      </c>
      <c r="F46" s="102"/>
    </row>
    <row r="47" spans="1:6" ht="18.75" customHeight="1">
      <c r="A47" s="255"/>
      <c r="B47" s="50" t="s">
        <v>108</v>
      </c>
      <c r="C47" s="29">
        <v>4</v>
      </c>
      <c r="D47" s="74" t="s">
        <v>109</v>
      </c>
      <c r="E47" s="52">
        <v>29335.55</v>
      </c>
      <c r="F47" s="102"/>
    </row>
    <row r="48" spans="1:6" ht="18.75" customHeight="1">
      <c r="A48" s="255"/>
      <c r="B48" s="50" t="s">
        <v>108</v>
      </c>
      <c r="C48" s="29">
        <v>4.5</v>
      </c>
      <c r="D48" s="74" t="s">
        <v>109</v>
      </c>
      <c r="E48" s="52">
        <v>32625.68</v>
      </c>
      <c r="F48" s="102"/>
    </row>
    <row r="49" spans="1:6" ht="18.75" customHeight="1">
      <c r="A49" s="255"/>
      <c r="B49" s="50" t="s">
        <v>108</v>
      </c>
      <c r="C49" s="29">
        <v>5</v>
      </c>
      <c r="D49" s="74" t="s">
        <v>109</v>
      </c>
      <c r="E49" s="52">
        <v>35862.89</v>
      </c>
      <c r="F49" s="102"/>
    </row>
    <row r="50" spans="1:6" ht="18.75" customHeight="1">
      <c r="A50" s="255"/>
      <c r="B50" s="50" t="s">
        <v>108</v>
      </c>
      <c r="C50" s="29">
        <v>5.5</v>
      </c>
      <c r="D50" s="74" t="s">
        <v>109</v>
      </c>
      <c r="E50" s="52">
        <v>39111.089999999997</v>
      </c>
      <c r="F50" s="102"/>
    </row>
    <row r="51" spans="1:6" ht="18.75" customHeight="1">
      <c r="A51" s="255"/>
      <c r="B51" s="50" t="s">
        <v>108</v>
      </c>
      <c r="C51" s="29">
        <v>6</v>
      </c>
      <c r="D51" s="74" t="s">
        <v>109</v>
      </c>
      <c r="E51" s="52">
        <v>42413.11</v>
      </c>
      <c r="F51" s="102"/>
    </row>
    <row r="52" spans="1:6" ht="18.75" customHeight="1">
      <c r="A52" s="255"/>
      <c r="B52" s="50" t="s">
        <v>135</v>
      </c>
      <c r="C52" s="29">
        <v>6.5</v>
      </c>
      <c r="D52" s="74" t="s">
        <v>109</v>
      </c>
      <c r="E52" s="52">
        <v>45738.36</v>
      </c>
      <c r="F52" s="102"/>
    </row>
    <row r="53" spans="1:6" ht="18.75" customHeight="1">
      <c r="A53" s="255"/>
      <c r="B53" s="50" t="s">
        <v>108</v>
      </c>
      <c r="C53" s="29">
        <v>7</v>
      </c>
      <c r="D53" s="74" t="s">
        <v>109</v>
      </c>
      <c r="E53" s="52">
        <v>49008.1</v>
      </c>
      <c r="F53" s="102"/>
    </row>
    <row r="54" spans="1:6" ht="18.75" customHeight="1">
      <c r="A54" s="255"/>
      <c r="B54" s="50" t="s">
        <v>108</v>
      </c>
      <c r="C54" s="29">
        <v>7.5</v>
      </c>
      <c r="D54" s="74" t="s">
        <v>109</v>
      </c>
      <c r="E54" s="52">
        <v>52309.73</v>
      </c>
      <c r="F54" s="102"/>
    </row>
    <row r="55" spans="1:6" ht="18.75" customHeight="1">
      <c r="A55" s="255"/>
      <c r="B55" s="50" t="s">
        <v>108</v>
      </c>
      <c r="C55" s="29">
        <v>8</v>
      </c>
      <c r="D55" s="74" t="s">
        <v>109</v>
      </c>
      <c r="E55" s="52">
        <v>55500.14</v>
      </c>
      <c r="F55" s="102"/>
    </row>
    <row r="56" spans="1:6" ht="18.75" customHeight="1">
      <c r="A56" s="255"/>
      <c r="B56" s="50" t="s">
        <v>108</v>
      </c>
      <c r="C56" s="29">
        <v>8.5</v>
      </c>
      <c r="D56" s="74" t="s">
        <v>109</v>
      </c>
      <c r="E56" s="52">
        <v>58522.47</v>
      </c>
      <c r="F56" s="102"/>
    </row>
    <row r="57" spans="1:6" ht="18.75" customHeight="1">
      <c r="A57" s="255"/>
      <c r="B57" s="50" t="s">
        <v>108</v>
      </c>
      <c r="C57" s="29">
        <v>9</v>
      </c>
      <c r="D57" s="74" t="s">
        <v>109</v>
      </c>
      <c r="E57" s="52">
        <v>61473.36</v>
      </c>
      <c r="F57" s="102"/>
    </row>
    <row r="58" spans="1:6" ht="18.75" customHeight="1">
      <c r="A58" s="255"/>
      <c r="B58" s="50" t="s">
        <v>108</v>
      </c>
      <c r="C58" s="29">
        <v>9.5</v>
      </c>
      <c r="D58" s="74" t="s">
        <v>109</v>
      </c>
      <c r="E58" s="52">
        <v>64417.33</v>
      </c>
      <c r="F58" s="102"/>
    </row>
    <row r="59" spans="1:6" ht="18.75" customHeight="1">
      <c r="A59" s="255"/>
      <c r="B59" s="50" t="s">
        <v>108</v>
      </c>
      <c r="C59" s="29">
        <v>10</v>
      </c>
      <c r="D59" s="74" t="s">
        <v>109</v>
      </c>
      <c r="E59" s="52">
        <v>67316.600000000006</v>
      </c>
      <c r="F59" s="102"/>
    </row>
    <row r="60" spans="1:6" ht="18.75" customHeight="1">
      <c r="A60" s="255"/>
      <c r="B60" s="50" t="s">
        <v>108</v>
      </c>
      <c r="C60" s="29">
        <v>10.5</v>
      </c>
      <c r="D60" s="74" t="s">
        <v>109</v>
      </c>
      <c r="E60" s="52">
        <v>70210.36</v>
      </c>
      <c r="F60" s="102"/>
    </row>
    <row r="61" spans="1:6" ht="18.75" customHeight="1">
      <c r="A61" s="255"/>
      <c r="B61" s="50" t="s">
        <v>108</v>
      </c>
      <c r="C61" s="29">
        <v>11</v>
      </c>
      <c r="D61" s="74" t="s">
        <v>109</v>
      </c>
      <c r="E61" s="52">
        <v>73034.97</v>
      </c>
      <c r="F61" s="102"/>
    </row>
    <row r="62" spans="1:6" ht="18.75" customHeight="1">
      <c r="A62" s="255"/>
      <c r="B62" s="50" t="s">
        <v>108</v>
      </c>
      <c r="C62" s="29">
        <v>11.5</v>
      </c>
      <c r="D62" s="74" t="s">
        <v>109</v>
      </c>
      <c r="E62" s="52">
        <v>75854.7</v>
      </c>
      <c r="F62" s="102"/>
    </row>
    <row r="63" spans="1:6" ht="18.75" customHeight="1">
      <c r="A63" s="256"/>
      <c r="B63" s="50" t="s">
        <v>108</v>
      </c>
      <c r="C63" s="29">
        <v>12</v>
      </c>
      <c r="D63" s="74" t="s">
        <v>109</v>
      </c>
      <c r="E63" s="52">
        <v>78605.850000000006</v>
      </c>
      <c r="F63" s="102"/>
    </row>
    <row r="64" spans="1:6" ht="18.75" customHeight="1">
      <c r="A64" s="25">
        <v>3773</v>
      </c>
      <c r="B64" s="80" t="s">
        <v>110</v>
      </c>
      <c r="C64" s="81"/>
      <c r="D64" s="78" t="s">
        <v>111</v>
      </c>
      <c r="E64" s="52">
        <v>18.36</v>
      </c>
      <c r="F64" s="102"/>
    </row>
    <row r="65" spans="1:6" ht="18.75" customHeight="1">
      <c r="A65" s="25">
        <v>3774</v>
      </c>
      <c r="B65" s="50" t="s">
        <v>112</v>
      </c>
      <c r="C65" s="29"/>
      <c r="D65" s="74" t="s">
        <v>109</v>
      </c>
      <c r="E65" s="52">
        <v>269.36</v>
      </c>
      <c r="F65" s="101"/>
    </row>
    <row r="66" spans="1:6" ht="18.75" customHeight="1">
      <c r="A66" s="25">
        <v>3775</v>
      </c>
      <c r="B66" s="50" t="s">
        <v>113</v>
      </c>
      <c r="C66" s="29"/>
      <c r="D66" s="74" t="s">
        <v>82</v>
      </c>
      <c r="E66" s="52">
        <v>401.46</v>
      </c>
      <c r="F66" s="101"/>
    </row>
    <row r="67" spans="1:6" ht="29.25" customHeight="1">
      <c r="A67" s="25">
        <v>3775</v>
      </c>
      <c r="B67" s="50" t="s">
        <v>114</v>
      </c>
      <c r="C67" s="29"/>
      <c r="D67" s="74" t="s">
        <v>82</v>
      </c>
      <c r="E67" s="52">
        <v>515.72</v>
      </c>
      <c r="F67" s="102"/>
    </row>
    <row r="68" spans="1:6" ht="19.5" customHeight="1">
      <c r="A68" s="25">
        <v>3781</v>
      </c>
      <c r="B68" s="50" t="s">
        <v>115</v>
      </c>
      <c r="C68" s="93"/>
      <c r="D68" s="74" t="s">
        <v>116</v>
      </c>
      <c r="E68" s="52">
        <v>14.97</v>
      </c>
      <c r="F68" s="102"/>
    </row>
    <row r="69" spans="1:6" ht="28.5" customHeight="1">
      <c r="A69" s="25">
        <v>6753</v>
      </c>
      <c r="B69" s="94" t="s">
        <v>117</v>
      </c>
      <c r="C69" s="79"/>
      <c r="D69" s="95" t="s">
        <v>109</v>
      </c>
      <c r="E69" s="52">
        <v>259.64</v>
      </c>
      <c r="F69" s="102"/>
    </row>
    <row r="70" spans="1:6" ht="18.75" customHeight="1">
      <c r="A70" s="17"/>
      <c r="B70" s="33"/>
      <c r="C70" s="28"/>
      <c r="D70" s="31"/>
      <c r="E70" s="31"/>
      <c r="F70" s="105"/>
    </row>
    <row r="71" spans="1:6" ht="18.75" customHeight="1">
      <c r="A71" s="17"/>
      <c r="B71" s="3"/>
      <c r="C71" s="28"/>
      <c r="D71" s="31"/>
      <c r="E71" s="31"/>
      <c r="F71" s="30"/>
    </row>
  </sheetData>
  <mergeCells count="3">
    <mergeCell ref="A40:A63"/>
    <mergeCell ref="E5:F5"/>
    <mergeCell ref="C18:F18"/>
  </mergeCells>
  <pageMargins left="0.7" right="0.7" top="0.75" bottom="0.75" header="0.3" footer="0.3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zoomScale="150" zoomScaleNormal="150" workbookViewId="0">
      <selection activeCell="F19" sqref="F19"/>
    </sheetView>
  </sheetViews>
  <sheetFormatPr defaultColWidth="9.1796875" defaultRowHeight="14"/>
  <cols>
    <col min="1" max="1" width="9.1796875" style="3"/>
    <col min="2" max="2" width="47.7265625" style="3" customWidth="1"/>
    <col min="3" max="3" width="16.7265625" style="48" customWidth="1"/>
    <col min="4" max="4" width="15.81640625" style="3" customWidth="1"/>
    <col min="5" max="5" width="9.1796875" style="3"/>
    <col min="6" max="6" width="13.81640625" style="3" bestFit="1" customWidth="1"/>
    <col min="7" max="16384" width="9.1796875" style="3"/>
  </cols>
  <sheetData>
    <row r="1" spans="1:4">
      <c r="A1" s="39" t="s">
        <v>24</v>
      </c>
      <c r="B1" s="39"/>
      <c r="C1" s="39"/>
    </row>
    <row r="2" spans="1:4" s="14" customFormat="1">
      <c r="A2" s="40" t="s">
        <v>51</v>
      </c>
      <c r="B2" s="40"/>
      <c r="C2" s="40"/>
    </row>
    <row r="3" spans="1:4" s="14" customFormat="1">
      <c r="A3" s="40" t="s">
        <v>52</v>
      </c>
      <c r="B3" s="40"/>
      <c r="C3" s="40"/>
    </row>
    <row r="5" spans="1:4">
      <c r="A5" s="18" t="s">
        <v>23</v>
      </c>
      <c r="B5" s="36" t="s">
        <v>22</v>
      </c>
      <c r="C5" s="45"/>
      <c r="D5" s="41"/>
    </row>
    <row r="6" spans="1:4">
      <c r="A6" s="42">
        <v>3751</v>
      </c>
      <c r="B6" s="265" t="s">
        <v>49</v>
      </c>
      <c r="C6" s="116"/>
      <c r="D6" s="43"/>
    </row>
    <row r="7" spans="1:4">
      <c r="A7" s="42">
        <v>3713</v>
      </c>
      <c r="B7" s="264"/>
      <c r="C7" s="116"/>
      <c r="D7" s="43"/>
    </row>
    <row r="9" spans="1:4">
      <c r="A9" s="6" t="s">
        <v>23</v>
      </c>
      <c r="B9" s="36" t="s">
        <v>29</v>
      </c>
      <c r="C9" s="45"/>
    </row>
    <row r="10" spans="1:4">
      <c r="A10" s="261">
        <v>3752</v>
      </c>
      <c r="B10" s="263" t="s">
        <v>30</v>
      </c>
      <c r="C10" s="117"/>
    </row>
    <row r="11" spans="1:4">
      <c r="A11" s="262"/>
      <c r="B11" s="264"/>
      <c r="C11" s="116"/>
      <c r="D11" s="14"/>
    </row>
    <row r="12" spans="1:4">
      <c r="A12" s="44"/>
      <c r="B12" s="1"/>
      <c r="C12" s="53"/>
      <c r="D12" s="14"/>
    </row>
    <row r="13" spans="1:4">
      <c r="A13" s="45" t="s">
        <v>28</v>
      </c>
      <c r="B13" s="15"/>
      <c r="C13" s="54"/>
      <c r="D13" s="14"/>
    </row>
    <row r="14" spans="1:4">
      <c r="A14" s="45" t="s">
        <v>27</v>
      </c>
      <c r="B14" s="1"/>
      <c r="C14" s="53"/>
      <c r="D14" s="14"/>
    </row>
    <row r="15" spans="1:4">
      <c r="A15" s="45" t="s">
        <v>136</v>
      </c>
      <c r="B15" s="1"/>
      <c r="C15" s="53"/>
      <c r="D15" s="14"/>
    </row>
    <row r="16" spans="1:4">
      <c r="A16" s="46"/>
      <c r="B16" s="1"/>
      <c r="C16" s="53"/>
      <c r="D16" s="14"/>
    </row>
    <row r="17" spans="1:6" ht="32.5" customHeight="1">
      <c r="A17" s="18" t="s">
        <v>23</v>
      </c>
      <c r="B17" s="172" t="s">
        <v>26</v>
      </c>
      <c r="C17" s="35" t="s">
        <v>398</v>
      </c>
      <c r="D17" s="35" t="s">
        <v>395</v>
      </c>
    </row>
    <row r="18" spans="1:6">
      <c r="A18" s="37">
        <v>3253</v>
      </c>
      <c r="B18" s="38" t="s">
        <v>25</v>
      </c>
      <c r="C18" s="24">
        <v>22.34</v>
      </c>
      <c r="D18" s="24">
        <v>89.36</v>
      </c>
      <c r="F18" s="115"/>
    </row>
    <row r="19" spans="1:6">
      <c r="A19" s="37">
        <v>3253</v>
      </c>
      <c r="B19" s="5" t="s">
        <v>50</v>
      </c>
      <c r="C19" s="23">
        <v>11.13</v>
      </c>
      <c r="D19" s="23">
        <v>44.52</v>
      </c>
      <c r="F19" s="115"/>
    </row>
    <row r="24" spans="1:6">
      <c r="B24" s="3" t="s">
        <v>31</v>
      </c>
    </row>
  </sheetData>
  <mergeCells count="3">
    <mergeCell ref="A10:A11"/>
    <mergeCell ref="B10:B11"/>
    <mergeCell ref="B6:B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zoomScale="140" zoomScaleNormal="140" workbookViewId="0">
      <selection activeCell="D2" sqref="D2"/>
    </sheetView>
  </sheetViews>
  <sheetFormatPr defaultColWidth="9.1796875" defaultRowHeight="14"/>
  <cols>
    <col min="1" max="1" width="19.1796875" style="3" customWidth="1"/>
    <col min="2" max="2" width="28.1796875" style="3" customWidth="1"/>
    <col min="3" max="3" width="25.1796875" style="3" customWidth="1"/>
    <col min="4" max="4" width="10.453125" style="3" customWidth="1"/>
    <col min="5" max="16384" width="9.1796875" style="3"/>
  </cols>
  <sheetData>
    <row r="1" spans="1:8" ht="15">
      <c r="A1" s="60" t="s">
        <v>38</v>
      </c>
      <c r="B1" s="61"/>
    </row>
    <row r="2" spans="1:8">
      <c r="A2" s="266" t="s">
        <v>39</v>
      </c>
      <c r="B2" s="201"/>
      <c r="C2" s="201"/>
    </row>
    <row r="3" spans="1:8">
      <c r="A3" s="266" t="s">
        <v>138</v>
      </c>
      <c r="B3" s="267"/>
    </row>
    <row r="5" spans="1:8">
      <c r="A5" s="143" t="s">
        <v>9</v>
      </c>
      <c r="B5" s="143" t="s">
        <v>8</v>
      </c>
      <c r="C5" s="143" t="s">
        <v>10</v>
      </c>
      <c r="D5" s="143" t="s">
        <v>0</v>
      </c>
      <c r="F5" s="110"/>
      <c r="G5" s="111"/>
      <c r="H5" s="112"/>
    </row>
    <row r="6" spans="1:8">
      <c r="A6" s="8">
        <v>3274</v>
      </c>
      <c r="B6" s="9" t="s">
        <v>41</v>
      </c>
      <c r="C6" s="10" t="s">
        <v>40</v>
      </c>
      <c r="D6" s="11">
        <v>49.91</v>
      </c>
      <c r="F6" s="110"/>
      <c r="G6" s="111"/>
      <c r="H6" s="112"/>
    </row>
    <row r="7" spans="1:8">
      <c r="A7" s="8">
        <v>3274</v>
      </c>
      <c r="B7" s="9" t="s">
        <v>42</v>
      </c>
      <c r="C7" s="10" t="s">
        <v>40</v>
      </c>
      <c r="D7" s="11">
        <v>68.62</v>
      </c>
      <c r="F7" s="110"/>
      <c r="G7" s="111"/>
      <c r="H7" s="112"/>
    </row>
    <row r="8" spans="1:8">
      <c r="A8" s="8">
        <v>3274</v>
      </c>
      <c r="B8" s="9" t="s">
        <v>43</v>
      </c>
      <c r="C8" s="10" t="s">
        <v>40</v>
      </c>
      <c r="D8" s="11">
        <v>154.56</v>
      </c>
    </row>
  </sheetData>
  <mergeCells count="2">
    <mergeCell ref="A2:C2"/>
    <mergeCell ref="A3:B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"/>
  <sheetViews>
    <sheetView zoomScale="130" zoomScaleNormal="130" workbookViewId="0">
      <selection activeCell="A4" sqref="A4:C4"/>
    </sheetView>
  </sheetViews>
  <sheetFormatPr defaultColWidth="9.1796875" defaultRowHeight="14"/>
  <cols>
    <col min="1" max="1" width="29.1796875" style="3" customWidth="1"/>
    <col min="2" max="5" width="16.1796875" style="3" customWidth="1"/>
    <col min="6" max="7" width="9.1796875" style="3"/>
    <col min="8" max="8" width="29.1796875" style="3" bestFit="1" customWidth="1"/>
    <col min="9" max="16384" width="9.1796875" style="3"/>
  </cols>
  <sheetData>
    <row r="1" spans="1:6" ht="15">
      <c r="A1" s="60" t="s">
        <v>48</v>
      </c>
    </row>
    <row r="2" spans="1:6">
      <c r="B2" s="48"/>
      <c r="C2" s="48"/>
      <c r="D2" s="48"/>
    </row>
    <row r="3" spans="1:6" s="48" customFormat="1">
      <c r="A3" s="266" t="s">
        <v>39</v>
      </c>
      <c r="B3" s="266"/>
      <c r="C3" s="266"/>
      <c r="D3" s="266"/>
    </row>
    <row r="4" spans="1:6" s="48" customFormat="1">
      <c r="A4" s="244" t="s">
        <v>355</v>
      </c>
      <c r="B4" s="244"/>
      <c r="C4" s="244"/>
    </row>
    <row r="5" spans="1:6" s="48" customFormat="1" ht="15">
      <c r="A5" s="60"/>
    </row>
    <row r="6" spans="1:6" s="48" customFormat="1">
      <c r="A6" s="7" t="s">
        <v>119</v>
      </c>
      <c r="B6" s="62" t="s">
        <v>44</v>
      </c>
      <c r="C6" s="62" t="s">
        <v>45</v>
      </c>
      <c r="D6" s="62" t="s">
        <v>46</v>
      </c>
      <c r="E6" s="62" t="s">
        <v>47</v>
      </c>
      <c r="F6" s="62" t="s">
        <v>393</v>
      </c>
    </row>
    <row r="7" spans="1:6" s="48" customFormat="1">
      <c r="A7" s="65" t="s">
        <v>118</v>
      </c>
      <c r="B7" s="64">
        <v>45.64</v>
      </c>
      <c r="C7" s="64">
        <v>52.6</v>
      </c>
      <c r="D7" s="64">
        <v>60.52</v>
      </c>
      <c r="E7" s="64">
        <v>71.680000000000007</v>
      </c>
      <c r="F7" s="64" t="s">
        <v>399</v>
      </c>
    </row>
    <row r="8" spans="1:6" s="48" customFormat="1">
      <c r="A8" s="65" t="s">
        <v>127</v>
      </c>
      <c r="B8" s="64">
        <v>115.2</v>
      </c>
      <c r="C8" s="64">
        <v>136.36000000000001</v>
      </c>
      <c r="D8" s="64">
        <v>146.08000000000001</v>
      </c>
      <c r="E8" s="64" t="s">
        <v>399</v>
      </c>
      <c r="F8" s="64" t="s">
        <v>399</v>
      </c>
    </row>
    <row r="9" spans="1:6" s="48" customFormat="1">
      <c r="A9" s="65" t="s">
        <v>400</v>
      </c>
      <c r="B9" s="64">
        <v>44.44</v>
      </c>
      <c r="C9" s="64">
        <v>63.96</v>
      </c>
      <c r="D9" s="64">
        <v>85.52</v>
      </c>
      <c r="E9" s="64" t="s">
        <v>399</v>
      </c>
      <c r="F9" s="64" t="s">
        <v>399</v>
      </c>
    </row>
    <row r="10" spans="1:6" s="48" customFormat="1">
      <c r="A10" s="65" t="s">
        <v>392</v>
      </c>
      <c r="B10" s="64">
        <v>41.28</v>
      </c>
      <c r="C10" s="64">
        <v>46.72</v>
      </c>
      <c r="D10" s="64">
        <v>52.72</v>
      </c>
      <c r="E10" s="64">
        <v>61.6</v>
      </c>
      <c r="F10" s="64">
        <v>72.8</v>
      </c>
    </row>
    <row r="11" spans="1:6" s="48" customFormat="1" ht="28">
      <c r="A11" s="65" t="s">
        <v>401</v>
      </c>
      <c r="B11" s="64">
        <v>27.68</v>
      </c>
      <c r="C11" s="64">
        <v>33.840000000000003</v>
      </c>
      <c r="D11" s="64">
        <v>35.479999999999997</v>
      </c>
      <c r="E11" s="64">
        <v>41.28</v>
      </c>
      <c r="F11" s="64" t="s">
        <v>399</v>
      </c>
    </row>
    <row r="12" spans="1:6" s="48" customFormat="1" ht="15">
      <c r="A12" s="60"/>
    </row>
    <row r="14" spans="1:6">
      <c r="C14" s="48"/>
      <c r="D14" s="48"/>
      <c r="E14" s="48"/>
    </row>
    <row r="15" spans="1:6">
      <c r="C15" s="48"/>
      <c r="D15" s="48"/>
      <c r="E15" s="48"/>
    </row>
    <row r="16" spans="1:6">
      <c r="E16" s="48"/>
    </row>
    <row r="39" spans="1:3" ht="16">
      <c r="A39" s="63"/>
      <c r="B39"/>
      <c r="C39"/>
    </row>
  </sheetData>
  <mergeCells count="2">
    <mergeCell ref="A3:D3"/>
    <mergeCell ref="A4:C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Shared Living</vt:lpstr>
      <vt:lpstr>ALTR</vt:lpstr>
      <vt:lpstr>In Home Supp</vt:lpstr>
      <vt:lpstr>Emp &amp; Day</vt:lpstr>
      <vt:lpstr>Family Supports -all codes </vt:lpstr>
      <vt:lpstr>ABI_Visual</vt:lpstr>
      <vt:lpstr>Corp Rep Payee</vt:lpstr>
      <vt:lpstr>Clinical Team</vt:lpstr>
      <vt:lpstr>ALTR!Print_Area</vt:lpstr>
      <vt:lpstr>'Shared Living'!Print_Area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Lattimore, Dylan (DDS)</dc:creator>
  <cp:lastModifiedBy>Lattimore, Dylan (DDS)</cp:lastModifiedBy>
  <cp:lastPrinted>2020-05-14T20:02:24Z</cp:lastPrinted>
  <dcterms:created xsi:type="dcterms:W3CDTF">2014-05-09T20:11:48Z</dcterms:created>
  <dcterms:modified xsi:type="dcterms:W3CDTF">2021-05-12T18:56:20Z</dcterms:modified>
</cp:coreProperties>
</file>