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885" yWindow="165" windowWidth="15180" windowHeight="8940"/>
  </bookViews>
  <sheets>
    <sheet name="Full Obligation" sheetId="11" r:id="rId1"/>
    <sheet name="Min Standard at 400" sheetId="13" r:id="rId2"/>
  </sheets>
  <externalReferences>
    <externalReference r:id="rId3"/>
    <externalReference r:id="rId4"/>
  </externalReferences>
  <definedNames>
    <definedName name="Official_Names">'[1]Drop-Down Lists'!$F$2:$F$352</definedName>
    <definedName name="State_Abbreviations">'[1]Drop-Down Lists'!$E$2:$E$51</definedName>
    <definedName name="Utility_Providers">'[2]Drop-Down Lists'!$G$2:$G$6</definedName>
  </definedNames>
  <calcPr calcId="145621"/>
</workbook>
</file>

<file path=xl/calcChain.xml><?xml version="1.0" encoding="utf-8"?>
<calcChain xmlns="http://schemas.openxmlformats.org/spreadsheetml/2006/main">
  <c r="E37" i="13" l="1"/>
  <c r="E37" i="11"/>
  <c r="D38" i="13" l="1"/>
  <c r="E38" i="13" l="1"/>
  <c r="D16" i="13" l="1"/>
  <c r="D22" i="13" s="1"/>
  <c r="D24" i="13" s="1"/>
  <c r="D38" i="11"/>
  <c r="E38" i="11" l="1"/>
  <c r="D16" i="11" l="1"/>
  <c r="D22" i="11" s="1"/>
  <c r="D24" i="11" s="1"/>
</calcChain>
</file>

<file path=xl/sharedStrings.xml><?xml version="1.0" encoding="utf-8"?>
<sst xmlns="http://schemas.openxmlformats.org/spreadsheetml/2006/main" count="104" uniqueCount="58">
  <si>
    <t>Term in Formula</t>
  </si>
  <si>
    <t>Source</t>
  </si>
  <si>
    <r>
      <t>Total Compliance Obligation</t>
    </r>
    <r>
      <rPr>
        <b/>
        <vertAlign val="subscript"/>
        <sz val="14"/>
        <color theme="1"/>
        <rFont val="Calibri"/>
        <family val="2"/>
        <scheme val="minor"/>
      </rPr>
      <t>CY</t>
    </r>
    <r>
      <rPr>
        <b/>
        <sz val="14"/>
        <color theme="1"/>
        <rFont val="Calibri"/>
        <family val="2"/>
        <scheme val="minor"/>
      </rPr>
      <t xml:space="preserve">  = </t>
    </r>
  </si>
  <si>
    <t>Calculations</t>
  </si>
  <si>
    <t>division of above two terms</t>
  </si>
  <si>
    <r>
      <t>Banked Volume</t>
    </r>
    <r>
      <rPr>
        <vertAlign val="subscript"/>
        <sz val="12"/>
        <color theme="1"/>
        <rFont val="Calibri"/>
        <family val="2"/>
        <scheme val="minor"/>
      </rPr>
      <t>CY-2</t>
    </r>
  </si>
  <si>
    <t>TOTAL</t>
  </si>
  <si>
    <t>Commonwealth of Massachusetts</t>
  </si>
  <si>
    <t>Executive Office of Energy and Environmental Affairs</t>
  </si>
  <si>
    <t>DEPARTMENT OF ENERGY RESOURCES</t>
  </si>
  <si>
    <t>RPS SOLAR CARVE-OUT</t>
  </si>
  <si>
    <t>(for use in formula above)</t>
  </si>
  <si>
    <t>Formula Results</t>
  </si>
  <si>
    <t>(per 225 CMR 14.07(2))</t>
  </si>
  <si>
    <t>Projection Details</t>
  </si>
  <si>
    <t>Value (MWh)</t>
  </si>
  <si>
    <r>
      <t>Auction Volume</t>
    </r>
    <r>
      <rPr>
        <vertAlign val="subscript"/>
        <sz val="12"/>
        <color theme="1"/>
        <rFont val="Calibri"/>
        <family val="2"/>
        <scheme val="minor"/>
      </rPr>
      <t xml:space="preserve">CY-2 </t>
    </r>
    <r>
      <rPr>
        <vertAlign val="superscript"/>
        <sz val="12"/>
        <color theme="1"/>
        <rFont val="Calibri"/>
        <family val="2"/>
        <scheme val="minor"/>
      </rPr>
      <t>1</t>
    </r>
  </si>
  <si>
    <r>
      <t>Total Compliance Obligation</t>
    </r>
    <r>
      <rPr>
        <vertAlign val="subscript"/>
        <sz val="12"/>
        <color theme="1"/>
        <rFont val="Calibri"/>
        <family val="2"/>
        <scheme val="minor"/>
      </rPr>
      <t xml:space="preserve">CY </t>
    </r>
    <r>
      <rPr>
        <vertAlign val="superscript"/>
        <sz val="12"/>
        <color theme="1"/>
        <rFont val="Calibri"/>
        <family val="2"/>
        <scheme val="minor"/>
      </rPr>
      <t>2</t>
    </r>
  </si>
  <si>
    <r>
      <t>Estimated Generation</t>
    </r>
    <r>
      <rPr>
        <b/>
        <vertAlign val="subscript"/>
        <sz val="14"/>
        <color theme="1"/>
        <rFont val="Calibri"/>
        <family val="2"/>
        <scheme val="minor"/>
      </rPr>
      <t xml:space="preserve">CY-1  - </t>
    </r>
    <r>
      <rPr>
        <b/>
        <sz val="14"/>
        <color theme="1"/>
        <rFont val="Calibri"/>
        <family val="2"/>
        <scheme val="minor"/>
      </rPr>
      <t>ACP Volume</t>
    </r>
    <r>
      <rPr>
        <b/>
        <vertAlign val="subscript"/>
        <sz val="14"/>
        <color theme="1"/>
        <rFont val="Calibri"/>
        <family val="2"/>
        <scheme val="minor"/>
      </rPr>
      <t>CY-2</t>
    </r>
    <r>
      <rPr>
        <b/>
        <sz val="14"/>
        <color theme="1"/>
        <rFont val="Calibri"/>
        <family val="2"/>
        <scheme val="minor"/>
      </rPr>
      <t xml:space="preserve"> + Banked Volume</t>
    </r>
    <r>
      <rPr>
        <b/>
        <vertAlign val="subscript"/>
        <sz val="14"/>
        <color theme="1"/>
        <rFont val="Calibri"/>
        <family val="2"/>
        <scheme val="minor"/>
      </rPr>
      <t>CY-2</t>
    </r>
    <r>
      <rPr>
        <b/>
        <sz val="14"/>
        <color theme="1"/>
        <rFont val="Calibri"/>
        <family val="2"/>
        <scheme val="minor"/>
      </rPr>
      <t xml:space="preserve"> + Auction Volume</t>
    </r>
    <r>
      <rPr>
        <b/>
        <vertAlign val="subscript"/>
        <sz val="14"/>
        <color theme="1"/>
        <rFont val="Calibri"/>
        <family val="2"/>
        <scheme val="minor"/>
      </rPr>
      <t>CY-2</t>
    </r>
    <r>
      <rPr>
        <b/>
        <sz val="14"/>
        <color theme="1"/>
        <rFont val="Calibri"/>
        <family val="2"/>
        <scheme val="minor"/>
      </rPr>
      <t/>
    </r>
  </si>
  <si>
    <r>
      <t xml:space="preserve">Formula </t>
    </r>
    <r>
      <rPr>
        <b/>
        <i/>
        <sz val="14"/>
        <color theme="1"/>
        <rFont val="Calibri"/>
        <family val="2"/>
        <scheme val="minor"/>
      </rPr>
      <t>per 225 CMR 14.07(2)(g)</t>
    </r>
  </si>
  <si>
    <r>
      <t>Estimated Generation</t>
    </r>
    <r>
      <rPr>
        <vertAlign val="subscript"/>
        <sz val="12"/>
        <color theme="1"/>
        <rFont val="Calibri"/>
        <family val="2"/>
        <scheme val="minor"/>
      </rPr>
      <t>CY-1</t>
    </r>
  </si>
  <si>
    <r>
      <t>ACP Volume</t>
    </r>
    <r>
      <rPr>
        <vertAlign val="subscript"/>
        <sz val="12"/>
        <color theme="1"/>
        <rFont val="Calibri"/>
        <family val="2"/>
        <scheme val="minor"/>
      </rPr>
      <t>CY-2</t>
    </r>
  </si>
  <si>
    <t>Total Capacity (MW)</t>
  </si>
  <si>
    <t>http://www.mass.gov/eea/energy-utilities-clean-tech/renewable-energy/rps-aps/retail-electric-supplier-compliance/rps-and-aps-minimum-standards.html</t>
  </si>
  <si>
    <t>per formula above and regulation; 225 CMR 14.07(2)(g)</t>
  </si>
  <si>
    <t>per regulation; 225 CMR 14.07(2)(g) (see projection details in table below)</t>
  </si>
  <si>
    <r>
      <rPr>
        <vertAlign val="superscript"/>
        <sz val="10"/>
        <color theme="1"/>
        <rFont val="Calibri"/>
        <family val="2"/>
        <scheme val="minor"/>
      </rPr>
      <t>2</t>
    </r>
    <r>
      <rPr>
        <sz val="10"/>
        <color theme="1"/>
        <rFont val="Calibri"/>
        <family val="2"/>
        <scheme val="minor"/>
      </rPr>
      <t xml:space="preserve"> Stakeholders should note that the full compliance obligation is not necessarily required to be met with the purchase of SRECs. This is because any load served by competitive retail electric suppliers that was under contract prior to June 28, 2013 is exempt for the portion of a supplier's obligation resulting from the emergency rule change that expanded the program cap beyond 400 MW. This exemptions effectively reduces the actual demand for SRECs generated in any given Compliance Year. More information on the size of these exemptions and their impact on the market can be under the SREC exemptions section of the following webpage:                                                                                                                                                                                                  </t>
    </r>
  </si>
  <si>
    <t>NEPOOL GIS (see 2016 RPS/APS Annual Compliance Report, forthcoming)</t>
  </si>
  <si>
    <t>CY 2018 Min Std Term</t>
  </si>
  <si>
    <t>(per 225 CMR 14.07(2)(a)5.)</t>
  </si>
  <si>
    <r>
      <rPr>
        <vertAlign val="superscript"/>
        <sz val="10"/>
        <color theme="1"/>
        <rFont val="Calibri"/>
        <family val="2"/>
        <scheme val="minor"/>
      </rPr>
      <t>1</t>
    </r>
    <r>
      <rPr>
        <sz val="10"/>
        <color theme="1"/>
        <rFont val="Calibri"/>
        <family val="2"/>
        <scheme val="minor"/>
      </rPr>
      <t xml:space="preserve"> Should the 2nd round of the 2017 Solar Credit Clearinghouse Auction scheduled to be held on July 26,2018 not fully clear, the auction volume of  980 will be added to the Compliance Obligation for 2019 twice, resulting in a total volume of 1,960 added to the Compliance Obligation.</t>
    </r>
  </si>
  <si>
    <t>Preliminary Determination of CY 2019 Total Compliance Obligation</t>
  </si>
  <si>
    <t>Preliminary CY 2019 Minimum Standard</t>
  </si>
  <si>
    <t>Projection of CY 2018 Total SRECs Generated</t>
  </si>
  <si>
    <t>Expected MWh generated by qualified projects (Q1-Q4 2018)</t>
  </si>
  <si>
    <r>
      <t>Actual/Projected CY 2018 SREC Generation</t>
    </r>
    <r>
      <rPr>
        <b/>
        <vertAlign val="superscript"/>
        <sz val="12"/>
        <color theme="1"/>
        <rFont val="Calibri"/>
        <family val="2"/>
        <scheme val="minor"/>
      </rPr>
      <t>3</t>
    </r>
  </si>
  <si>
    <r>
      <t>ACP Volume</t>
    </r>
    <r>
      <rPr>
        <vertAlign val="subscript"/>
        <sz val="12"/>
        <color theme="1"/>
        <rFont val="Calibri"/>
        <family val="2"/>
        <scheme val="minor"/>
      </rPr>
      <t>2017</t>
    </r>
  </si>
  <si>
    <r>
      <t>Banked Volume</t>
    </r>
    <r>
      <rPr>
        <vertAlign val="subscript"/>
        <sz val="12"/>
        <color theme="1"/>
        <rFont val="Calibri"/>
        <family val="2"/>
        <scheme val="minor"/>
      </rPr>
      <t>2017</t>
    </r>
  </si>
  <si>
    <r>
      <t>Auction Volume</t>
    </r>
    <r>
      <rPr>
        <vertAlign val="subscript"/>
        <sz val="12"/>
        <color theme="1"/>
        <rFont val="Calibri"/>
        <family val="2"/>
        <scheme val="minor"/>
      </rPr>
      <t>2017</t>
    </r>
  </si>
  <si>
    <r>
      <t>Estimated Generation</t>
    </r>
    <r>
      <rPr>
        <vertAlign val="subscript"/>
        <sz val="12"/>
        <color theme="1"/>
        <rFont val="Calibri"/>
        <family val="2"/>
        <scheme val="minor"/>
      </rPr>
      <t>2018</t>
    </r>
  </si>
  <si>
    <t>CY 2019 Min Std Term</t>
  </si>
  <si>
    <t>2017 Annual Compliance Filings (see 2017 RPS/APS Annual Compliance Report, forthcoming)</t>
  </si>
  <si>
    <t>NEPOOL GIS (see 2017 RPS/APS Annual Compliance Report, forthcoming)</t>
  </si>
  <si>
    <t>2017 Utility Load Verification (see 2017 Annual Compliance Report, forthcoming)</t>
  </si>
  <si>
    <t>2017 MA Retail Load</t>
  </si>
  <si>
    <t>CY 2019 Minimum Standard</t>
  </si>
  <si>
    <r>
      <t xml:space="preserve">Total Compliance Obligation </t>
    </r>
    <r>
      <rPr>
        <b/>
        <vertAlign val="subscript"/>
        <sz val="12"/>
        <color theme="1"/>
        <rFont val="Calibri"/>
        <family val="2"/>
        <scheme val="minor"/>
      </rPr>
      <t>2019</t>
    </r>
  </si>
  <si>
    <r>
      <rPr>
        <vertAlign val="superscript"/>
        <sz val="10"/>
        <color theme="1"/>
        <rFont val="Calibri"/>
        <family val="2"/>
        <scheme val="minor"/>
      </rPr>
      <t>1</t>
    </r>
    <r>
      <rPr>
        <sz val="10"/>
        <color theme="1"/>
        <rFont val="Calibri"/>
        <family val="2"/>
        <scheme val="minor"/>
      </rPr>
      <t xml:space="preserve"> Should the 2nd round of the 2017 Solar Credit Clearinghouse Auction scheduled to be held on July 26, 2018 not fully clear, the auction volume of  980 will be added to the Compliance Obligation for 2019 twice, resulting in a total volume of 1,960 added to the Compliance Obligation.</t>
    </r>
  </si>
  <si>
    <r>
      <rPr>
        <vertAlign val="superscript"/>
        <sz val="10"/>
        <color theme="1"/>
        <rFont val="Calibri"/>
        <family val="2"/>
        <scheme val="minor"/>
      </rPr>
      <t>3</t>
    </r>
    <r>
      <rPr>
        <sz val="10"/>
        <color theme="1"/>
        <rFont val="Calibri"/>
        <family val="2"/>
        <scheme val="minor"/>
      </rPr>
      <t xml:space="preserve"> Projected generation assumes an annual average capacity factor of 13.35% .</t>
    </r>
  </si>
  <si>
    <r>
      <t>Total Compliance Obligation</t>
    </r>
    <r>
      <rPr>
        <vertAlign val="subscript"/>
        <sz val="12"/>
        <color theme="1"/>
        <rFont val="Calibri"/>
        <family val="2"/>
        <scheme val="minor"/>
      </rPr>
      <t>2019</t>
    </r>
  </si>
  <si>
    <t>Projection of CY 2019 Total SRECs Generated</t>
  </si>
  <si>
    <r>
      <t>Actual/Projected CY 2019 SREC Generation</t>
    </r>
    <r>
      <rPr>
        <b/>
        <vertAlign val="superscript"/>
        <sz val="12"/>
        <color theme="1"/>
        <rFont val="Calibri"/>
        <family val="2"/>
        <scheme val="minor"/>
      </rPr>
      <t>3</t>
    </r>
  </si>
  <si>
    <t>Expected MWh generated by qualified projects (Q1-Q4 2019)</t>
  </si>
  <si>
    <t>501,962MWh = 467,784MWh - 1,545+ 34,203 + 1,520</t>
  </si>
  <si>
    <t>1.10978% = 501,962 MWh / 45,722,855 MWh</t>
  </si>
  <si>
    <t>798,214 MWh = 764,036 MWh - 1,545 + 34,203 + 1,520</t>
  </si>
  <si>
    <t>1.7458% = 798,214 MWh / 45,722,855 MWh</t>
  </si>
  <si>
    <r>
      <t xml:space="preserve">Preliminary Total Compliance Obligation </t>
    </r>
    <r>
      <rPr>
        <b/>
        <vertAlign val="subscript"/>
        <sz val="12"/>
        <color theme="1"/>
        <rFont val="Calibri"/>
        <family val="2"/>
        <scheme val="minor"/>
      </rPr>
      <t>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</si>
</sst>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0"/>
    <numFmt numFmtId="165" formatCode="0.0000%"/>
    <numFmt numFmtId="166" formatCode="[$-409]General"/>
  </numFmts>
  <fonts count="26">
    <font>
      <sz val="11"/>
      <color theme="1"/>
      <name val="Calibri"/>
      <family val="2"/>
      <scheme val="minor"/>
    </font>
    <font>
      <sz val="10"/>
      <name val="Arial"/>
      <family val="2"/>
    </font>
    <font>
      <sz val="8"/>
      <color theme="1"/>
      <name val="Calibri"/>
      <family val="2"/>
      <scheme val="minor"/>
    </font>
    <font>
      <sz val="11"/>
      <color indexed="8"/>
      <name val="Helvetica Neue"/>
    </font>
    <font>
      <b/>
      <sz val="11"/>
      <color theme="1"/>
      <name val="Calibri"/>
      <family val="2"/>
      <scheme val="minor"/>
    </font>
    <font>
      <sz val="11"/>
      <color theme="1"/>
      <name val="Calibri"/>
      <family val="2"/>
      <scheme val="minor"/>
    </font>
    <font>
      <sz val="11"/>
      <color indexed="8"/>
      <name val="Calibri"/>
      <family val="2"/>
    </font>
    <font>
      <b/>
      <sz val="14"/>
      <color theme="1"/>
      <name val="Calibri"/>
      <family val="2"/>
      <scheme val="minor"/>
    </font>
    <font>
      <b/>
      <vertAlign val="subscript"/>
      <sz val="14"/>
      <color theme="1"/>
      <name val="Calibri"/>
      <family val="2"/>
      <scheme val="minor"/>
    </font>
    <font>
      <b/>
      <u/>
      <sz val="14"/>
      <color theme="1"/>
      <name val="Calibri"/>
      <family val="2"/>
      <scheme val="minor"/>
    </font>
    <font>
      <sz val="10"/>
      <color theme="1"/>
      <name val="Calibri"/>
      <family val="2"/>
      <scheme val="minor"/>
    </font>
    <font>
      <vertAlign val="superscript"/>
      <sz val="10"/>
      <color theme="1"/>
      <name val="Calibri"/>
      <family val="2"/>
      <scheme val="minor"/>
    </font>
    <font>
      <b/>
      <sz val="12"/>
      <color theme="1"/>
      <name val="Calibri"/>
      <family val="2"/>
      <scheme val="minor"/>
    </font>
    <font>
      <sz val="12"/>
      <color theme="1"/>
      <name val="Calibri"/>
      <family val="2"/>
      <scheme val="minor"/>
    </font>
    <font>
      <vertAlign val="subscript"/>
      <sz val="12"/>
      <color theme="1"/>
      <name val="Calibri"/>
      <family val="2"/>
      <scheme val="minor"/>
    </font>
    <font>
      <b/>
      <vertAlign val="superscript"/>
      <sz val="12"/>
      <color theme="1"/>
      <name val="Calibri"/>
      <family val="2"/>
      <scheme val="minor"/>
    </font>
    <font>
      <b/>
      <sz val="16"/>
      <color theme="1"/>
      <name val="Times New Roman"/>
      <family val="1"/>
    </font>
    <font>
      <b/>
      <i/>
      <sz val="16"/>
      <color theme="1"/>
      <name val="Times New Roman"/>
      <family val="1"/>
    </font>
    <font>
      <b/>
      <vertAlign val="subscript"/>
      <sz val="12"/>
      <color theme="1"/>
      <name val="Calibri"/>
      <family val="2"/>
      <scheme val="minor"/>
    </font>
    <font>
      <sz val="11"/>
      <color rgb="FF000000"/>
      <name val="Calibri"/>
      <family val="2"/>
    </font>
    <font>
      <vertAlign val="superscript"/>
      <sz val="12"/>
      <color theme="1"/>
      <name val="Calibri"/>
      <family val="2"/>
      <scheme val="minor"/>
    </font>
    <font>
      <b/>
      <i/>
      <sz val="14"/>
      <color theme="1"/>
      <name val="Calibri"/>
      <family val="2"/>
      <scheme val="minor"/>
    </font>
    <font>
      <u/>
      <sz val="11"/>
      <color theme="10"/>
      <name val="Calibri"/>
      <family val="2"/>
    </font>
    <font>
      <u/>
      <sz val="10"/>
      <color theme="10"/>
      <name val="Calibri"/>
      <family val="2"/>
    </font>
    <font>
      <b/>
      <sz val="16"/>
      <name val="Times New Roman"/>
      <family val="1"/>
    </font>
    <font>
      <b/>
      <i/>
      <sz val="16"/>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s>
  <cellStyleXfs count="7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Protection="0">
      <alignment vertical="top"/>
    </xf>
    <xf numFmtId="0" fontId="1" fillId="0" borderId="0"/>
    <xf numFmtId="0" fontId="6" fillId="0" borderId="0"/>
    <xf numFmtId="9" fontId="5" fillId="0" borderId="0" applyFont="0" applyFill="0" applyBorder="0" applyAlignment="0" applyProtection="0"/>
    <xf numFmtId="43" fontId="5" fillId="0" borderId="0" applyFont="0" applyFill="0" applyBorder="0" applyAlignment="0" applyProtection="0"/>
    <xf numFmtId="0" fontId="1" fillId="0" borderId="0"/>
    <xf numFmtId="166" fontId="19" fillId="0" borderId="0"/>
    <xf numFmtId="0" fontId="5" fillId="0" borderId="0"/>
    <xf numFmtId="0" fontId="22" fillId="0" borderId="0" applyNumberFormat="0" applyFill="0" applyBorder="0" applyAlignment="0" applyProtection="0">
      <alignment vertical="top"/>
      <protection locked="0"/>
    </xf>
  </cellStyleXfs>
  <cellXfs count="90">
    <xf numFmtId="0" fontId="0" fillId="0" borderId="0" xfId="0"/>
    <xf numFmtId="0" fontId="0" fillId="0" borderId="0" xfId="0"/>
    <xf numFmtId="0" fontId="4" fillId="2" borderId="10" xfId="0" applyFont="1" applyFill="1" applyBorder="1" applyAlignment="1">
      <alignment horizontal="center" vertical="center"/>
    </xf>
    <xf numFmtId="0" fontId="0" fillId="3" borderId="0" xfId="0" applyFill="1"/>
    <xf numFmtId="0" fontId="9" fillId="3" borderId="0" xfId="0" applyFont="1" applyFill="1"/>
    <xf numFmtId="0" fontId="2" fillId="0" borderId="17" xfId="0" applyFont="1" applyFill="1" applyBorder="1" applyAlignment="1">
      <alignment wrapText="1"/>
    </xf>
    <xf numFmtId="0" fontId="12" fillId="4" borderId="8" xfId="0" applyFont="1" applyFill="1" applyBorder="1" applyAlignment="1">
      <alignment horizontal="center" vertical="center"/>
    </xf>
    <xf numFmtId="0" fontId="12" fillId="2" borderId="9" xfId="0" applyFont="1" applyFill="1" applyBorder="1" applyAlignment="1">
      <alignment horizontal="center" vertical="center"/>
    </xf>
    <xf numFmtId="0" fontId="13" fillId="0" borderId="1" xfId="0" applyFont="1" applyBorder="1"/>
    <xf numFmtId="0" fontId="13" fillId="0" borderId="6" xfId="0" applyFont="1" applyBorder="1"/>
    <xf numFmtId="0" fontId="13" fillId="3" borderId="0" xfId="0" applyFont="1" applyFill="1"/>
    <xf numFmtId="0" fontId="12" fillId="2" borderId="8" xfId="0" applyFont="1" applyFill="1" applyBorder="1" applyAlignment="1">
      <alignment horizontal="center" vertical="center"/>
    </xf>
    <xf numFmtId="0" fontId="13" fillId="0" borderId="3" xfId="0" applyFont="1" applyFill="1" applyBorder="1"/>
    <xf numFmtId="0" fontId="13" fillId="0" borderId="5" xfId="0" applyFont="1" applyFill="1" applyBorder="1"/>
    <xf numFmtId="37" fontId="13" fillId="3" borderId="0" xfId="69" applyNumberFormat="1" applyFont="1" applyFill="1" applyAlignment="1">
      <alignment horizontal="right" indent="1"/>
    </xf>
    <xf numFmtId="0" fontId="0" fillId="0" borderId="0" xfId="0" applyFill="1"/>
    <xf numFmtId="0" fontId="16" fillId="0" borderId="0" xfId="0" applyFont="1" applyAlignment="1">
      <alignment horizontal="center"/>
    </xf>
    <xf numFmtId="0" fontId="13" fillId="0" borderId="0" xfId="0" applyFont="1" applyFill="1" applyBorder="1"/>
    <xf numFmtId="0" fontId="2" fillId="0" borderId="0" xfId="0" applyFont="1" applyFill="1" applyBorder="1" applyAlignment="1">
      <alignment wrapText="1"/>
    </xf>
    <xf numFmtId="0" fontId="0" fillId="0" borderId="0" xfId="0" applyBorder="1"/>
    <xf numFmtId="0" fontId="17" fillId="3" borderId="0" xfId="0" applyFont="1" applyFill="1" applyAlignment="1">
      <alignment horizontal="center"/>
    </xf>
    <xf numFmtId="0" fontId="13" fillId="0" borderId="11" xfId="0" applyFont="1" applyBorder="1"/>
    <xf numFmtId="0" fontId="2" fillId="0" borderId="4" xfId="0" applyFont="1" applyFill="1" applyBorder="1" applyAlignment="1">
      <alignment wrapText="1"/>
    </xf>
    <xf numFmtId="0" fontId="13" fillId="0" borderId="19" xfId="0" applyFont="1" applyFill="1" applyBorder="1"/>
    <xf numFmtId="0" fontId="2" fillId="0" borderId="12" xfId="0" applyFont="1" applyFill="1" applyBorder="1" applyAlignment="1">
      <alignment wrapText="1"/>
    </xf>
    <xf numFmtId="0" fontId="12" fillId="2" borderId="9" xfId="0" applyFont="1" applyFill="1" applyBorder="1" applyAlignment="1">
      <alignment horizontal="center" vertical="center" wrapText="1"/>
    </xf>
    <xf numFmtId="165" fontId="13" fillId="0" borderId="0" xfId="68" applyNumberFormat="1" applyFont="1" applyFill="1" applyBorder="1" applyAlignment="1">
      <alignment horizontal="right" indent="1"/>
    </xf>
    <xf numFmtId="0" fontId="9" fillId="0" borderId="0" xfId="0" applyFont="1" applyFill="1"/>
    <xf numFmtId="0" fontId="12" fillId="0" borderId="0" xfId="0" applyFont="1" applyFill="1"/>
    <xf numFmtId="0" fontId="12" fillId="0" borderId="0" xfId="0" applyFont="1" applyFill="1" applyAlignment="1">
      <alignment horizontal="left" wrapText="1" indent="2"/>
    </xf>
    <xf numFmtId="0" fontId="12" fillId="0" borderId="0" xfId="0" applyFont="1" applyFill="1" applyAlignment="1">
      <alignment wrapText="1"/>
    </xf>
    <xf numFmtId="0" fontId="13" fillId="0" borderId="0" xfId="0" applyFont="1" applyFill="1"/>
    <xf numFmtId="3" fontId="13" fillId="0" borderId="0" xfId="0" applyNumberFormat="1" applyFont="1" applyFill="1"/>
    <xf numFmtId="0" fontId="7" fillId="0" borderId="0" xfId="0" applyFont="1" applyFill="1" applyAlignment="1">
      <alignment vertical="center"/>
    </xf>
    <xf numFmtId="0" fontId="12" fillId="0" borderId="0" xfId="0" applyFont="1" applyFill="1" applyAlignment="1"/>
    <xf numFmtId="37" fontId="13" fillId="0" borderId="11" xfId="69" applyNumberFormat="1" applyFont="1" applyBorder="1" applyAlignment="1">
      <alignment horizontal="center" vertical="center"/>
    </xf>
    <xf numFmtId="165" fontId="13" fillId="0" borderId="6" xfId="68" applyNumberFormat="1" applyFont="1" applyBorder="1" applyAlignment="1">
      <alignment horizontal="center" vertical="center"/>
    </xf>
    <xf numFmtId="0" fontId="12" fillId="0" borderId="0" xfId="0" applyFont="1" applyFill="1" applyBorder="1" applyAlignment="1">
      <alignment horizontal="center"/>
    </xf>
    <xf numFmtId="164" fontId="12" fillId="0" borderId="0" xfId="0" applyNumberFormat="1" applyFont="1" applyFill="1" applyBorder="1" applyAlignment="1">
      <alignment horizontal="center"/>
    </xf>
    <xf numFmtId="3" fontId="12" fillId="0" borderId="0" xfId="0" applyNumberFormat="1" applyFont="1" applyFill="1" applyBorder="1" applyAlignment="1">
      <alignment horizontal="center"/>
    </xf>
    <xf numFmtId="0" fontId="13" fillId="0" borderId="19" xfId="0" applyFont="1" applyBorder="1" applyAlignment="1">
      <alignment vertical="center"/>
    </xf>
    <xf numFmtId="0" fontId="13" fillId="0" borderId="11" xfId="0" applyFont="1" applyBorder="1" applyAlignment="1">
      <alignment vertical="center"/>
    </xf>
    <xf numFmtId="0" fontId="13" fillId="0" borderId="3" xfId="0" applyFont="1" applyBorder="1" applyAlignment="1">
      <alignment vertical="center"/>
    </xf>
    <xf numFmtId="0" fontId="13" fillId="0" borderId="1"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49" fontId="2" fillId="0" borderId="12" xfId="0" applyNumberFormat="1"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37" fontId="13" fillId="0" borderId="6" xfId="69" applyNumberFormat="1" applyFont="1" applyFill="1" applyBorder="1" applyAlignment="1">
      <alignment horizontal="center" vertical="center"/>
    </xf>
    <xf numFmtId="164" fontId="12" fillId="2" borderId="23" xfId="0" applyNumberFormat="1" applyFont="1" applyFill="1" applyBorder="1" applyAlignment="1">
      <alignment horizontal="center"/>
    </xf>
    <xf numFmtId="3" fontId="12" fillId="2" borderId="17" xfId="0" applyNumberFormat="1" applyFont="1" applyFill="1" applyBorder="1" applyAlignment="1">
      <alignment horizontal="center"/>
    </xf>
    <xf numFmtId="164" fontId="13" fillId="0" borderId="6" xfId="0" applyNumberFormat="1" applyFont="1" applyBorder="1" applyAlignment="1">
      <alignment horizontal="center" vertical="center"/>
    </xf>
    <xf numFmtId="3" fontId="13" fillId="0" borderId="7" xfId="0" applyNumberFormat="1" applyFont="1" applyBorder="1" applyAlignment="1">
      <alignment horizontal="center" vertical="center"/>
    </xf>
    <xf numFmtId="3" fontId="13" fillId="0" borderId="1" xfId="0" applyNumberFormat="1" applyFont="1" applyFill="1" applyBorder="1" applyAlignment="1">
      <alignment horizontal="center" vertical="center"/>
    </xf>
    <xf numFmtId="0" fontId="16" fillId="0" borderId="0" xfId="0" applyFont="1" applyAlignment="1">
      <alignment horizontal="center"/>
    </xf>
    <xf numFmtId="0" fontId="17" fillId="3" borderId="0" xfId="0" applyFont="1" applyFill="1" applyAlignment="1">
      <alignment horizontal="center"/>
    </xf>
    <xf numFmtId="0" fontId="0" fillId="0" borderId="0" xfId="0"/>
    <xf numFmtId="37" fontId="0" fillId="0" borderId="0" xfId="0" applyNumberFormat="1"/>
    <xf numFmtId="37" fontId="13" fillId="0" borderId="20" xfId="69" applyNumberFormat="1" applyFont="1" applyFill="1" applyBorder="1" applyAlignment="1">
      <alignment horizontal="center" vertical="center"/>
    </xf>
    <xf numFmtId="37" fontId="13" fillId="0" borderId="22" xfId="69" applyNumberFormat="1" applyFont="1" applyFill="1" applyBorder="1" applyAlignment="1">
      <alignment horizontal="center" vertical="center"/>
    </xf>
    <xf numFmtId="37" fontId="13" fillId="0" borderId="21" xfId="69" applyNumberFormat="1" applyFont="1" applyFill="1" applyBorder="1" applyAlignment="1">
      <alignment horizontal="center" vertical="center"/>
    </xf>
    <xf numFmtId="37" fontId="0" fillId="3" borderId="0" xfId="0" applyNumberFormat="1" applyFill="1"/>
    <xf numFmtId="37" fontId="13" fillId="0" borderId="0" xfId="69" applyNumberFormat="1" applyFont="1" applyFill="1" applyAlignment="1">
      <alignment horizontal="right" indent="1"/>
    </xf>
    <xf numFmtId="37" fontId="13" fillId="0" borderId="11" xfId="69" applyNumberFormat="1" applyFont="1" applyFill="1" applyBorder="1" applyAlignment="1">
      <alignment horizontal="center" vertical="center"/>
    </xf>
    <xf numFmtId="3" fontId="13" fillId="0" borderId="7" xfId="0" applyNumberFormat="1" applyFont="1" applyFill="1" applyBorder="1" applyAlignment="1">
      <alignment horizontal="center" vertical="center"/>
    </xf>
    <xf numFmtId="0" fontId="16" fillId="0" borderId="0" xfId="0" applyFont="1" applyAlignment="1">
      <alignment horizontal="center"/>
    </xf>
    <xf numFmtId="14" fontId="24" fillId="0" borderId="0" xfId="0" applyNumberFormat="1" applyFont="1" applyFill="1" applyAlignment="1">
      <alignment horizontal="center"/>
    </xf>
    <xf numFmtId="0" fontId="25" fillId="0" borderId="0" xfId="0" applyFont="1" applyFill="1" applyAlignment="1">
      <alignment horizontal="center"/>
    </xf>
    <xf numFmtId="0" fontId="17" fillId="3" borderId="0" xfId="0" applyFont="1" applyFill="1" applyAlignment="1">
      <alignment horizontal="center"/>
    </xf>
    <xf numFmtId="0" fontId="16" fillId="3" borderId="0" xfId="0" applyFont="1" applyFill="1" applyAlignment="1">
      <alignment horizontal="center"/>
    </xf>
    <xf numFmtId="0" fontId="10" fillId="0" borderId="0" xfId="0" applyFont="1" applyFill="1" applyBorder="1" applyAlignment="1">
      <alignment horizontal="left" wrapText="1"/>
    </xf>
    <xf numFmtId="0" fontId="12" fillId="2" borderId="2" xfId="0" applyFont="1" applyFill="1" applyBorder="1" applyAlignment="1">
      <alignment horizontal="center"/>
    </xf>
    <xf numFmtId="0" fontId="12" fillId="2" borderId="18" xfId="0" applyFont="1" applyFill="1" applyBorder="1" applyAlignment="1">
      <alignment horizontal="center"/>
    </xf>
    <xf numFmtId="0" fontId="13" fillId="0" borderId="5" xfId="0" applyFont="1" applyBorder="1" applyAlignment="1">
      <alignment horizontal="left" vertical="center" indent="1"/>
    </xf>
    <xf numFmtId="0" fontId="13" fillId="0" borderId="6" xfId="0" applyFont="1" applyBorder="1" applyAlignment="1">
      <alignment horizontal="left" vertical="center" indent="1"/>
    </xf>
    <xf numFmtId="0" fontId="7" fillId="3" borderId="0" xfId="0" applyFont="1" applyFill="1" applyAlignment="1">
      <alignment horizontal="left" wrapText="1" indent="2"/>
    </xf>
    <xf numFmtId="0" fontId="7" fillId="3" borderId="0" xfId="0" applyFont="1" applyFill="1" applyAlignment="1">
      <alignment horizontal="left" wrapText="1" indent="5"/>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23" fillId="0" borderId="0" xfId="73" applyFont="1" applyBorder="1" applyAlignment="1" applyProtection="1">
      <alignment horizontal="left" vertical="top" wrapText="1"/>
    </xf>
    <xf numFmtId="0" fontId="0" fillId="0" borderId="0" xfId="0"/>
    <xf numFmtId="0" fontId="12" fillId="0" borderId="0" xfId="0" applyFont="1" applyFill="1" applyAlignment="1">
      <alignment horizontal="left" wrapText="1"/>
    </xf>
    <xf numFmtId="0" fontId="10" fillId="0" borderId="0" xfId="0" applyFont="1" applyBorder="1" applyAlignment="1">
      <alignment horizontal="left" wrapText="1"/>
    </xf>
    <xf numFmtId="0" fontId="12" fillId="2" borderId="15" xfId="0" applyFont="1" applyFill="1" applyBorder="1" applyAlignment="1">
      <alignment horizontal="center" vertical="center" wrapText="1"/>
    </xf>
    <xf numFmtId="0" fontId="12" fillId="2" borderId="27" xfId="0" applyFont="1" applyFill="1" applyBorder="1" applyAlignment="1">
      <alignment horizontal="center" vertical="center" wrapText="1"/>
    </xf>
  </cellXfs>
  <cellStyles count="74">
    <cellStyle name="Comma" xfId="69" builtinId="3"/>
    <cellStyle name="Excel Built-in Normal" xfId="71"/>
    <cellStyle name="Hyperlink" xfId="73" builtinId="8"/>
    <cellStyle name="Normal" xfId="0" builtinId="0"/>
    <cellStyle name="Normal 10" xfId="4"/>
    <cellStyle name="Normal 10 2" xfId="5"/>
    <cellStyle name="Normal 11" xfId="6"/>
    <cellStyle name="Normal 11 2" xfId="7"/>
    <cellStyle name="Normal 12" xfId="8"/>
    <cellStyle name="Normal 12 2" xfId="9"/>
    <cellStyle name="Normal 13" xfId="67"/>
    <cellStyle name="Normal 14" xfId="10"/>
    <cellStyle name="Normal 14 2" xfId="11"/>
    <cellStyle name="Normal 15" xfId="12"/>
    <cellStyle name="Normal 15 2" xfId="13"/>
    <cellStyle name="Normal 16" xfId="14"/>
    <cellStyle name="Normal 16 2" xfId="15"/>
    <cellStyle name="Normal 17" xfId="16"/>
    <cellStyle name="Normal 17 2" xfId="17"/>
    <cellStyle name="Normal 18" xfId="18"/>
    <cellStyle name="Normal 18 2" xfId="19"/>
    <cellStyle name="Normal 19" xfId="20"/>
    <cellStyle name="Normal 19 2" xfId="21"/>
    <cellStyle name="Normal 2" xfId="65"/>
    <cellStyle name="Normal 2 2" xfId="72"/>
    <cellStyle name="Normal 20" xfId="22"/>
    <cellStyle name="Normal 20 2" xfId="23"/>
    <cellStyle name="Normal 21" xfId="24"/>
    <cellStyle name="Normal 21 2" xfId="25"/>
    <cellStyle name="Normal 22" xfId="26"/>
    <cellStyle name="Normal 22 2" xfId="27"/>
    <cellStyle name="Normal 23" xfId="28"/>
    <cellStyle name="Normal 23 2" xfId="29"/>
    <cellStyle name="Normal 24" xfId="30"/>
    <cellStyle name="Normal 24 2" xfId="31"/>
    <cellStyle name="Normal 25" xfId="32"/>
    <cellStyle name="Normal 25 2" xfId="33"/>
    <cellStyle name="Normal 26" xfId="34"/>
    <cellStyle name="Normal 26 2" xfId="35"/>
    <cellStyle name="Normal 27" xfId="36"/>
    <cellStyle name="Normal 27 2" xfId="37"/>
    <cellStyle name="Normal 28" xfId="38"/>
    <cellStyle name="Normal 28 2" xfId="39"/>
    <cellStyle name="Normal 29" xfId="40"/>
    <cellStyle name="Normal 29 2" xfId="41"/>
    <cellStyle name="Normal 3" xfId="2"/>
    <cellStyle name="Normal 3 2" xfId="42"/>
    <cellStyle name="Normal 30" xfId="43"/>
    <cellStyle name="Normal 30 2" xfId="44"/>
    <cellStyle name="Normal 31" xfId="45"/>
    <cellStyle name="Normal 31 2" xfId="46"/>
    <cellStyle name="Normal 32" xfId="47"/>
    <cellStyle name="Normal 32 2" xfId="48"/>
    <cellStyle name="Normal 33" xfId="49"/>
    <cellStyle name="Normal 33 2" xfId="50"/>
    <cellStyle name="Normal 34" xfId="51"/>
    <cellStyle name="Normal 34 2" xfId="52"/>
    <cellStyle name="Normal 35" xfId="53"/>
    <cellStyle name="Normal 35 2" xfId="54"/>
    <cellStyle name="Normal 36" xfId="66"/>
    <cellStyle name="Normal 36 2" xfId="70"/>
    <cellStyle name="Normal 4" xfId="3"/>
    <cellStyle name="Normal 4 2" xfId="55"/>
    <cellStyle name="Normal 5" xfId="56"/>
    <cellStyle name="Normal 5 2" xfId="57"/>
    <cellStyle name="Normal 6" xfId="1"/>
    <cellStyle name="Normal 6 2" xfId="58"/>
    <cellStyle name="Normal 7" xfId="59"/>
    <cellStyle name="Normal 7 2" xfId="60"/>
    <cellStyle name="Normal 8" xfId="61"/>
    <cellStyle name="Normal 8 2" xfId="62"/>
    <cellStyle name="Normal 9" xfId="63"/>
    <cellStyle name="Normal 9 2" xfId="64"/>
    <cellStyle name="Percent" xfId="6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v-fp-salt01.env.govt.state.ma.us\Documents%20and%20Settings\nhowlett\Local%20Settings\Temporary%20Internet%20Files\Content.Outlook\EZ1D14J8\SQA%20pv-proj-detail-form%20for%20Stephen%20Fiel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E2" t="str">
            <v>AL</v>
          </cell>
          <cell r="F2" t="str">
            <v>Abington</v>
          </cell>
        </row>
        <row r="3">
          <cell r="E3" t="str">
            <v>AK</v>
          </cell>
          <cell r="F3" t="str">
            <v>Acton</v>
          </cell>
        </row>
        <row r="4">
          <cell r="E4" t="str">
            <v>AZ</v>
          </cell>
          <cell r="F4" t="str">
            <v>Acushnet</v>
          </cell>
        </row>
        <row r="5">
          <cell r="E5" t="str">
            <v>AR</v>
          </cell>
          <cell r="F5" t="str">
            <v>Adams</v>
          </cell>
        </row>
        <row r="6">
          <cell r="E6" t="str">
            <v>CA</v>
          </cell>
          <cell r="F6" t="str">
            <v>Agawam</v>
          </cell>
        </row>
        <row r="7">
          <cell r="E7" t="str">
            <v>CO</v>
          </cell>
          <cell r="F7" t="str">
            <v>Alford</v>
          </cell>
        </row>
        <row r="8">
          <cell r="E8" t="str">
            <v>CT</v>
          </cell>
          <cell r="F8" t="str">
            <v>Amesbury</v>
          </cell>
        </row>
        <row r="9">
          <cell r="E9" t="str">
            <v>DE</v>
          </cell>
          <cell r="F9" t="str">
            <v>Amherst</v>
          </cell>
        </row>
        <row r="10">
          <cell r="E10" t="str">
            <v>FL</v>
          </cell>
          <cell r="F10" t="str">
            <v>Andover</v>
          </cell>
        </row>
        <row r="11">
          <cell r="E11" t="str">
            <v>GA</v>
          </cell>
          <cell r="F11" t="str">
            <v>Aquinnah</v>
          </cell>
        </row>
        <row r="12">
          <cell r="E12" t="str">
            <v>HI</v>
          </cell>
          <cell r="F12" t="str">
            <v>Arlington</v>
          </cell>
        </row>
        <row r="13">
          <cell r="E13" t="str">
            <v>ID</v>
          </cell>
          <cell r="F13" t="str">
            <v>Ashburnham</v>
          </cell>
        </row>
        <row r="14">
          <cell r="E14" t="str">
            <v>IL</v>
          </cell>
          <cell r="F14" t="str">
            <v>Ashby</v>
          </cell>
        </row>
        <row r="15">
          <cell r="E15" t="str">
            <v>IN</v>
          </cell>
          <cell r="F15" t="str">
            <v>Ashfield</v>
          </cell>
        </row>
        <row r="16">
          <cell r="E16" t="str">
            <v>IA</v>
          </cell>
          <cell r="F16" t="str">
            <v>Ashland</v>
          </cell>
        </row>
        <row r="17">
          <cell r="E17" t="str">
            <v>KS</v>
          </cell>
          <cell r="F17" t="str">
            <v>Athol</v>
          </cell>
        </row>
        <row r="18">
          <cell r="E18" t="str">
            <v>KY</v>
          </cell>
          <cell r="F18" t="str">
            <v>Attleboro</v>
          </cell>
        </row>
        <row r="19">
          <cell r="E19" t="str">
            <v>LA</v>
          </cell>
          <cell r="F19" t="str">
            <v>Auburn</v>
          </cell>
        </row>
        <row r="20">
          <cell r="E20" t="str">
            <v>ME</v>
          </cell>
          <cell r="F20" t="str">
            <v>Avon</v>
          </cell>
        </row>
        <row r="21">
          <cell r="E21" t="str">
            <v>MD</v>
          </cell>
          <cell r="F21" t="str">
            <v>Ayer</v>
          </cell>
        </row>
        <row r="22">
          <cell r="E22" t="str">
            <v>MA</v>
          </cell>
          <cell r="F22" t="str">
            <v>Barnstable</v>
          </cell>
        </row>
        <row r="23">
          <cell r="E23" t="str">
            <v>MI</v>
          </cell>
          <cell r="F23" t="str">
            <v>Barre</v>
          </cell>
        </row>
        <row r="24">
          <cell r="E24" t="str">
            <v>MN</v>
          </cell>
          <cell r="F24" t="str">
            <v>Becket</v>
          </cell>
        </row>
        <row r="25">
          <cell r="E25" t="str">
            <v>MS</v>
          </cell>
          <cell r="F25" t="str">
            <v>Bedford</v>
          </cell>
        </row>
        <row r="26">
          <cell r="E26" t="str">
            <v>MO</v>
          </cell>
          <cell r="F26" t="str">
            <v>Belchertown</v>
          </cell>
        </row>
        <row r="27">
          <cell r="E27" t="str">
            <v>MT</v>
          </cell>
          <cell r="F27" t="str">
            <v>Bellingham</v>
          </cell>
        </row>
        <row r="28">
          <cell r="E28" t="str">
            <v>NE</v>
          </cell>
          <cell r="F28" t="str">
            <v>Belmont</v>
          </cell>
        </row>
        <row r="29">
          <cell r="E29" t="str">
            <v>NV</v>
          </cell>
          <cell r="F29" t="str">
            <v>Berkley</v>
          </cell>
        </row>
        <row r="30">
          <cell r="E30" t="str">
            <v>NH</v>
          </cell>
          <cell r="F30" t="str">
            <v>Berlin</v>
          </cell>
        </row>
        <row r="31">
          <cell r="E31" t="str">
            <v>NJ</v>
          </cell>
          <cell r="F31" t="str">
            <v>Bernardston</v>
          </cell>
        </row>
        <row r="32">
          <cell r="E32" t="str">
            <v>NM</v>
          </cell>
          <cell r="F32" t="str">
            <v>Beverly</v>
          </cell>
        </row>
        <row r="33">
          <cell r="E33" t="str">
            <v>NY</v>
          </cell>
          <cell r="F33" t="str">
            <v>Billerica</v>
          </cell>
        </row>
        <row r="34">
          <cell r="E34" t="str">
            <v>NC</v>
          </cell>
          <cell r="F34" t="str">
            <v>Blackstone</v>
          </cell>
        </row>
        <row r="35">
          <cell r="E35" t="str">
            <v>ND</v>
          </cell>
          <cell r="F35" t="str">
            <v>Blandford</v>
          </cell>
        </row>
        <row r="36">
          <cell r="E36" t="str">
            <v>OH</v>
          </cell>
          <cell r="F36" t="str">
            <v>Bolton</v>
          </cell>
        </row>
        <row r="37">
          <cell r="E37" t="str">
            <v>OK</v>
          </cell>
          <cell r="F37" t="str">
            <v>Boston</v>
          </cell>
        </row>
        <row r="38">
          <cell r="E38" t="str">
            <v>OR</v>
          </cell>
          <cell r="F38" t="str">
            <v>Bourne</v>
          </cell>
        </row>
        <row r="39">
          <cell r="E39" t="str">
            <v>PA</v>
          </cell>
          <cell r="F39" t="str">
            <v>Boxborough</v>
          </cell>
        </row>
        <row r="40">
          <cell r="E40" t="str">
            <v>RI</v>
          </cell>
          <cell r="F40" t="str">
            <v>Boxford</v>
          </cell>
        </row>
        <row r="41">
          <cell r="E41" t="str">
            <v>SC</v>
          </cell>
          <cell r="F41" t="str">
            <v>Boylston</v>
          </cell>
        </row>
        <row r="42">
          <cell r="E42" t="str">
            <v>SD</v>
          </cell>
          <cell r="F42" t="str">
            <v>Braintree</v>
          </cell>
        </row>
        <row r="43">
          <cell r="E43" t="str">
            <v>TN</v>
          </cell>
          <cell r="F43" t="str">
            <v>Brewster</v>
          </cell>
        </row>
        <row r="44">
          <cell r="E44" t="str">
            <v>TX</v>
          </cell>
          <cell r="F44" t="str">
            <v>Bridgewater</v>
          </cell>
        </row>
        <row r="45">
          <cell r="E45" t="str">
            <v>UT</v>
          </cell>
          <cell r="F45" t="str">
            <v>Brimfield</v>
          </cell>
        </row>
        <row r="46">
          <cell r="E46" t="str">
            <v>VT</v>
          </cell>
          <cell r="F46" t="str">
            <v>Brockton</v>
          </cell>
        </row>
        <row r="47">
          <cell r="E47" t="str">
            <v>VA</v>
          </cell>
          <cell r="F47" t="str">
            <v>Brookfield</v>
          </cell>
        </row>
        <row r="48">
          <cell r="E48" t="str">
            <v>WA</v>
          </cell>
          <cell r="F48" t="str">
            <v>Brookline</v>
          </cell>
        </row>
        <row r="49">
          <cell r="E49" t="str">
            <v>WV</v>
          </cell>
          <cell r="F49" t="str">
            <v>Buckland</v>
          </cell>
        </row>
        <row r="50">
          <cell r="E50" t="str">
            <v>WI</v>
          </cell>
          <cell r="F50" t="str">
            <v>Burlington</v>
          </cell>
        </row>
        <row r="51">
          <cell r="E51" t="str">
            <v>WY</v>
          </cell>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G2" t="str">
            <v>National Grid</v>
          </cell>
        </row>
        <row r="3">
          <cell r="G3" t="str">
            <v>NSTAR</v>
          </cell>
        </row>
        <row r="4">
          <cell r="G4" t="str">
            <v>Unitil (Fitchburg Gas &amp; Electric)</v>
          </cell>
        </row>
        <row r="5">
          <cell r="G5" t="str">
            <v>Western Massachusetts Electric Company</v>
          </cell>
        </row>
        <row r="6">
          <cell r="G6" t="str">
            <v>Municipal Light Plant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ss.gov/eea/energy-utilities-clean-tech/renewable-energy/rps-aps/retail-electric-supplier-compliance/rps-and-aps-minimum-standard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ass.gov/eea/energy-utilities-clean-tech/renewable-energy/rps-aps/retail-electric-supplier-compliance/rps-and-aps-minimum-standard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showGridLines="0" tabSelected="1" zoomScaleNormal="100" workbookViewId="0"/>
  </sheetViews>
  <sheetFormatPr defaultRowHeight="15"/>
  <cols>
    <col min="1" max="1" width="9.140625" style="1"/>
    <col min="2" max="2" width="36.42578125" customWidth="1"/>
    <col min="3" max="3" width="36.28515625" customWidth="1"/>
    <col min="4" max="4" width="19" customWidth="1"/>
    <col min="5" max="5" width="29.42578125" customWidth="1"/>
    <col min="9" max="9" width="9.140625" customWidth="1"/>
  </cols>
  <sheetData>
    <row r="1" spans="2:7" s="1" customFormat="1"/>
    <row r="2" spans="2:7" s="1" customFormat="1" ht="20.25">
      <c r="B2" s="66" t="s">
        <v>7</v>
      </c>
      <c r="C2" s="66"/>
      <c r="D2" s="66"/>
      <c r="E2" s="66"/>
    </row>
    <row r="3" spans="2:7" s="1" customFormat="1" ht="20.25">
      <c r="B3" s="66" t="s">
        <v>8</v>
      </c>
      <c r="C3" s="66"/>
      <c r="D3" s="66"/>
      <c r="E3" s="66"/>
    </row>
    <row r="4" spans="2:7" s="1" customFormat="1" ht="20.25">
      <c r="B4" s="66" t="s">
        <v>9</v>
      </c>
      <c r="C4" s="66"/>
      <c r="D4" s="66"/>
      <c r="E4" s="66"/>
    </row>
    <row r="5" spans="2:7" ht="20.25">
      <c r="B5" s="66" t="s">
        <v>10</v>
      </c>
      <c r="C5" s="66"/>
      <c r="D5" s="66"/>
      <c r="E5" s="66"/>
      <c r="F5" s="3"/>
    </row>
    <row r="6" spans="2:7" s="1" customFormat="1" ht="20.25">
      <c r="B6" s="16"/>
      <c r="C6" s="16"/>
      <c r="D6" s="16"/>
      <c r="E6" s="16"/>
      <c r="F6" s="3"/>
    </row>
    <row r="7" spans="2:7" ht="20.25">
      <c r="B7" s="70" t="s">
        <v>31</v>
      </c>
      <c r="C7" s="70"/>
      <c r="D7" s="70"/>
      <c r="E7" s="70"/>
      <c r="F7" s="3"/>
    </row>
    <row r="8" spans="2:7" ht="20.25">
      <c r="B8" s="69" t="s">
        <v>13</v>
      </c>
      <c r="C8" s="69"/>
      <c r="D8" s="69"/>
      <c r="E8" s="69"/>
      <c r="F8" s="3"/>
    </row>
    <row r="9" spans="2:7" s="1" customFormat="1" ht="20.25">
      <c r="B9" s="67">
        <v>43347</v>
      </c>
      <c r="C9" s="68"/>
      <c r="D9" s="68"/>
      <c r="E9" s="68"/>
      <c r="F9" s="3"/>
    </row>
    <row r="10" spans="2:7" s="1" customFormat="1" ht="20.25">
      <c r="B10" s="20"/>
      <c r="C10" s="20"/>
      <c r="D10" s="20"/>
      <c r="E10" s="20"/>
      <c r="F10" s="3"/>
    </row>
    <row r="11" spans="2:7" ht="21" customHeight="1">
      <c r="B11" s="4" t="s">
        <v>19</v>
      </c>
      <c r="D11" s="3"/>
      <c r="E11" s="3"/>
      <c r="F11" s="3"/>
    </row>
    <row r="12" spans="2:7" s="1" customFormat="1" ht="21" customHeight="1">
      <c r="B12" s="76" t="s">
        <v>2</v>
      </c>
      <c r="C12" s="76"/>
      <c r="D12" s="76"/>
      <c r="E12" s="76"/>
      <c r="F12" s="3"/>
    </row>
    <row r="13" spans="2:7" s="1" customFormat="1" ht="21" customHeight="1">
      <c r="B13" s="77" t="s">
        <v>18</v>
      </c>
      <c r="C13" s="77"/>
      <c r="D13" s="77"/>
      <c r="E13" s="77"/>
      <c r="F13" s="3"/>
    </row>
    <row r="14" spans="2:7" ht="15.75" thickBot="1">
      <c r="B14" s="3"/>
      <c r="C14" s="3"/>
      <c r="D14" s="3"/>
      <c r="E14" s="3"/>
      <c r="F14" s="3"/>
    </row>
    <row r="15" spans="2:7" ht="16.5" thickBot="1">
      <c r="B15" s="6" t="s">
        <v>0</v>
      </c>
      <c r="C15" s="7" t="s">
        <v>40</v>
      </c>
      <c r="D15" s="25" t="s">
        <v>15</v>
      </c>
      <c r="E15" s="2" t="s">
        <v>1</v>
      </c>
      <c r="F15" s="3"/>
    </row>
    <row r="16" spans="2:7" ht="39.75" customHeight="1">
      <c r="B16" s="40" t="s">
        <v>20</v>
      </c>
      <c r="C16" s="41" t="s">
        <v>39</v>
      </c>
      <c r="D16" s="59">
        <f>E38</f>
        <v>764036.28503999999</v>
      </c>
      <c r="E16" s="46" t="s">
        <v>25</v>
      </c>
      <c r="F16" s="3"/>
      <c r="G16" s="1"/>
    </row>
    <row r="17" spans="1:9" s="1" customFormat="1" ht="39.75" customHeight="1">
      <c r="B17" s="42" t="s">
        <v>21</v>
      </c>
      <c r="C17" s="43" t="s">
        <v>36</v>
      </c>
      <c r="D17" s="60">
        <v>1545</v>
      </c>
      <c r="E17" s="47" t="s">
        <v>41</v>
      </c>
      <c r="F17" s="3"/>
    </row>
    <row r="18" spans="1:9" ht="39.75" customHeight="1">
      <c r="B18" s="42" t="s">
        <v>5</v>
      </c>
      <c r="C18" s="43" t="s">
        <v>37</v>
      </c>
      <c r="D18" s="61">
        <v>34203</v>
      </c>
      <c r="E18" s="47" t="s">
        <v>41</v>
      </c>
      <c r="F18" s="62"/>
    </row>
    <row r="19" spans="1:9" ht="39.75" customHeight="1" thickBot="1">
      <c r="B19" s="44" t="s">
        <v>16</v>
      </c>
      <c r="C19" s="45" t="s">
        <v>38</v>
      </c>
      <c r="D19" s="49">
        <v>1520</v>
      </c>
      <c r="E19" s="48" t="s">
        <v>42</v>
      </c>
      <c r="F19" s="3"/>
    </row>
    <row r="20" spans="1:9" ht="16.5" thickBot="1">
      <c r="B20" s="10"/>
      <c r="C20" s="10"/>
      <c r="D20" s="63"/>
      <c r="E20" s="3"/>
      <c r="F20" s="3"/>
    </row>
    <row r="21" spans="1:9" ht="16.5" thickBot="1">
      <c r="B21" s="11" t="s">
        <v>3</v>
      </c>
      <c r="C21" s="7" t="s">
        <v>40</v>
      </c>
      <c r="D21" s="25" t="s">
        <v>15</v>
      </c>
      <c r="E21" s="2" t="s">
        <v>1</v>
      </c>
      <c r="F21" s="3"/>
    </row>
    <row r="22" spans="1:9" ht="30" customHeight="1">
      <c r="B22" s="23" t="s">
        <v>17</v>
      </c>
      <c r="C22" s="21" t="s">
        <v>49</v>
      </c>
      <c r="D22" s="64">
        <f>D16-D17+D18+D19</f>
        <v>798214.28503999999</v>
      </c>
      <c r="E22" s="24" t="s">
        <v>24</v>
      </c>
      <c r="F22" s="3"/>
      <c r="I22" s="58"/>
    </row>
    <row r="23" spans="1:9" ht="30" customHeight="1">
      <c r="B23" s="12" t="s">
        <v>44</v>
      </c>
      <c r="C23" s="8"/>
      <c r="D23" s="54">
        <v>45722855</v>
      </c>
      <c r="E23" s="22" t="s">
        <v>43</v>
      </c>
      <c r="F23" s="3"/>
    </row>
    <row r="24" spans="1:9" ht="30" customHeight="1" thickBot="1">
      <c r="B24" s="13" t="s">
        <v>45</v>
      </c>
      <c r="C24" s="9"/>
      <c r="D24" s="36">
        <f>D22/D23</f>
        <v>1.7457664991392161E-2</v>
      </c>
      <c r="E24" s="5" t="s">
        <v>4</v>
      </c>
      <c r="F24" s="3"/>
    </row>
    <row r="25" spans="1:9" s="1" customFormat="1" ht="8.4499999999999993" customHeight="1">
      <c r="A25" s="15"/>
      <c r="B25" s="17"/>
      <c r="C25" s="17"/>
      <c r="D25" s="26"/>
      <c r="E25" s="18"/>
      <c r="F25" s="15"/>
    </row>
    <row r="26" spans="1:9" s="1" customFormat="1" ht="18.75">
      <c r="A26" s="15"/>
      <c r="B26" s="27" t="s">
        <v>12</v>
      </c>
      <c r="C26" s="15"/>
      <c r="D26" s="15"/>
      <c r="F26" s="15"/>
    </row>
    <row r="27" spans="1:9" s="1" customFormat="1" ht="7.5" customHeight="1">
      <c r="A27" s="15"/>
      <c r="B27" s="15"/>
      <c r="C27" s="15"/>
      <c r="D27" s="15"/>
      <c r="F27" s="15"/>
    </row>
    <row r="28" spans="1:9" s="1" customFormat="1" ht="15.75" customHeight="1">
      <c r="A28" s="15"/>
      <c r="B28" s="28" t="s">
        <v>46</v>
      </c>
      <c r="C28" s="15"/>
      <c r="D28" s="15"/>
      <c r="F28" s="15"/>
    </row>
    <row r="29" spans="1:9" s="1" customFormat="1" ht="15.75" customHeight="1">
      <c r="A29" s="15"/>
      <c r="B29" s="86" t="s">
        <v>55</v>
      </c>
      <c r="C29" s="86"/>
      <c r="D29" s="86"/>
      <c r="F29" s="30"/>
    </row>
    <row r="30" spans="1:9" s="1" customFormat="1" ht="7.9" customHeight="1">
      <c r="A30" s="15"/>
      <c r="B30" s="29"/>
      <c r="C30" s="29"/>
      <c r="D30" s="29"/>
      <c r="F30" s="15"/>
    </row>
    <row r="31" spans="1:9" s="1" customFormat="1" ht="15.75">
      <c r="A31" s="15"/>
      <c r="B31" s="34" t="s">
        <v>45</v>
      </c>
      <c r="C31" s="29"/>
      <c r="D31" s="29"/>
      <c r="F31" s="15"/>
    </row>
    <row r="32" spans="1:9" s="1" customFormat="1" ht="15.75" customHeight="1">
      <c r="A32" s="15"/>
      <c r="B32" s="86" t="s">
        <v>56</v>
      </c>
      <c r="C32" s="86"/>
      <c r="D32" s="86"/>
      <c r="F32" s="30"/>
    </row>
    <row r="33" spans="1:6" ht="7.5" customHeight="1">
      <c r="A33" s="15"/>
      <c r="B33" s="31"/>
      <c r="C33" s="31"/>
      <c r="D33" s="32"/>
      <c r="E33" s="15"/>
      <c r="F33" s="15"/>
    </row>
    <row r="34" spans="1:6" s="1" customFormat="1" ht="19.5" thickBot="1">
      <c r="A34" s="15"/>
      <c r="B34" s="33" t="s">
        <v>14</v>
      </c>
      <c r="C34" s="31"/>
      <c r="D34" s="32"/>
      <c r="E34" s="15"/>
      <c r="F34" s="15"/>
    </row>
    <row r="35" spans="1:6" s="1" customFormat="1" ht="20.25" customHeight="1">
      <c r="B35" s="82" t="s">
        <v>50</v>
      </c>
      <c r="C35" s="83"/>
      <c r="D35" s="88" t="s">
        <v>22</v>
      </c>
      <c r="E35" s="80" t="s">
        <v>51</v>
      </c>
      <c r="F35" s="3"/>
    </row>
    <row r="36" spans="1:6" ht="20.25" customHeight="1">
      <c r="B36" s="78" t="s">
        <v>11</v>
      </c>
      <c r="C36" s="79"/>
      <c r="D36" s="89"/>
      <c r="E36" s="81"/>
      <c r="F36" s="3"/>
    </row>
    <row r="37" spans="1:6" ht="21" customHeight="1" thickBot="1">
      <c r="B37" s="74" t="s">
        <v>52</v>
      </c>
      <c r="C37" s="75"/>
      <c r="D37" s="52">
        <v>653.32399999999996</v>
      </c>
      <c r="E37" s="65">
        <f>D37*0.1335*8760</f>
        <v>764036.28503999999</v>
      </c>
      <c r="F37" s="3"/>
    </row>
    <row r="38" spans="1:6" ht="21" customHeight="1" thickBot="1">
      <c r="B38" s="72" t="s">
        <v>6</v>
      </c>
      <c r="C38" s="73"/>
      <c r="D38" s="50">
        <f>SUM(D37:D37)</f>
        <v>653.32399999999996</v>
      </c>
      <c r="E38" s="51">
        <f>SUM(E37:E37)</f>
        <v>764036.28503999999</v>
      </c>
      <c r="F38" s="3"/>
    </row>
    <row r="39" spans="1:6" s="1" customFormat="1" ht="15" customHeight="1">
      <c r="B39" s="37"/>
      <c r="C39" s="37"/>
      <c r="D39" s="38"/>
      <c r="E39" s="39"/>
      <c r="F39" s="3"/>
    </row>
    <row r="40" spans="1:6" s="1" customFormat="1" ht="25.5" customHeight="1">
      <c r="B40" s="71" t="s">
        <v>47</v>
      </c>
      <c r="C40" s="71"/>
      <c r="D40" s="71"/>
      <c r="E40" s="71"/>
      <c r="F40" s="3"/>
    </row>
    <row r="41" spans="1:6" ht="64.5" customHeight="1">
      <c r="B41" s="87" t="s">
        <v>26</v>
      </c>
      <c r="C41" s="87"/>
      <c r="D41" s="87"/>
      <c r="E41" s="87"/>
      <c r="F41" s="19"/>
    </row>
    <row r="42" spans="1:6" s="1" customFormat="1" ht="27.75" customHeight="1">
      <c r="B42" s="84" t="s">
        <v>23</v>
      </c>
      <c r="C42" s="85"/>
      <c r="D42" s="85"/>
      <c r="E42" s="85"/>
      <c r="F42" s="19"/>
    </row>
    <row r="43" spans="1:6">
      <c r="B43" s="71" t="s">
        <v>48</v>
      </c>
      <c r="C43" s="71"/>
      <c r="D43" s="71"/>
      <c r="E43" s="71"/>
    </row>
  </sheetData>
  <mergeCells count="21">
    <mergeCell ref="B43:E43"/>
    <mergeCell ref="B38:C38"/>
    <mergeCell ref="B37:C37"/>
    <mergeCell ref="B12:E12"/>
    <mergeCell ref="B13:E13"/>
    <mergeCell ref="B36:C36"/>
    <mergeCell ref="E35:E36"/>
    <mergeCell ref="B35:C35"/>
    <mergeCell ref="B40:E40"/>
    <mergeCell ref="B42:E42"/>
    <mergeCell ref="B29:D29"/>
    <mergeCell ref="B32:D32"/>
    <mergeCell ref="B41:E41"/>
    <mergeCell ref="D35:D36"/>
    <mergeCell ref="B3:E3"/>
    <mergeCell ref="B2:E2"/>
    <mergeCell ref="B5:E5"/>
    <mergeCell ref="B4:E4"/>
    <mergeCell ref="B9:E9"/>
    <mergeCell ref="B8:E8"/>
    <mergeCell ref="B7:E7"/>
  </mergeCells>
  <hyperlinks>
    <hyperlink ref="B42" r:id="rId1"/>
  </hyperlinks>
  <pageMargins left="0.7" right="0.7" top="0.75" bottom="0.75" header="0.3" footer="0.3"/>
  <pageSetup scale="62"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3"/>
  <sheetViews>
    <sheetView showGridLines="0" zoomScaleNormal="100" workbookViewId="0"/>
  </sheetViews>
  <sheetFormatPr defaultRowHeight="15"/>
  <cols>
    <col min="1" max="1" width="9.140625" style="57"/>
    <col min="2" max="2" width="36.42578125" style="57" customWidth="1"/>
    <col min="3" max="3" width="36.28515625" style="57" customWidth="1"/>
    <col min="4" max="4" width="19" style="57" customWidth="1"/>
    <col min="5" max="5" width="29.42578125" style="57" customWidth="1"/>
    <col min="6" max="8" width="9.140625" style="57"/>
    <col min="9" max="9" width="9.140625" style="57" customWidth="1"/>
    <col min="10" max="16384" width="9.140625" style="57"/>
  </cols>
  <sheetData>
    <row r="2" spans="2:6" ht="20.25">
      <c r="B2" s="66" t="s">
        <v>7</v>
      </c>
      <c r="C2" s="66"/>
      <c r="D2" s="66"/>
      <c r="E2" s="66"/>
    </row>
    <row r="3" spans="2:6" ht="20.25">
      <c r="B3" s="66" t="s">
        <v>8</v>
      </c>
      <c r="C3" s="66"/>
      <c r="D3" s="66"/>
      <c r="E3" s="66"/>
    </row>
    <row r="4" spans="2:6" ht="20.25">
      <c r="B4" s="66" t="s">
        <v>9</v>
      </c>
      <c r="C4" s="66"/>
      <c r="D4" s="66"/>
      <c r="E4" s="66"/>
    </row>
    <row r="5" spans="2:6" ht="20.25">
      <c r="B5" s="66" t="s">
        <v>10</v>
      </c>
      <c r="C5" s="66"/>
      <c r="D5" s="66"/>
      <c r="E5" s="66"/>
      <c r="F5" s="3"/>
    </row>
    <row r="6" spans="2:6" ht="20.25">
      <c r="B6" s="55"/>
      <c r="C6" s="55"/>
      <c r="D6" s="55"/>
      <c r="E6" s="55"/>
      <c r="F6" s="3"/>
    </row>
    <row r="7" spans="2:6" ht="20.25">
      <c r="B7" s="70" t="s">
        <v>31</v>
      </c>
      <c r="C7" s="70"/>
      <c r="D7" s="70"/>
      <c r="E7" s="70"/>
      <c r="F7" s="3"/>
    </row>
    <row r="8" spans="2:6" ht="20.25">
      <c r="B8" s="69" t="s">
        <v>29</v>
      </c>
      <c r="C8" s="69"/>
      <c r="D8" s="69"/>
      <c r="E8" s="69"/>
      <c r="F8" s="3"/>
    </row>
    <row r="9" spans="2:6" ht="20.25">
      <c r="B9" s="67">
        <v>43342</v>
      </c>
      <c r="C9" s="68"/>
      <c r="D9" s="68"/>
      <c r="E9" s="68"/>
      <c r="F9" s="3"/>
    </row>
    <row r="10" spans="2:6" ht="20.25">
      <c r="B10" s="56"/>
      <c r="C10" s="56"/>
      <c r="D10" s="56"/>
      <c r="E10" s="56"/>
      <c r="F10" s="3"/>
    </row>
    <row r="11" spans="2:6" ht="21" customHeight="1">
      <c r="B11" s="4" t="s">
        <v>19</v>
      </c>
      <c r="D11" s="3"/>
      <c r="E11" s="3"/>
      <c r="F11" s="3"/>
    </row>
    <row r="12" spans="2:6" ht="21" customHeight="1">
      <c r="B12" s="76" t="s">
        <v>2</v>
      </c>
      <c r="C12" s="76"/>
      <c r="D12" s="76"/>
      <c r="E12" s="76"/>
      <c r="F12" s="3"/>
    </row>
    <row r="13" spans="2:6" ht="21" customHeight="1">
      <c r="B13" s="77" t="s">
        <v>18</v>
      </c>
      <c r="C13" s="77"/>
      <c r="D13" s="77"/>
      <c r="E13" s="77"/>
      <c r="F13" s="3"/>
    </row>
    <row r="14" spans="2:6" ht="15.75" thickBot="1">
      <c r="B14" s="3"/>
      <c r="C14" s="3"/>
      <c r="D14" s="3"/>
      <c r="E14" s="3"/>
      <c r="F14" s="3"/>
    </row>
    <row r="15" spans="2:6" ht="16.5" thickBot="1">
      <c r="B15" s="6" t="s">
        <v>0</v>
      </c>
      <c r="C15" s="7" t="s">
        <v>40</v>
      </c>
      <c r="D15" s="25" t="s">
        <v>15</v>
      </c>
      <c r="E15" s="2" t="s">
        <v>1</v>
      </c>
      <c r="F15" s="3"/>
    </row>
    <row r="16" spans="2:6" ht="39.75" customHeight="1">
      <c r="B16" s="40" t="s">
        <v>20</v>
      </c>
      <c r="C16" s="41" t="s">
        <v>39</v>
      </c>
      <c r="D16" s="59">
        <f>E38</f>
        <v>467784.00000000006</v>
      </c>
      <c r="E16" s="46" t="s">
        <v>25</v>
      </c>
      <c r="F16" s="3"/>
    </row>
    <row r="17" spans="1:6" ht="39.75" customHeight="1">
      <c r="B17" s="42" t="s">
        <v>21</v>
      </c>
      <c r="C17" s="43" t="s">
        <v>36</v>
      </c>
      <c r="D17" s="60">
        <v>1545</v>
      </c>
      <c r="E17" s="47" t="s">
        <v>41</v>
      </c>
      <c r="F17" s="3"/>
    </row>
    <row r="18" spans="1:6" ht="39.75" customHeight="1">
      <c r="B18" s="42" t="s">
        <v>5</v>
      </c>
      <c r="C18" s="43" t="s">
        <v>37</v>
      </c>
      <c r="D18" s="61">
        <v>34203</v>
      </c>
      <c r="E18" s="47" t="s">
        <v>41</v>
      </c>
      <c r="F18" s="3"/>
    </row>
    <row r="19" spans="1:6" ht="39.75" customHeight="1" thickBot="1">
      <c r="B19" s="44" t="s">
        <v>16</v>
      </c>
      <c r="C19" s="45" t="s">
        <v>38</v>
      </c>
      <c r="D19" s="49">
        <v>1520</v>
      </c>
      <c r="E19" s="48" t="s">
        <v>27</v>
      </c>
      <c r="F19" s="3"/>
    </row>
    <row r="20" spans="1:6" ht="16.5" thickBot="1">
      <c r="B20" s="10"/>
      <c r="C20" s="10"/>
      <c r="D20" s="14"/>
      <c r="E20" s="3"/>
      <c r="F20" s="3"/>
    </row>
    <row r="21" spans="1:6" ht="16.5" thickBot="1">
      <c r="B21" s="11" t="s">
        <v>3</v>
      </c>
      <c r="C21" s="7" t="s">
        <v>28</v>
      </c>
      <c r="D21" s="25" t="s">
        <v>15</v>
      </c>
      <c r="E21" s="2" t="s">
        <v>1</v>
      </c>
      <c r="F21" s="3"/>
    </row>
    <row r="22" spans="1:6" ht="30" customHeight="1">
      <c r="B22" s="23" t="s">
        <v>17</v>
      </c>
      <c r="C22" s="21" t="s">
        <v>49</v>
      </c>
      <c r="D22" s="35">
        <f>D16-D17+D18+D19</f>
        <v>501962.00000000006</v>
      </c>
      <c r="E22" s="24" t="s">
        <v>24</v>
      </c>
      <c r="F22" s="3"/>
    </row>
    <row r="23" spans="1:6" ht="30" customHeight="1">
      <c r="B23" s="12" t="s">
        <v>44</v>
      </c>
      <c r="C23" s="8"/>
      <c r="D23" s="54">
        <v>45722855</v>
      </c>
      <c r="E23" s="22" t="s">
        <v>43</v>
      </c>
      <c r="F23" s="3"/>
    </row>
    <row r="24" spans="1:6" ht="30" customHeight="1" thickBot="1">
      <c r="B24" s="13" t="s">
        <v>45</v>
      </c>
      <c r="C24" s="9"/>
      <c r="D24" s="36">
        <f>D22/D23</f>
        <v>1.0978360821956547E-2</v>
      </c>
      <c r="E24" s="5" t="s">
        <v>4</v>
      </c>
      <c r="F24" s="3"/>
    </row>
    <row r="25" spans="1:6" ht="8.4499999999999993" customHeight="1">
      <c r="A25" s="15"/>
      <c r="B25" s="17"/>
      <c r="C25" s="17"/>
      <c r="D25" s="26"/>
      <c r="E25" s="18"/>
      <c r="F25" s="15"/>
    </row>
    <row r="26" spans="1:6" ht="18.75">
      <c r="A26" s="15"/>
      <c r="B26" s="27" t="s">
        <v>12</v>
      </c>
      <c r="C26" s="15"/>
      <c r="D26" s="15"/>
      <c r="F26" s="15"/>
    </row>
    <row r="27" spans="1:6" ht="7.5" customHeight="1">
      <c r="A27" s="15"/>
      <c r="B27" s="15"/>
      <c r="C27" s="15"/>
      <c r="D27" s="15"/>
      <c r="F27" s="15"/>
    </row>
    <row r="28" spans="1:6" ht="15.75" customHeight="1">
      <c r="A28" s="15"/>
      <c r="B28" s="28" t="s">
        <v>57</v>
      </c>
      <c r="C28" s="15"/>
      <c r="D28" s="15"/>
      <c r="F28" s="15"/>
    </row>
    <row r="29" spans="1:6" ht="15.75" customHeight="1">
      <c r="A29" s="15"/>
      <c r="B29" s="86" t="s">
        <v>53</v>
      </c>
      <c r="C29" s="86"/>
      <c r="D29" s="86"/>
      <c r="F29" s="30"/>
    </row>
    <row r="30" spans="1:6" ht="7.9" customHeight="1">
      <c r="A30" s="15"/>
      <c r="B30" s="29"/>
      <c r="C30" s="29"/>
      <c r="D30" s="29"/>
      <c r="F30" s="15"/>
    </row>
    <row r="31" spans="1:6" ht="15.75">
      <c r="A31" s="15"/>
      <c r="B31" s="34" t="s">
        <v>32</v>
      </c>
      <c r="C31" s="29"/>
      <c r="D31" s="29"/>
      <c r="F31" s="15"/>
    </row>
    <row r="32" spans="1:6" ht="15.75" customHeight="1">
      <c r="A32" s="15"/>
      <c r="B32" s="86" t="s">
        <v>54</v>
      </c>
      <c r="C32" s="86"/>
      <c r="D32" s="86"/>
      <c r="F32" s="30"/>
    </row>
    <row r="33" spans="1:6" ht="7.5" customHeight="1">
      <c r="A33" s="15"/>
      <c r="B33" s="31"/>
      <c r="C33" s="31"/>
      <c r="D33" s="32"/>
      <c r="E33" s="15"/>
      <c r="F33" s="15"/>
    </row>
    <row r="34" spans="1:6" ht="19.5" thickBot="1">
      <c r="A34" s="15"/>
      <c r="B34" s="33" t="s">
        <v>14</v>
      </c>
      <c r="C34" s="31"/>
      <c r="D34" s="32"/>
      <c r="E34" s="15"/>
      <c r="F34" s="15"/>
    </row>
    <row r="35" spans="1:6" ht="20.25" customHeight="1">
      <c r="B35" s="82" t="s">
        <v>33</v>
      </c>
      <c r="C35" s="83"/>
      <c r="D35" s="88" t="s">
        <v>22</v>
      </c>
      <c r="E35" s="80" t="s">
        <v>35</v>
      </c>
      <c r="F35" s="3"/>
    </row>
    <row r="36" spans="1:6" ht="20.25" customHeight="1">
      <c r="B36" s="78" t="s">
        <v>11</v>
      </c>
      <c r="C36" s="79"/>
      <c r="D36" s="89"/>
      <c r="E36" s="81"/>
      <c r="F36" s="3"/>
    </row>
    <row r="37" spans="1:6" ht="21" customHeight="1" thickBot="1">
      <c r="B37" s="74" t="s">
        <v>34</v>
      </c>
      <c r="C37" s="75"/>
      <c r="D37" s="52">
        <v>400</v>
      </c>
      <c r="E37" s="53">
        <f>D37*0.1335*8760</f>
        <v>467784.00000000006</v>
      </c>
      <c r="F37" s="3"/>
    </row>
    <row r="38" spans="1:6" ht="21" customHeight="1" thickBot="1">
      <c r="B38" s="72" t="s">
        <v>6</v>
      </c>
      <c r="C38" s="73"/>
      <c r="D38" s="50">
        <f>SUM(D37:D37)</f>
        <v>400</v>
      </c>
      <c r="E38" s="51">
        <f>SUM(E37:E37)</f>
        <v>467784.00000000006</v>
      </c>
      <c r="F38" s="3"/>
    </row>
    <row r="39" spans="1:6" ht="15" customHeight="1">
      <c r="B39" s="37"/>
      <c r="C39" s="37"/>
      <c r="D39" s="38"/>
      <c r="E39" s="39"/>
      <c r="F39" s="3"/>
    </row>
    <row r="40" spans="1:6" ht="23.25" customHeight="1">
      <c r="B40" s="71" t="s">
        <v>30</v>
      </c>
      <c r="C40" s="71"/>
      <c r="D40" s="71"/>
      <c r="E40" s="71"/>
      <c r="F40" s="3"/>
    </row>
    <row r="41" spans="1:6" ht="68.25" customHeight="1">
      <c r="B41" s="87" t="s">
        <v>26</v>
      </c>
      <c r="C41" s="87"/>
      <c r="D41" s="87"/>
      <c r="E41" s="87"/>
      <c r="F41" s="19"/>
    </row>
    <row r="42" spans="1:6" ht="27.75" customHeight="1">
      <c r="B42" s="84" t="s">
        <v>23</v>
      </c>
      <c r="C42" s="85"/>
      <c r="D42" s="85"/>
      <c r="E42" s="85"/>
      <c r="F42" s="19"/>
    </row>
    <row r="43" spans="1:6" ht="15" customHeight="1">
      <c r="B43" s="71" t="s">
        <v>48</v>
      </c>
      <c r="C43" s="71"/>
      <c r="D43" s="71"/>
      <c r="E43" s="71"/>
    </row>
  </sheetData>
  <mergeCells count="21">
    <mergeCell ref="B43:E43"/>
    <mergeCell ref="B37:C37"/>
    <mergeCell ref="B38:C38"/>
    <mergeCell ref="B40:E40"/>
    <mergeCell ref="B41:E41"/>
    <mergeCell ref="B42:E42"/>
    <mergeCell ref="B35:C35"/>
    <mergeCell ref="D35:D36"/>
    <mergeCell ref="E35:E36"/>
    <mergeCell ref="B36:C36"/>
    <mergeCell ref="B2:E2"/>
    <mergeCell ref="B3:E3"/>
    <mergeCell ref="B4:E4"/>
    <mergeCell ref="B5:E5"/>
    <mergeCell ref="B7:E7"/>
    <mergeCell ref="B8:E8"/>
    <mergeCell ref="B9:E9"/>
    <mergeCell ref="B12:E12"/>
    <mergeCell ref="B13:E13"/>
    <mergeCell ref="B29:D29"/>
    <mergeCell ref="B32:D32"/>
  </mergeCells>
  <hyperlinks>
    <hyperlink ref="B42" r:id="rId1"/>
  </hyperlinks>
  <pageMargins left="0.7" right="0.7" top="0.75" bottom="0.75" header="0.3" footer="0.3"/>
  <pageSetup scale="62" orientation="portrait" horizontalDpi="4294967293"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Full Obligation</vt:lpstr>
      <vt:lpstr>Min Standard at 400</vt:lpstr>
    </vt:vector>
  </TitlesOfParts>
  <Company>Commonwealth of Massachusetts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Judge</dc:creator>
  <cp:lastModifiedBy>Kaitlin Kelly</cp:lastModifiedBy>
  <cp:lastPrinted>2013-07-24T14:01:59Z</cp:lastPrinted>
  <dcterms:created xsi:type="dcterms:W3CDTF">2010-09-02T19:25:03Z</dcterms:created>
  <dcterms:modified xsi:type="dcterms:W3CDTF">2018-11-09T15:09:45Z</dcterms:modified>
</cp:coreProperties>
</file>