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20" yWindow="315" windowWidth="19950" windowHeight="13770" tabRatio="789"/>
  </bookViews>
  <sheets>
    <sheet name="CAF Fall 2018" sheetId="176" r:id="rId1"/>
    <sheet name="OBOTS FQHC w Add-on" sheetId="167" r:id="rId2"/>
    <sheet name="OBOTS Outpatient Clinic" sheetId="171" r:id="rId3"/>
    <sheet name="OBOTS Hospital w Add-on" sheetId="168" r:id="rId4"/>
    <sheet name="CAF" sheetId="155" state="hidden" r:id="rId5"/>
    <sheet name="4929 OBOTS FQHC Start-Up" sheetId="154" r:id="rId6"/>
    <sheet name="Salary Data" sheetId="163" state="hidden" r:id="rId7"/>
    <sheet name="FY17 UFR " sheetId="172" state="hidden" r:id="rId8"/>
    <sheet name="UFR FY17" sheetId="174" state="hidden" r:id="rId9"/>
    <sheet name="Consolidated Rates" sheetId="173" state="hidden" r:id="rId10"/>
  </sheets>
  <externalReferences>
    <externalReference r:id="rId11"/>
  </externalReferences>
  <definedNames>
    <definedName name="_xlnm.Print_Area" localSheetId="4">CAF!$AO$1:$BL$55</definedName>
    <definedName name="_xlnm.Print_Area" localSheetId="0">'CAF Fall 2018'!$BE$12:$BS$27</definedName>
    <definedName name="_xlnm.Print_Area" localSheetId="1">'OBOTS FQHC w Add-on'!$A$1:$X$53</definedName>
    <definedName name="_xlnm.Print_Area" localSheetId="3">'OBOTS Hospital w Add-on'!$B$59:$X$108</definedName>
    <definedName name="_xlnm.Print_Titles" localSheetId="4">CAF!$A:$A</definedName>
    <definedName name="_xlnm.Print_Titles" localSheetId="0">'CAF Fall 2018'!$A:$A</definedName>
  </definedNames>
  <calcPr calcId="145621"/>
</workbook>
</file>

<file path=xl/calcChain.xml><?xml version="1.0" encoding="utf-8"?>
<calcChain xmlns="http://schemas.openxmlformats.org/spreadsheetml/2006/main">
  <c r="M25" i="171" l="1"/>
  <c r="M24" i="167"/>
  <c r="S7" i="173" l="1"/>
  <c r="S8" i="173"/>
  <c r="S9" i="173"/>
  <c r="S10" i="173"/>
  <c r="S11" i="173"/>
  <c r="S12" i="173"/>
  <c r="S13" i="173"/>
  <c r="S14" i="173"/>
  <c r="S15" i="173"/>
  <c r="S16" i="173"/>
  <c r="S6" i="173"/>
  <c r="G7" i="173"/>
  <c r="G8" i="173"/>
  <c r="G9" i="173"/>
  <c r="G10" i="173"/>
  <c r="G11" i="173"/>
  <c r="G12" i="173"/>
  <c r="G13" i="173"/>
  <c r="G14" i="173"/>
  <c r="G15" i="173"/>
  <c r="G16" i="173"/>
  <c r="G6" i="173"/>
  <c r="C21" i="154"/>
  <c r="C77" i="168"/>
  <c r="C21" i="171"/>
  <c r="C19" i="167"/>
  <c r="BO21" i="176"/>
  <c r="BN21" i="176"/>
  <c r="BM21" i="176"/>
  <c r="BL21" i="176"/>
  <c r="BK21" i="176"/>
  <c r="BJ21" i="176"/>
  <c r="BI21" i="176"/>
  <c r="BH21" i="176"/>
  <c r="BO20" i="176"/>
  <c r="BN20" i="176"/>
  <c r="BM20" i="176"/>
  <c r="BL20" i="176"/>
  <c r="BK20" i="176"/>
  <c r="BJ20" i="176"/>
  <c r="BI20" i="176"/>
  <c r="BH20" i="176"/>
  <c r="BH17" i="176"/>
  <c r="BQ17" i="176" s="1"/>
  <c r="BQ21" i="176" l="1"/>
  <c r="BQ23" i="176" s="1"/>
  <c r="Q53" i="171"/>
  <c r="O25" i="154" l="1"/>
  <c r="J25" i="154"/>
  <c r="H106" i="168"/>
  <c r="M106" i="168"/>
  <c r="R106" i="168"/>
  <c r="X106" i="168"/>
  <c r="R80" i="168"/>
  <c r="M80" i="168"/>
  <c r="M25" i="154" l="1"/>
  <c r="H25" i="154"/>
  <c r="L25" i="154"/>
  <c r="G25" i="154"/>
  <c r="E22" i="154"/>
  <c r="C22" i="154"/>
  <c r="B22" i="154"/>
  <c r="V106" i="168"/>
  <c r="T106" i="168"/>
  <c r="P106" i="168"/>
  <c r="O106" i="168"/>
  <c r="K106" i="168"/>
  <c r="J106" i="168"/>
  <c r="F106" i="168"/>
  <c r="E106" i="168"/>
  <c r="P80" i="168"/>
  <c r="O80" i="168"/>
  <c r="K80" i="168"/>
  <c r="J80" i="168"/>
  <c r="D78" i="168"/>
  <c r="C78" i="168"/>
  <c r="B78" i="168"/>
  <c r="X53" i="171"/>
  <c r="W53" i="171"/>
  <c r="T53" i="171"/>
  <c r="R53" i="171"/>
  <c r="O53" i="171"/>
  <c r="M53" i="171"/>
  <c r="L53" i="171"/>
  <c r="J53" i="171"/>
  <c r="H53" i="171"/>
  <c r="G53" i="171"/>
  <c r="E53" i="171"/>
  <c r="R25" i="171"/>
  <c r="Q25" i="171"/>
  <c r="O25" i="171"/>
  <c r="L25" i="171" l="1"/>
  <c r="J25" i="171"/>
  <c r="M51" i="167"/>
  <c r="R51" i="167"/>
  <c r="X51" i="167"/>
  <c r="R24" i="167"/>
  <c r="H51" i="167"/>
  <c r="W51" i="167"/>
  <c r="T51" i="167"/>
  <c r="Q51" i="167"/>
  <c r="O51" i="167"/>
  <c r="L51" i="167"/>
  <c r="J51" i="167"/>
  <c r="G51" i="167"/>
  <c r="E51" i="167"/>
  <c r="Q24" i="167"/>
  <c r="O24" i="167"/>
  <c r="L24" i="167"/>
  <c r="J24" i="167"/>
  <c r="C5" i="171" l="1"/>
  <c r="HV7" i="174"/>
  <c r="HS7" i="174"/>
  <c r="HP7" i="174"/>
  <c r="HM7" i="174"/>
  <c r="HJ7" i="174"/>
  <c r="HG7" i="174"/>
  <c r="HD7" i="174"/>
  <c r="HA7" i="174"/>
  <c r="GX7" i="174"/>
  <c r="GU7" i="174"/>
  <c r="GR7" i="174"/>
  <c r="GO7" i="174"/>
  <c r="GL7" i="174"/>
  <c r="GI7" i="174"/>
  <c r="GF7" i="174"/>
  <c r="GC7" i="174"/>
  <c r="FZ7" i="174"/>
  <c r="FW7" i="174"/>
  <c r="FT7" i="174"/>
  <c r="FQ7" i="174"/>
  <c r="FN7" i="174"/>
  <c r="FK7" i="174"/>
  <c r="FH7" i="174"/>
  <c r="FE7" i="174"/>
  <c r="FB7" i="174"/>
  <c r="EY7" i="174"/>
  <c r="EV7" i="174"/>
  <c r="ES7" i="174"/>
  <c r="EP7" i="174"/>
  <c r="EM7" i="174"/>
  <c r="EJ7" i="174"/>
  <c r="EG7" i="174"/>
  <c r="ED7" i="174"/>
  <c r="EA7" i="174"/>
  <c r="DX7" i="174"/>
  <c r="DU7" i="174"/>
  <c r="DR7" i="174"/>
  <c r="CX7" i="174"/>
  <c r="BN7" i="174"/>
  <c r="HV6" i="174"/>
  <c r="HS6" i="174"/>
  <c r="HP6" i="174"/>
  <c r="HM6" i="174"/>
  <c r="HJ6" i="174"/>
  <c r="HG6" i="174"/>
  <c r="HD6" i="174"/>
  <c r="HA6" i="174"/>
  <c r="GX6" i="174"/>
  <c r="GU6" i="174"/>
  <c r="GR6" i="174"/>
  <c r="GO6" i="174"/>
  <c r="GL6" i="174"/>
  <c r="GI6" i="174"/>
  <c r="GF6" i="174"/>
  <c r="GC6" i="174"/>
  <c r="FZ6" i="174"/>
  <c r="FW6" i="174"/>
  <c r="FT6" i="174"/>
  <c r="FQ6" i="174"/>
  <c r="FN6" i="174"/>
  <c r="FK6" i="174"/>
  <c r="FH6" i="174"/>
  <c r="FE6" i="174"/>
  <c r="FB6" i="174"/>
  <c r="EY6" i="174"/>
  <c r="EV6" i="174"/>
  <c r="ES6" i="174"/>
  <c r="EP6" i="174"/>
  <c r="EM6" i="174"/>
  <c r="EJ6" i="174"/>
  <c r="EG6" i="174"/>
  <c r="ED6" i="174"/>
  <c r="EA6" i="174"/>
  <c r="DX6" i="174"/>
  <c r="DU6" i="174"/>
  <c r="DR6" i="174"/>
  <c r="CX6" i="174"/>
  <c r="BN6" i="174"/>
  <c r="HV5" i="174"/>
  <c r="HS5" i="174"/>
  <c r="HP5" i="174"/>
  <c r="HM5" i="174"/>
  <c r="HJ5" i="174"/>
  <c r="HG5" i="174"/>
  <c r="HD5" i="174"/>
  <c r="HA5" i="174"/>
  <c r="GX5" i="174"/>
  <c r="GU5" i="174"/>
  <c r="GR5" i="174"/>
  <c r="GO5" i="174"/>
  <c r="GL5" i="174"/>
  <c r="GI5" i="174"/>
  <c r="GF5" i="174"/>
  <c r="GC5" i="174"/>
  <c r="FZ5" i="174"/>
  <c r="FW5" i="174"/>
  <c r="FT5" i="174"/>
  <c r="FQ5" i="174"/>
  <c r="FN5" i="174"/>
  <c r="FK5" i="174"/>
  <c r="FH5" i="174"/>
  <c r="FE5" i="174"/>
  <c r="FB5" i="174"/>
  <c r="EY5" i="174"/>
  <c r="EV5" i="174"/>
  <c r="ES5" i="174"/>
  <c r="EP5" i="174"/>
  <c r="EM5" i="174"/>
  <c r="EJ5" i="174"/>
  <c r="EG5" i="174"/>
  <c r="ED5" i="174"/>
  <c r="EA5" i="174"/>
  <c r="DX5" i="174"/>
  <c r="DU5" i="174"/>
  <c r="DR5" i="174"/>
  <c r="CX5" i="174"/>
  <c r="BN5" i="174"/>
  <c r="HV4" i="174"/>
  <c r="HS4" i="174"/>
  <c r="HP4" i="174"/>
  <c r="HM4" i="174"/>
  <c r="HJ4" i="174"/>
  <c r="HG4" i="174"/>
  <c r="HD4" i="174"/>
  <c r="HA4" i="174"/>
  <c r="GX4" i="174"/>
  <c r="GU4" i="174"/>
  <c r="GR4" i="174"/>
  <c r="GO4" i="174"/>
  <c r="GL4" i="174"/>
  <c r="GI4" i="174"/>
  <c r="GF4" i="174"/>
  <c r="GC4" i="174"/>
  <c r="FZ4" i="174"/>
  <c r="FW4" i="174"/>
  <c r="FT4" i="174"/>
  <c r="FQ4" i="174"/>
  <c r="FN4" i="174"/>
  <c r="FK4" i="174"/>
  <c r="FH4" i="174"/>
  <c r="FE4" i="174"/>
  <c r="FB4" i="174"/>
  <c r="EY4" i="174"/>
  <c r="EV4" i="174"/>
  <c r="ES4" i="174"/>
  <c r="EP4" i="174"/>
  <c r="EM4" i="174"/>
  <c r="EJ4" i="174"/>
  <c r="EG4" i="174"/>
  <c r="ED4" i="174"/>
  <c r="EA4" i="174"/>
  <c r="DX4" i="174"/>
  <c r="DU4" i="174"/>
  <c r="DR4" i="174"/>
  <c r="CX4" i="174"/>
  <c r="BN4" i="174"/>
  <c r="HV3" i="174"/>
  <c r="HS3" i="174"/>
  <c r="HP3" i="174"/>
  <c r="HM3" i="174"/>
  <c r="HJ3" i="174"/>
  <c r="HG3" i="174"/>
  <c r="HD3" i="174"/>
  <c r="HA3" i="174"/>
  <c r="GX3" i="174"/>
  <c r="GU3" i="174"/>
  <c r="GR3" i="174"/>
  <c r="GO3" i="174"/>
  <c r="GL3" i="174"/>
  <c r="GI3" i="174"/>
  <c r="GF3" i="174"/>
  <c r="GC3" i="174"/>
  <c r="FZ3" i="174"/>
  <c r="FW3" i="174"/>
  <c r="FT3" i="174"/>
  <c r="FQ3" i="174"/>
  <c r="FN3" i="174"/>
  <c r="FK3" i="174"/>
  <c r="FH3" i="174"/>
  <c r="FE3" i="174"/>
  <c r="FB3" i="174"/>
  <c r="EY3" i="174"/>
  <c r="EV3" i="174"/>
  <c r="ES3" i="174"/>
  <c r="EP3" i="174"/>
  <c r="EM3" i="174"/>
  <c r="EJ3" i="174"/>
  <c r="EG3" i="174"/>
  <c r="ED3" i="174"/>
  <c r="EA3" i="174"/>
  <c r="DX3" i="174"/>
  <c r="DU3" i="174"/>
  <c r="DR3" i="174"/>
  <c r="CX3" i="174"/>
  <c r="BN3" i="174"/>
  <c r="P35" i="173" l="1"/>
  <c r="D35" i="173"/>
  <c r="P16" i="173" l="1"/>
  <c r="J16" i="173"/>
  <c r="D16" i="173"/>
  <c r="W36" i="171"/>
  <c r="V36" i="171"/>
  <c r="K7" i="171"/>
  <c r="X36" i="171" l="1"/>
  <c r="Q35" i="171"/>
  <c r="P35" i="171"/>
  <c r="R35" i="171" s="1"/>
  <c r="L35" i="171"/>
  <c r="K35" i="171"/>
  <c r="M35" i="171" s="1"/>
  <c r="G35" i="171"/>
  <c r="F35" i="171"/>
  <c r="H35" i="171" s="1"/>
  <c r="P7" i="171"/>
  <c r="L9" i="171" l="1"/>
  <c r="L7" i="171"/>
  <c r="Q7" i="171" s="1"/>
  <c r="R7" i="171" s="1"/>
  <c r="B10" i="171"/>
  <c r="D55" i="172"/>
  <c r="C55" i="172"/>
  <c r="D54" i="172"/>
  <c r="C54" i="172"/>
  <c r="D53" i="172"/>
  <c r="C53" i="172"/>
  <c r="D49" i="172"/>
  <c r="C49" i="172"/>
  <c r="D48" i="172"/>
  <c r="C48" i="172"/>
  <c r="D47" i="172"/>
  <c r="C47" i="172"/>
  <c r="D46" i="172"/>
  <c r="C46" i="172"/>
  <c r="D45" i="172"/>
  <c r="C45" i="172"/>
  <c r="D44" i="172"/>
  <c r="C44" i="172"/>
  <c r="D43" i="172"/>
  <c r="C43" i="172"/>
  <c r="D42" i="172"/>
  <c r="C42" i="172"/>
  <c r="D41" i="172"/>
  <c r="C41" i="172"/>
  <c r="D37" i="172"/>
  <c r="C37" i="172"/>
  <c r="D36" i="172"/>
  <c r="C36" i="172"/>
  <c r="D35" i="172"/>
  <c r="C35" i="172"/>
  <c r="D31" i="172"/>
  <c r="C31" i="172"/>
  <c r="D30" i="172"/>
  <c r="C30" i="172"/>
  <c r="D29" i="172"/>
  <c r="C29" i="172"/>
  <c r="D28" i="172"/>
  <c r="C28" i="172"/>
  <c r="D27" i="172"/>
  <c r="C27" i="172"/>
  <c r="D26" i="172"/>
  <c r="C26" i="172"/>
  <c r="D25" i="172"/>
  <c r="C25" i="172"/>
  <c r="D21" i="172"/>
  <c r="C21" i="172"/>
  <c r="D20" i="172"/>
  <c r="C20" i="172"/>
  <c r="D19" i="172"/>
  <c r="C19" i="172"/>
  <c r="D18" i="172"/>
  <c r="C18" i="172"/>
  <c r="D17" i="172"/>
  <c r="C17" i="172"/>
  <c r="D16" i="172"/>
  <c r="C16" i="172"/>
  <c r="D15" i="172"/>
  <c r="C15" i="172"/>
  <c r="D14" i="172"/>
  <c r="C14" i="172"/>
  <c r="D13" i="172"/>
  <c r="C13" i="172"/>
  <c r="D12" i="172"/>
  <c r="C12" i="172"/>
  <c r="D8" i="172"/>
  <c r="C8" i="172"/>
  <c r="D7" i="172"/>
  <c r="C7" i="172"/>
  <c r="D6" i="172"/>
  <c r="C6" i="172"/>
  <c r="D5" i="172"/>
  <c r="C5" i="172"/>
  <c r="D4" i="172"/>
  <c r="C4" i="172"/>
  <c r="F4" i="172" l="1"/>
  <c r="H4" i="172"/>
  <c r="E49" i="172"/>
  <c r="G49" i="172"/>
  <c r="I49" i="172"/>
  <c r="F53" i="172"/>
  <c r="H53" i="172"/>
  <c r="E54" i="172"/>
  <c r="G54" i="172"/>
  <c r="I54" i="172"/>
  <c r="F55" i="172"/>
  <c r="H55" i="172"/>
  <c r="E5" i="172"/>
  <c r="G5" i="172"/>
  <c r="I5" i="172"/>
  <c r="F6" i="172"/>
  <c r="H6" i="172"/>
  <c r="E7" i="172"/>
  <c r="G7" i="172"/>
  <c r="I7" i="172"/>
  <c r="F12" i="172"/>
  <c r="H12" i="172"/>
  <c r="E13" i="172"/>
  <c r="G13" i="172"/>
  <c r="I13" i="172"/>
  <c r="F14" i="172"/>
  <c r="H14" i="172"/>
  <c r="E15" i="172"/>
  <c r="G15" i="172"/>
  <c r="I15" i="172"/>
  <c r="F16" i="172"/>
  <c r="H16" i="172"/>
  <c r="E17" i="172"/>
  <c r="G17" i="172"/>
  <c r="I17" i="172"/>
  <c r="F18" i="172"/>
  <c r="H18" i="172"/>
  <c r="E19" i="172"/>
  <c r="G19" i="172"/>
  <c r="I19" i="172"/>
  <c r="F20" i="172"/>
  <c r="H20" i="172"/>
  <c r="E21" i="172"/>
  <c r="G21" i="172"/>
  <c r="I21" i="172"/>
  <c r="F35" i="172"/>
  <c r="H35" i="172"/>
  <c r="E36" i="172"/>
  <c r="G36" i="172"/>
  <c r="I36" i="172"/>
  <c r="F8" i="172"/>
  <c r="H8" i="172"/>
  <c r="E41" i="172"/>
  <c r="G41" i="172"/>
  <c r="I41" i="172"/>
  <c r="F42" i="172"/>
  <c r="H42" i="172"/>
  <c r="E43" i="172"/>
  <c r="G43" i="172"/>
  <c r="I43" i="172"/>
  <c r="F25" i="172"/>
  <c r="H25" i="172"/>
  <c r="E26" i="172"/>
  <c r="G26" i="172"/>
  <c r="I26" i="172"/>
  <c r="F27" i="172"/>
  <c r="H27" i="172"/>
  <c r="E28" i="172"/>
  <c r="G28" i="172"/>
  <c r="I28" i="172"/>
  <c r="F29" i="172"/>
  <c r="H29" i="172"/>
  <c r="E37" i="172"/>
  <c r="G37" i="172"/>
  <c r="I37" i="172"/>
  <c r="F30" i="172"/>
  <c r="H30" i="172"/>
  <c r="E44" i="172"/>
  <c r="G44" i="172"/>
  <c r="I44" i="172"/>
  <c r="F31" i="172"/>
  <c r="H31" i="172"/>
  <c r="E45" i="172"/>
  <c r="G45" i="172"/>
  <c r="I45" i="172"/>
  <c r="F46" i="172"/>
  <c r="H46" i="172"/>
  <c r="E47" i="172"/>
  <c r="G47" i="172"/>
  <c r="I47" i="172"/>
  <c r="F48" i="172"/>
  <c r="H48" i="172"/>
  <c r="E4" i="172"/>
  <c r="G4" i="172"/>
  <c r="I4" i="172"/>
  <c r="F49" i="172"/>
  <c r="H49" i="172"/>
  <c r="E53" i="172"/>
  <c r="G53" i="172"/>
  <c r="I53" i="172"/>
  <c r="F54" i="172"/>
  <c r="H54" i="172"/>
  <c r="E55" i="172"/>
  <c r="G55" i="172"/>
  <c r="I55" i="172"/>
  <c r="F5" i="172"/>
  <c r="H5" i="172"/>
  <c r="E6" i="172"/>
  <c r="G6" i="172"/>
  <c r="I6" i="172"/>
  <c r="F7" i="172"/>
  <c r="H7" i="172"/>
  <c r="E12" i="172"/>
  <c r="G12" i="172"/>
  <c r="I12" i="172"/>
  <c r="F13" i="172"/>
  <c r="H13" i="172"/>
  <c r="E14" i="172"/>
  <c r="G14" i="172"/>
  <c r="I14" i="172"/>
  <c r="F15" i="172"/>
  <c r="M7" i="171" s="1"/>
  <c r="H15" i="172"/>
  <c r="E16" i="172"/>
  <c r="G16" i="172"/>
  <c r="I16" i="172"/>
  <c r="F17" i="172"/>
  <c r="H17" i="172"/>
  <c r="E18" i="172"/>
  <c r="G18" i="172"/>
  <c r="I18" i="172"/>
  <c r="F19" i="172"/>
  <c r="H19" i="172"/>
  <c r="E20" i="172"/>
  <c r="G20" i="172"/>
  <c r="I20" i="172"/>
  <c r="F21" i="172"/>
  <c r="H21" i="172"/>
  <c r="E35" i="172"/>
  <c r="G35" i="172"/>
  <c r="I35" i="172"/>
  <c r="F36" i="172"/>
  <c r="H36" i="172"/>
  <c r="E8" i="172"/>
  <c r="G8" i="172"/>
  <c r="I8" i="172"/>
  <c r="F41" i="172"/>
  <c r="H41" i="172"/>
  <c r="E42" i="172"/>
  <c r="G42" i="172"/>
  <c r="I42" i="172"/>
  <c r="F43" i="172"/>
  <c r="H43" i="172"/>
  <c r="E25" i="172"/>
  <c r="G25" i="172"/>
  <c r="I25" i="172"/>
  <c r="F26" i="172"/>
  <c r="H26" i="172"/>
  <c r="E27" i="172"/>
  <c r="G27" i="172"/>
  <c r="I27" i="172"/>
  <c r="F28" i="172"/>
  <c r="H28" i="172"/>
  <c r="E29" i="172"/>
  <c r="G29" i="172"/>
  <c r="I29" i="172"/>
  <c r="F37" i="172"/>
  <c r="H37" i="172"/>
  <c r="E30" i="172"/>
  <c r="G30" i="172"/>
  <c r="I30" i="172"/>
  <c r="F44" i="172"/>
  <c r="H44" i="172"/>
  <c r="E31" i="172"/>
  <c r="G31" i="172"/>
  <c r="I31" i="172"/>
  <c r="F45" i="172"/>
  <c r="H45" i="172"/>
  <c r="E46" i="172"/>
  <c r="G46" i="172"/>
  <c r="I46" i="172"/>
  <c r="F47" i="172"/>
  <c r="H47" i="172"/>
  <c r="E48" i="172"/>
  <c r="G48" i="172"/>
  <c r="I48" i="172"/>
  <c r="E35" i="171" l="1"/>
  <c r="J35" i="171"/>
  <c r="O35" i="171"/>
  <c r="T36" i="171"/>
  <c r="O7" i="171"/>
  <c r="J7" i="171"/>
  <c r="V49" i="171"/>
  <c r="P49" i="171"/>
  <c r="K49" i="171"/>
  <c r="F49" i="171"/>
  <c r="T46" i="171"/>
  <c r="O46" i="171"/>
  <c r="J46" i="171"/>
  <c r="E46" i="171"/>
  <c r="T45" i="171"/>
  <c r="O45" i="171"/>
  <c r="J45" i="171"/>
  <c r="E45" i="171"/>
  <c r="T44" i="171"/>
  <c r="O44" i="171"/>
  <c r="J44" i="171"/>
  <c r="E44" i="171"/>
  <c r="V41" i="171"/>
  <c r="P41" i="171"/>
  <c r="K41" i="171"/>
  <c r="F41" i="171"/>
  <c r="W38" i="171"/>
  <c r="T38" i="171"/>
  <c r="Q38" i="171"/>
  <c r="O38" i="171"/>
  <c r="L38" i="171"/>
  <c r="J38" i="171"/>
  <c r="G38" i="171"/>
  <c r="E38" i="171"/>
  <c r="W37" i="171"/>
  <c r="T37" i="171"/>
  <c r="Q37" i="171"/>
  <c r="O37" i="171"/>
  <c r="L37" i="171"/>
  <c r="J37" i="171"/>
  <c r="G37" i="171"/>
  <c r="E37" i="171"/>
  <c r="W35" i="171"/>
  <c r="W39" i="171" s="1"/>
  <c r="T35" i="171"/>
  <c r="Q36" i="171"/>
  <c r="Q39" i="171" s="1"/>
  <c r="O36" i="171"/>
  <c r="L36" i="171"/>
  <c r="L39" i="171" s="1"/>
  <c r="J36" i="171"/>
  <c r="G36" i="171"/>
  <c r="G39" i="171" s="1"/>
  <c r="E36" i="171"/>
  <c r="P21" i="171"/>
  <c r="K21" i="171"/>
  <c r="K52" i="171"/>
  <c r="C20" i="171"/>
  <c r="C18" i="171" s="1"/>
  <c r="O18" i="171"/>
  <c r="J18" i="171"/>
  <c r="O17" i="171"/>
  <c r="J17" i="171"/>
  <c r="O16" i="171"/>
  <c r="J16" i="171"/>
  <c r="V14" i="171"/>
  <c r="P13" i="171"/>
  <c r="K13" i="171"/>
  <c r="B13" i="171"/>
  <c r="B12" i="171"/>
  <c r="Q10" i="171"/>
  <c r="O10" i="171"/>
  <c r="L10" i="171"/>
  <c r="J10" i="171"/>
  <c r="B11" i="171"/>
  <c r="Q9" i="171"/>
  <c r="O9" i="171"/>
  <c r="J9" i="171"/>
  <c r="Q8" i="171"/>
  <c r="Q11" i="171" s="1"/>
  <c r="O8" i="171"/>
  <c r="L8" i="171"/>
  <c r="L11" i="171" s="1"/>
  <c r="J8" i="171"/>
  <c r="C7" i="171"/>
  <c r="H24" i="154"/>
  <c r="K79" i="168"/>
  <c r="H21" i="154"/>
  <c r="K23" i="167"/>
  <c r="M24" i="154" l="1"/>
  <c r="O24" i="154" s="1"/>
  <c r="O26" i="154" s="1"/>
  <c r="K50" i="167"/>
  <c r="C6" i="171"/>
  <c r="V35" i="171" s="1"/>
  <c r="X35" i="171" s="1"/>
  <c r="C8" i="171"/>
  <c r="K10" i="171" s="1"/>
  <c r="M10" i="171" s="1"/>
  <c r="C16" i="171"/>
  <c r="G44" i="171" s="1"/>
  <c r="H44" i="171" s="1"/>
  <c r="C17" i="171"/>
  <c r="P10" i="171"/>
  <c r="R10" i="171" s="1"/>
  <c r="K24" i="171"/>
  <c r="V52" i="171" s="1"/>
  <c r="V37" i="171"/>
  <c r="X37" i="171" s="1"/>
  <c r="P37" i="171"/>
  <c r="R37" i="171" s="1"/>
  <c r="K37" i="171"/>
  <c r="M37" i="171" s="1"/>
  <c r="F37" i="171"/>
  <c r="H37" i="171" s="1"/>
  <c r="Q44" i="171"/>
  <c r="R44" i="171" s="1"/>
  <c r="Q46" i="171"/>
  <c r="R46" i="171" s="1"/>
  <c r="G46" i="171"/>
  <c r="H46" i="171" s="1"/>
  <c r="L18" i="171"/>
  <c r="W46" i="171"/>
  <c r="L46" i="171"/>
  <c r="M46" i="171" s="1"/>
  <c r="Q18" i="171"/>
  <c r="R18" i="171" s="1"/>
  <c r="V38" i="171"/>
  <c r="X38" i="171" s="1"/>
  <c r="P38" i="171"/>
  <c r="R38" i="171" s="1"/>
  <c r="K38" i="171"/>
  <c r="M38" i="171" s="1"/>
  <c r="F38" i="171"/>
  <c r="H38" i="171" s="1"/>
  <c r="K9" i="171"/>
  <c r="M9" i="171" s="1"/>
  <c r="P9" i="171"/>
  <c r="R9" i="171" s="1"/>
  <c r="Q45" i="171"/>
  <c r="R45" i="171" s="1"/>
  <c r="G45" i="171"/>
  <c r="H45" i="171" s="1"/>
  <c r="L17" i="171"/>
  <c r="M17" i="171" s="1"/>
  <c r="W45" i="171"/>
  <c r="X45" i="171" s="1"/>
  <c r="L45" i="171"/>
  <c r="M45" i="171" s="1"/>
  <c r="Q17" i="171"/>
  <c r="R17" i="171" s="1"/>
  <c r="P24" i="171"/>
  <c r="P52" i="171"/>
  <c r="V105" i="168"/>
  <c r="X105" i="168" s="1"/>
  <c r="X107" i="168" s="1"/>
  <c r="P105" i="168"/>
  <c r="R105" i="168" s="1"/>
  <c r="R107" i="168" s="1"/>
  <c r="P79" i="168"/>
  <c r="R79" i="168" s="1"/>
  <c r="R81" i="168" s="1"/>
  <c r="K105" i="168"/>
  <c r="M105" i="168" s="1"/>
  <c r="M107" i="168" s="1"/>
  <c r="M108" i="168" s="1"/>
  <c r="F105" i="168"/>
  <c r="H105" i="168" s="1"/>
  <c r="H107" i="168" s="1"/>
  <c r="M79" i="168"/>
  <c r="M81" i="168" s="1"/>
  <c r="V50" i="167"/>
  <c r="P50" i="167"/>
  <c r="G50" i="167"/>
  <c r="P23" i="167"/>
  <c r="G52" i="171" l="1"/>
  <c r="F36" i="171"/>
  <c r="H36" i="171" s="1"/>
  <c r="L44" i="171"/>
  <c r="M44" i="171" s="1"/>
  <c r="P8" i="171"/>
  <c r="R8" i="171" s="1"/>
  <c r="R11" i="171" s="1"/>
  <c r="P36" i="171"/>
  <c r="R36" i="171" s="1"/>
  <c r="Q16" i="171"/>
  <c r="R16" i="171" s="1"/>
  <c r="L16" i="171"/>
  <c r="M16" i="171" s="1"/>
  <c r="K8" i="171"/>
  <c r="M8" i="171" s="1"/>
  <c r="K36" i="171"/>
  <c r="M36" i="171" s="1"/>
  <c r="M18" i="171"/>
  <c r="W44" i="171"/>
  <c r="R13" i="171"/>
  <c r="R14" i="171" s="1"/>
  <c r="R20" i="171" s="1"/>
  <c r="R21" i="171" s="1"/>
  <c r="R23" i="171" s="1"/>
  <c r="X39" i="171"/>
  <c r="X41" i="171" s="1"/>
  <c r="X42" i="171" s="1"/>
  <c r="M11" i="171" l="1"/>
  <c r="M13" i="171" s="1"/>
  <c r="M14" i="171" s="1"/>
  <c r="M20" i="171" s="1"/>
  <c r="M21" i="171" s="1"/>
  <c r="M23" i="171" s="1"/>
  <c r="M24" i="171" s="1"/>
  <c r="H39" i="171"/>
  <c r="H41" i="171" s="1"/>
  <c r="H42" i="171" s="1"/>
  <c r="H48" i="171" s="1"/>
  <c r="H49" i="171" s="1"/>
  <c r="H51" i="171" s="1"/>
  <c r="H52" i="171" s="1"/>
  <c r="M39" i="171"/>
  <c r="M41" i="171" s="1"/>
  <c r="M42" i="171" s="1"/>
  <c r="M48" i="171" s="1"/>
  <c r="M49" i="171" s="1"/>
  <c r="M51" i="171" s="1"/>
  <c r="M52" i="171" s="1"/>
  <c r="R39" i="171"/>
  <c r="R41" i="171" s="1"/>
  <c r="R42" i="171" s="1"/>
  <c r="R48" i="171" s="1"/>
  <c r="R49" i="171" s="1"/>
  <c r="R51" i="171" s="1"/>
  <c r="R52" i="171" s="1"/>
  <c r="R24" i="171"/>
  <c r="R26" i="171" l="1"/>
  <c r="R27" i="171" s="1"/>
  <c r="W5" i="171" s="1"/>
  <c r="R54" i="171"/>
  <c r="R55" i="171" s="1"/>
  <c r="H54" i="171"/>
  <c r="H55" i="171" s="1"/>
  <c r="W6" i="171" s="1"/>
  <c r="M54" i="171"/>
  <c r="M55" i="171" s="1"/>
  <c r="W7" i="171" s="1"/>
  <c r="M26" i="171"/>
  <c r="M27" i="171" s="1"/>
  <c r="W4" i="171" s="1"/>
  <c r="C74" i="168"/>
  <c r="C73" i="168"/>
  <c r="C65" i="168"/>
  <c r="C64" i="168"/>
  <c r="C62" i="168"/>
  <c r="C8" i="154"/>
  <c r="C7" i="154"/>
  <c r="C6" i="154"/>
  <c r="X4" i="171" l="1"/>
  <c r="K6" i="173"/>
  <c r="X6" i="171"/>
  <c r="K8" i="173"/>
  <c r="L8" i="173" s="1"/>
  <c r="X5" i="171"/>
  <c r="K7" i="173"/>
  <c r="L7" i="173" s="1"/>
  <c r="X7" i="171"/>
  <c r="K9" i="173"/>
  <c r="L9" i="173" s="1"/>
  <c r="W10" i="171"/>
  <c r="K12" i="173" s="1"/>
  <c r="L12" i="173" s="1"/>
  <c r="W8" i="171"/>
  <c r="W12" i="171"/>
  <c r="K14" i="173" s="1"/>
  <c r="L14" i="173" s="1"/>
  <c r="W11" i="171"/>
  <c r="W9" i="171"/>
  <c r="K11" i="173" s="1"/>
  <c r="L11" i="173" s="1"/>
  <c r="W13" i="171"/>
  <c r="X12" i="171"/>
  <c r="X8" i="171"/>
  <c r="K10" i="173"/>
  <c r="L10" i="173" s="1"/>
  <c r="X13" i="171"/>
  <c r="K15" i="173"/>
  <c r="L15" i="173" s="1"/>
  <c r="X11" i="171"/>
  <c r="K13" i="173"/>
  <c r="L13" i="173" s="1"/>
  <c r="L6" i="173"/>
  <c r="C61" i="168"/>
  <c r="C18" i="154"/>
  <c r="C17" i="154"/>
  <c r="C16" i="154"/>
  <c r="C5" i="154"/>
  <c r="X9" i="171" l="1"/>
  <c r="X10" i="171"/>
  <c r="V14" i="167"/>
  <c r="W35" i="167"/>
  <c r="V47" i="167"/>
  <c r="V39" i="167"/>
  <c r="W36" i="167"/>
  <c r="W34" i="167"/>
  <c r="T44" i="167"/>
  <c r="T43" i="167"/>
  <c r="T42" i="167"/>
  <c r="T36" i="167"/>
  <c r="T35" i="167"/>
  <c r="T34" i="167"/>
  <c r="V70" i="168"/>
  <c r="V102" i="168"/>
  <c r="V95" i="168"/>
  <c r="W99" i="168"/>
  <c r="W98" i="168"/>
  <c r="T99" i="168"/>
  <c r="T98" i="168"/>
  <c r="W92" i="168"/>
  <c r="W90" i="168"/>
  <c r="T92" i="168"/>
  <c r="T91" i="168"/>
  <c r="T90" i="168"/>
  <c r="W37" i="167" l="1"/>
  <c r="L21" i="163"/>
  <c r="L20" i="163"/>
  <c r="F89" i="168" l="1"/>
  <c r="V89" i="168"/>
  <c r="P63" i="168"/>
  <c r="K89" i="168"/>
  <c r="K63" i="168"/>
  <c r="P89" i="168"/>
  <c r="F9" i="163"/>
  <c r="F11" i="163"/>
  <c r="L72" i="168" l="1"/>
  <c r="P102" i="168" l="1"/>
  <c r="K102" i="168"/>
  <c r="F102" i="168"/>
  <c r="Q99" i="168"/>
  <c r="O99" i="168"/>
  <c r="L99" i="168"/>
  <c r="J99" i="168"/>
  <c r="Q98" i="168"/>
  <c r="O98" i="168"/>
  <c r="L98" i="168"/>
  <c r="J98" i="168"/>
  <c r="G99" i="168"/>
  <c r="E99" i="168"/>
  <c r="G98" i="168"/>
  <c r="E98" i="168"/>
  <c r="P95" i="168"/>
  <c r="K95" i="168"/>
  <c r="F95" i="168"/>
  <c r="Q92" i="168"/>
  <c r="O92" i="168"/>
  <c r="L92" i="168"/>
  <c r="J92" i="168"/>
  <c r="Q91" i="168"/>
  <c r="Q89" i="168" s="1"/>
  <c r="R89" i="168" s="1"/>
  <c r="O91" i="168"/>
  <c r="L91" i="168"/>
  <c r="L89" i="168" s="1"/>
  <c r="J91" i="168"/>
  <c r="G92" i="168"/>
  <c r="E92" i="168"/>
  <c r="Q90" i="168"/>
  <c r="O90" i="168"/>
  <c r="L90" i="168"/>
  <c r="J90" i="168"/>
  <c r="G91" i="168"/>
  <c r="G89" i="168" s="1"/>
  <c r="H89" i="168" s="1"/>
  <c r="E91" i="168"/>
  <c r="G90" i="168"/>
  <c r="E90" i="168"/>
  <c r="P76" i="168"/>
  <c r="K76" i="168"/>
  <c r="Q73" i="168"/>
  <c r="O73" i="168"/>
  <c r="L73" i="168"/>
  <c r="J73" i="168"/>
  <c r="C76" i="168"/>
  <c r="Q72" i="168"/>
  <c r="O72" i="168"/>
  <c r="J72" i="168"/>
  <c r="P69" i="168"/>
  <c r="K69" i="168"/>
  <c r="B70" i="168"/>
  <c r="Q66" i="168"/>
  <c r="O66" i="168"/>
  <c r="L66" i="168"/>
  <c r="J66" i="168"/>
  <c r="B69" i="168"/>
  <c r="Q65" i="168"/>
  <c r="Q63" i="168" s="1"/>
  <c r="R63" i="168" s="1"/>
  <c r="O65" i="168"/>
  <c r="L65" i="168"/>
  <c r="J65" i="168"/>
  <c r="B68" i="168"/>
  <c r="Q64" i="168"/>
  <c r="O64" i="168"/>
  <c r="L64" i="168"/>
  <c r="J64" i="168"/>
  <c r="P46" i="168"/>
  <c r="K46" i="168"/>
  <c r="F46" i="168"/>
  <c r="Q43" i="168"/>
  <c r="O43" i="168"/>
  <c r="L43" i="168"/>
  <c r="J43" i="168"/>
  <c r="G43" i="168"/>
  <c r="E43" i="168"/>
  <c r="Q42" i="168"/>
  <c r="O42" i="168"/>
  <c r="L42" i="168"/>
  <c r="J42" i="168"/>
  <c r="G42" i="168"/>
  <c r="E42" i="168"/>
  <c r="O41" i="168"/>
  <c r="J41" i="168"/>
  <c r="E41" i="168"/>
  <c r="P38" i="168"/>
  <c r="K38" i="168"/>
  <c r="F38" i="168"/>
  <c r="Q35" i="168"/>
  <c r="O35" i="168"/>
  <c r="L35" i="168"/>
  <c r="J35" i="168"/>
  <c r="G35" i="168"/>
  <c r="E35" i="168"/>
  <c r="Q34" i="168"/>
  <c r="O34" i="168"/>
  <c r="L34" i="168"/>
  <c r="J34" i="168"/>
  <c r="G34" i="168"/>
  <c r="E34" i="168"/>
  <c r="Q33" i="168"/>
  <c r="O33" i="168"/>
  <c r="L33" i="168"/>
  <c r="L36" i="168" s="1"/>
  <c r="J33" i="168"/>
  <c r="G33" i="168"/>
  <c r="E33" i="168"/>
  <c r="P20" i="168"/>
  <c r="K20" i="168"/>
  <c r="C18" i="168"/>
  <c r="P23" i="168" s="1"/>
  <c r="Q17" i="168"/>
  <c r="O17" i="168"/>
  <c r="L17" i="168"/>
  <c r="J17" i="168"/>
  <c r="Q16" i="168"/>
  <c r="O16" i="168"/>
  <c r="L16" i="168"/>
  <c r="J16" i="168"/>
  <c r="O15" i="168"/>
  <c r="J15" i="168"/>
  <c r="C14" i="168"/>
  <c r="L41" i="168" s="1"/>
  <c r="P12" i="168"/>
  <c r="K12" i="168"/>
  <c r="B11" i="168"/>
  <c r="B10" i="168"/>
  <c r="Q9" i="168"/>
  <c r="O9" i="168"/>
  <c r="L9" i="168"/>
  <c r="J9" i="168"/>
  <c r="B9" i="168"/>
  <c r="Q8" i="168"/>
  <c r="O8" i="168"/>
  <c r="L8" i="168"/>
  <c r="M16" i="168" s="1"/>
  <c r="J8" i="168"/>
  <c r="Q7" i="168"/>
  <c r="O7" i="168"/>
  <c r="L7" i="168"/>
  <c r="J7" i="168"/>
  <c r="C7" i="168"/>
  <c r="P35" i="168" s="1"/>
  <c r="C6" i="168"/>
  <c r="P8" i="168" s="1"/>
  <c r="P91" i="168" l="1"/>
  <c r="R91" i="168" s="1"/>
  <c r="V91" i="168"/>
  <c r="L63" i="168"/>
  <c r="W89" i="168" s="1"/>
  <c r="W91" i="168"/>
  <c r="X98" i="168" s="1"/>
  <c r="P90" i="168"/>
  <c r="V90" i="168"/>
  <c r="X90" i="168" s="1"/>
  <c r="P92" i="168"/>
  <c r="R92" i="168" s="1"/>
  <c r="V92" i="168"/>
  <c r="X92" i="168" s="1"/>
  <c r="R90" i="168"/>
  <c r="M72" i="168"/>
  <c r="Q67" i="168"/>
  <c r="R73" i="168" s="1"/>
  <c r="G93" i="168"/>
  <c r="H99" i="168" s="1"/>
  <c r="L93" i="168"/>
  <c r="M99" i="168" s="1"/>
  <c r="Q93" i="168"/>
  <c r="R99" i="168" s="1"/>
  <c r="M89" i="168"/>
  <c r="R72" i="168"/>
  <c r="H98" i="168"/>
  <c r="M98" i="168"/>
  <c r="R35" i="168"/>
  <c r="L10" i="168"/>
  <c r="M17" i="168" s="1"/>
  <c r="Q10" i="168"/>
  <c r="R17" i="168" s="1"/>
  <c r="P65" i="168"/>
  <c r="R65" i="168" s="1"/>
  <c r="P9" i="168"/>
  <c r="R9" i="168" s="1"/>
  <c r="K35" i="168"/>
  <c r="M35" i="168" s="1"/>
  <c r="Q41" i="168"/>
  <c r="K9" i="168"/>
  <c r="Q15" i="168"/>
  <c r="Q36" i="168"/>
  <c r="R43" i="168" s="1"/>
  <c r="H42" i="168"/>
  <c r="R42" i="168"/>
  <c r="F35" i="168"/>
  <c r="H35" i="168" s="1"/>
  <c r="G41" i="168"/>
  <c r="M63" i="168"/>
  <c r="K65" i="168"/>
  <c r="M65" i="168" s="1"/>
  <c r="R98" i="168"/>
  <c r="R8" i="168"/>
  <c r="M9" i="168"/>
  <c r="R16" i="168"/>
  <c r="G36" i="168"/>
  <c r="H41" i="168" s="1"/>
  <c r="M43" i="168"/>
  <c r="M41" i="168"/>
  <c r="F34" i="168"/>
  <c r="H34" i="168" s="1"/>
  <c r="K34" i="168"/>
  <c r="M34" i="168" s="1"/>
  <c r="P34" i="168"/>
  <c r="R34" i="168" s="1"/>
  <c r="K8" i="168"/>
  <c r="M8" i="168" s="1"/>
  <c r="L15" i="168"/>
  <c r="K23" i="168"/>
  <c r="M42" i="168"/>
  <c r="P49" i="168"/>
  <c r="K49" i="168"/>
  <c r="F49" i="168"/>
  <c r="K64" i="168"/>
  <c r="M64" i="168" s="1"/>
  <c r="P64" i="168"/>
  <c r="R64" i="168" s="1"/>
  <c r="K66" i="168"/>
  <c r="M66" i="168" s="1"/>
  <c r="P66" i="168"/>
  <c r="R66" i="168" s="1"/>
  <c r="F90" i="168"/>
  <c r="H90" i="168" s="1"/>
  <c r="F91" i="168"/>
  <c r="H91" i="168" s="1"/>
  <c r="K90" i="168"/>
  <c r="M90" i="168" s="1"/>
  <c r="F92" i="168"/>
  <c r="H92" i="168" s="1"/>
  <c r="K91" i="168"/>
  <c r="M91" i="168" s="1"/>
  <c r="K92" i="168"/>
  <c r="M92" i="168" s="1"/>
  <c r="L67" i="168" l="1"/>
  <c r="M73" i="168" s="1"/>
  <c r="X91" i="168"/>
  <c r="R93" i="168"/>
  <c r="R95" i="168" s="1"/>
  <c r="R96" i="168" s="1"/>
  <c r="R101" i="168" s="1"/>
  <c r="R102" i="168" s="1"/>
  <c r="R104" i="168" s="1"/>
  <c r="R108" i="168" s="1"/>
  <c r="W93" i="168"/>
  <c r="X99" i="168" s="1"/>
  <c r="X89" i="168"/>
  <c r="R15" i="168"/>
  <c r="R41" i="168"/>
  <c r="H93" i="168"/>
  <c r="H95" i="168" s="1"/>
  <c r="H96" i="168" s="1"/>
  <c r="H101" i="168" s="1"/>
  <c r="H102" i="168" s="1"/>
  <c r="H104" i="168" s="1"/>
  <c r="H108" i="168" s="1"/>
  <c r="W62" i="168" s="1"/>
  <c r="M15" i="168"/>
  <c r="M93" i="168"/>
  <c r="M67" i="168"/>
  <c r="M69" i="168" s="1"/>
  <c r="M70" i="168" s="1"/>
  <c r="H43" i="168"/>
  <c r="R67" i="168"/>
  <c r="R69" i="168" s="1"/>
  <c r="R70" i="168" s="1"/>
  <c r="R75" i="168" s="1"/>
  <c r="R76" i="168" s="1"/>
  <c r="R78" i="168" s="1"/>
  <c r="M95" i="168"/>
  <c r="M96" i="168" s="1"/>
  <c r="M101" i="168" s="1"/>
  <c r="M102" i="168" s="1"/>
  <c r="M104" i="168" s="1"/>
  <c r="X62" i="168" l="1"/>
  <c r="Q8" i="173"/>
  <c r="R8" i="173" s="1"/>
  <c r="X93" i="168"/>
  <c r="X95" i="168" s="1"/>
  <c r="X96" i="168" s="1"/>
  <c r="X101" i="168" s="1"/>
  <c r="X102" i="168" s="1"/>
  <c r="X104" i="168" s="1"/>
  <c r="M75" i="168"/>
  <c r="M76" i="168" s="1"/>
  <c r="M78" i="168" s="1"/>
  <c r="M82" i="168" s="1"/>
  <c r="W60" i="168" s="1"/>
  <c r="W64" i="168"/>
  <c r="W68" i="168"/>
  <c r="W65" i="168"/>
  <c r="W66" i="168"/>
  <c r="W69" i="168"/>
  <c r="W67" i="168"/>
  <c r="R82" i="168"/>
  <c r="W61" i="168" s="1"/>
  <c r="W63" i="168"/>
  <c r="X69" i="168" l="1"/>
  <c r="Q15" i="173"/>
  <c r="R15" i="173" s="1"/>
  <c r="X65" i="168"/>
  <c r="Q11" i="173"/>
  <c r="R11" i="173" s="1"/>
  <c r="X64" i="168"/>
  <c r="Q10" i="173"/>
  <c r="R10" i="173" s="1"/>
  <c r="X67" i="168"/>
  <c r="Q13" i="173"/>
  <c r="R13" i="173" s="1"/>
  <c r="X66" i="168"/>
  <c r="Q12" i="173"/>
  <c r="R12" i="173" s="1"/>
  <c r="X68" i="168"/>
  <c r="Q14" i="173"/>
  <c r="R14" i="173" s="1"/>
  <c r="X63" i="168"/>
  <c r="Q9" i="173"/>
  <c r="R9" i="173" s="1"/>
  <c r="X61" i="168"/>
  <c r="Q7" i="173"/>
  <c r="R7" i="173" s="1"/>
  <c r="X60" i="168"/>
  <c r="Q6" i="173"/>
  <c r="R6" i="173" s="1"/>
  <c r="X108" i="168"/>
  <c r="W70" i="168" s="1"/>
  <c r="P47" i="167"/>
  <c r="P39" i="167"/>
  <c r="K47" i="167"/>
  <c r="K39" i="167"/>
  <c r="F47" i="167"/>
  <c r="F39" i="167"/>
  <c r="P20" i="167"/>
  <c r="P12" i="167"/>
  <c r="O44" i="167"/>
  <c r="O43" i="167"/>
  <c r="O42" i="167"/>
  <c r="J44" i="167"/>
  <c r="J43" i="167"/>
  <c r="J42" i="167"/>
  <c r="E44" i="167"/>
  <c r="E43" i="167"/>
  <c r="E42" i="167"/>
  <c r="O17" i="167"/>
  <c r="O16" i="167"/>
  <c r="O15" i="167"/>
  <c r="J17" i="167"/>
  <c r="J16" i="167"/>
  <c r="J15" i="167"/>
  <c r="Q35" i="167"/>
  <c r="L35" i="167"/>
  <c r="G35" i="167"/>
  <c r="Q8" i="167"/>
  <c r="L8" i="167"/>
  <c r="Q36" i="167"/>
  <c r="L36" i="167"/>
  <c r="G36" i="167"/>
  <c r="Q9" i="167"/>
  <c r="Q34" i="167"/>
  <c r="L34" i="167"/>
  <c r="G34" i="167"/>
  <c r="Q7" i="167"/>
  <c r="O36" i="167"/>
  <c r="O35" i="167"/>
  <c r="O34" i="167"/>
  <c r="J36" i="167"/>
  <c r="J35" i="167"/>
  <c r="J34" i="167"/>
  <c r="E36" i="167"/>
  <c r="E35" i="167"/>
  <c r="E34" i="167"/>
  <c r="O9" i="167"/>
  <c r="O8" i="167"/>
  <c r="O7" i="167"/>
  <c r="L9" i="167"/>
  <c r="L7" i="167"/>
  <c r="J9" i="167"/>
  <c r="J8" i="167"/>
  <c r="J7" i="167"/>
  <c r="K20" i="167"/>
  <c r="C18" i="167"/>
  <c r="K12" i="167"/>
  <c r="B11" i="167"/>
  <c r="B10" i="167"/>
  <c r="B9" i="167"/>
  <c r="X70" i="168" l="1"/>
  <c r="Q16" i="173"/>
  <c r="R16" i="173" s="1"/>
  <c r="G37" i="167"/>
  <c r="C16" i="167"/>
  <c r="C14" i="167"/>
  <c r="Q42" i="167" s="1"/>
  <c r="C6" i="167"/>
  <c r="C5" i="167"/>
  <c r="C15" i="167"/>
  <c r="C7" i="167"/>
  <c r="K36" i="167" s="1"/>
  <c r="M36" i="167" s="1"/>
  <c r="P35" i="167"/>
  <c r="V35" i="167"/>
  <c r="X35" i="167" s="1"/>
  <c r="W42" i="167"/>
  <c r="X42" i="167" s="1"/>
  <c r="P8" i="167"/>
  <c r="R8" i="167" s="1"/>
  <c r="Q15" i="167"/>
  <c r="K35" i="167"/>
  <c r="M35" i="167" s="1"/>
  <c r="L42" i="167"/>
  <c r="L37" i="167"/>
  <c r="K8" i="167"/>
  <c r="M8" i="167" s="1"/>
  <c r="F35" i="167"/>
  <c r="H35" i="167" s="1"/>
  <c r="L15" i="167"/>
  <c r="Q10" i="167"/>
  <c r="L10" i="167"/>
  <c r="P9" i="167" l="1"/>
  <c r="R9" i="167" s="1"/>
  <c r="F36" i="167"/>
  <c r="H36" i="167" s="1"/>
  <c r="V36" i="167"/>
  <c r="X36" i="167" s="1"/>
  <c r="G42" i="167"/>
  <c r="H42" i="167" s="1"/>
  <c r="P36" i="167"/>
  <c r="K9" i="167"/>
  <c r="M9" i="167" s="1"/>
  <c r="W43" i="167"/>
  <c r="X43" i="167" s="1"/>
  <c r="Q43" i="167"/>
  <c r="L43" i="167"/>
  <c r="M43" i="167" s="1"/>
  <c r="G43" i="167"/>
  <c r="H43" i="167" s="1"/>
  <c r="Q16" i="167"/>
  <c r="R16" i="167" s="1"/>
  <c r="L16" i="167"/>
  <c r="M16" i="167" s="1"/>
  <c r="W44" i="167"/>
  <c r="X44" i="167" s="1"/>
  <c r="Q44" i="167"/>
  <c r="L44" i="167"/>
  <c r="M44" i="167" s="1"/>
  <c r="G44" i="167"/>
  <c r="H44" i="167" s="1"/>
  <c r="Q17" i="167"/>
  <c r="R17" i="167" s="1"/>
  <c r="L17" i="167"/>
  <c r="R15" i="167"/>
  <c r="M42" i="167"/>
  <c r="M15" i="167"/>
  <c r="M17" i="167"/>
  <c r="R36" i="167"/>
  <c r="Q37" i="167" l="1"/>
  <c r="R44" i="167" l="1"/>
  <c r="R42" i="167"/>
  <c r="R35" i="167"/>
  <c r="R43" i="167"/>
  <c r="E9" i="163" l="1"/>
  <c r="H53" i="163"/>
  <c r="G11" i="163" l="1"/>
  <c r="D11" i="163"/>
  <c r="F10" i="163"/>
  <c r="C5" i="168" l="1"/>
  <c r="V34" i="167"/>
  <c r="X34" i="167" s="1"/>
  <c r="X37" i="167" s="1"/>
  <c r="N10" i="154"/>
  <c r="N9" i="154"/>
  <c r="N8" i="154"/>
  <c r="N7" i="154"/>
  <c r="I10" i="154"/>
  <c r="I9" i="154"/>
  <c r="I8" i="154"/>
  <c r="I7" i="154"/>
  <c r="N18" i="154"/>
  <c r="O18" i="154" s="1"/>
  <c r="N17" i="154"/>
  <c r="I18" i="154"/>
  <c r="J18" i="154" s="1"/>
  <c r="I17" i="154"/>
  <c r="J17" i="154" s="1"/>
  <c r="K7" i="167" l="1"/>
  <c r="M7" i="167" s="1"/>
  <c r="M10" i="167" s="1"/>
  <c r="M12" i="167" s="1"/>
  <c r="M13" i="167" s="1"/>
  <c r="M19" i="167" s="1"/>
  <c r="M20" i="167" s="1"/>
  <c r="M22" i="167" s="1"/>
  <c r="F34" i="167"/>
  <c r="H34" i="167" s="1"/>
  <c r="H37" i="167" s="1"/>
  <c r="H39" i="167" s="1"/>
  <c r="H40" i="167" s="1"/>
  <c r="H46" i="167" s="1"/>
  <c r="H47" i="167" s="1"/>
  <c r="H49" i="167" s="1"/>
  <c r="P7" i="167"/>
  <c r="R7" i="167" s="1"/>
  <c r="R10" i="167" s="1"/>
  <c r="R12" i="167" s="1"/>
  <c r="R13" i="167" s="1"/>
  <c r="R19" i="167" s="1"/>
  <c r="R20" i="167" s="1"/>
  <c r="R22" i="167" s="1"/>
  <c r="K34" i="167"/>
  <c r="M34" i="167" s="1"/>
  <c r="M37" i="167" s="1"/>
  <c r="M39" i="167" s="1"/>
  <c r="M40" i="167" s="1"/>
  <c r="P34" i="167"/>
  <c r="R34" i="167" s="1"/>
  <c r="R37" i="167" s="1"/>
  <c r="R39" i="167" s="1"/>
  <c r="R40" i="167" s="1"/>
  <c r="R46" i="167" s="1"/>
  <c r="R47" i="167" s="1"/>
  <c r="R49" i="167" s="1"/>
  <c r="P7" i="168"/>
  <c r="R7" i="168" s="1"/>
  <c r="R10" i="168" s="1"/>
  <c r="R12" i="168" s="1"/>
  <c r="R13" i="168" s="1"/>
  <c r="R19" i="168" s="1"/>
  <c r="R20" i="168" s="1"/>
  <c r="R22" i="168" s="1"/>
  <c r="R23" i="168" s="1"/>
  <c r="R25" i="168" s="1"/>
  <c r="R26" i="168" s="1"/>
  <c r="W5" i="168" s="1"/>
  <c r="X5" i="168" s="1"/>
  <c r="F33" i="168"/>
  <c r="H33" i="168" s="1"/>
  <c r="H36" i="168" s="1"/>
  <c r="H38" i="168" s="1"/>
  <c r="H39" i="168" s="1"/>
  <c r="H45" i="168" s="1"/>
  <c r="H46" i="168" s="1"/>
  <c r="H48" i="168" s="1"/>
  <c r="K7" i="168"/>
  <c r="M7" i="168" s="1"/>
  <c r="M10" i="168" s="1"/>
  <c r="M12" i="168" s="1"/>
  <c r="M13" i="168" s="1"/>
  <c r="M19" i="168" s="1"/>
  <c r="M20" i="168" s="1"/>
  <c r="M22" i="168" s="1"/>
  <c r="M23" i="168" s="1"/>
  <c r="M25" i="168" s="1"/>
  <c r="M26" i="168" s="1"/>
  <c r="W4" i="168" s="1"/>
  <c r="X4" i="168" s="1"/>
  <c r="K33" i="168"/>
  <c r="M33" i="168" s="1"/>
  <c r="M36" i="168" s="1"/>
  <c r="M38" i="168" s="1"/>
  <c r="M39" i="168" s="1"/>
  <c r="M45" i="168" s="1"/>
  <c r="M46" i="168" s="1"/>
  <c r="M48" i="168" s="1"/>
  <c r="M49" i="168" s="1"/>
  <c r="M51" i="168" s="1"/>
  <c r="M52" i="168" s="1"/>
  <c r="W7" i="168" s="1"/>
  <c r="X7" i="168" s="1"/>
  <c r="P33" i="168"/>
  <c r="R33" i="168" s="1"/>
  <c r="R36" i="168" s="1"/>
  <c r="R38" i="168" s="1"/>
  <c r="R39" i="168" s="1"/>
  <c r="R45" i="168" s="1"/>
  <c r="R46" i="168" s="1"/>
  <c r="R48" i="168" s="1"/>
  <c r="R49" i="168" s="1"/>
  <c r="R51" i="168" s="1"/>
  <c r="R52" i="168" s="1"/>
  <c r="R27" i="167" l="1"/>
  <c r="W5" i="167" s="1"/>
  <c r="R23" i="167"/>
  <c r="R25" i="167" s="1"/>
  <c r="W4" i="167"/>
  <c r="M23" i="167"/>
  <c r="M25" i="167" s="1"/>
  <c r="M27" i="167" s="1"/>
  <c r="H53" i="167"/>
  <c r="W6" i="167" s="1"/>
  <c r="H50" i="167"/>
  <c r="H52" i="167" s="1"/>
  <c r="R53" i="167"/>
  <c r="W13" i="167" s="1"/>
  <c r="R50" i="167"/>
  <c r="R52" i="167" s="1"/>
  <c r="M46" i="167"/>
  <c r="M47" i="167" s="1"/>
  <c r="M49" i="167" s="1"/>
  <c r="M50" i="167" s="1"/>
  <c r="M52" i="167" s="1"/>
  <c r="X39" i="167"/>
  <c r="X40" i="167" s="1"/>
  <c r="X46" i="167" s="1"/>
  <c r="X47" i="167" s="1"/>
  <c r="X49" i="167" s="1"/>
  <c r="X50" i="167" s="1"/>
  <c r="X52" i="167" s="1"/>
  <c r="W13" i="168"/>
  <c r="X13" i="168" s="1"/>
  <c r="W11" i="168"/>
  <c r="X11" i="168" s="1"/>
  <c r="W10" i="168"/>
  <c r="X10" i="168" s="1"/>
  <c r="W12" i="168"/>
  <c r="X12" i="168" s="1"/>
  <c r="W9" i="168"/>
  <c r="X9" i="168" s="1"/>
  <c r="W8" i="168"/>
  <c r="X8" i="168" s="1"/>
  <c r="H49" i="168"/>
  <c r="H51" i="168" s="1"/>
  <c r="H52" i="168" s="1"/>
  <c r="W6" i="168" s="1"/>
  <c r="X6" i="168" s="1"/>
  <c r="W12" i="167"/>
  <c r="I16" i="154"/>
  <c r="J16" i="154" s="1"/>
  <c r="N16" i="154"/>
  <c r="O16" i="154" s="1"/>
  <c r="W8" i="167" l="1"/>
  <c r="E10" i="173" s="1"/>
  <c r="F10" i="173" s="1"/>
  <c r="W10" i="167"/>
  <c r="X13" i="167"/>
  <c r="E15" i="173"/>
  <c r="F15" i="173" s="1"/>
  <c r="X8" i="167"/>
  <c r="X12" i="167"/>
  <c r="E14" i="173"/>
  <c r="F14" i="173" s="1"/>
  <c r="X10" i="167"/>
  <c r="E12" i="173"/>
  <c r="F12" i="173" s="1"/>
  <c r="M53" i="167"/>
  <c r="W7" i="167" s="1"/>
  <c r="X6" i="167"/>
  <c r="E8" i="173"/>
  <c r="F8" i="173" s="1"/>
  <c r="X4" i="167"/>
  <c r="E6" i="173"/>
  <c r="F6" i="173" s="1"/>
  <c r="X5" i="167"/>
  <c r="E7" i="173"/>
  <c r="F7" i="173" s="1"/>
  <c r="W9" i="167"/>
  <c r="W11" i="167"/>
  <c r="X53" i="167"/>
  <c r="W14" i="167" s="1"/>
  <c r="G17" i="154"/>
  <c r="G18" i="154"/>
  <c r="G16" i="154"/>
  <c r="H13" i="154"/>
  <c r="G8" i="154"/>
  <c r="G9" i="154"/>
  <c r="G10" i="154"/>
  <c r="G7" i="154"/>
  <c r="M21" i="154"/>
  <c r="M13" i="154"/>
  <c r="L8" i="154"/>
  <c r="L9" i="154"/>
  <c r="L10" i="154"/>
  <c r="L7" i="154"/>
  <c r="L17" i="154"/>
  <c r="L18" i="154"/>
  <c r="L16" i="154"/>
  <c r="X11" i="167" l="1"/>
  <c r="E13" i="173"/>
  <c r="F13" i="173" s="1"/>
  <c r="X7" i="167"/>
  <c r="E9" i="173"/>
  <c r="F9" i="173" s="1"/>
  <c r="X14" i="167"/>
  <c r="E16" i="173"/>
  <c r="F16" i="173" s="1"/>
  <c r="X9" i="167"/>
  <c r="E11" i="173"/>
  <c r="F11" i="173" s="1"/>
  <c r="B11" i="154"/>
  <c r="B12" i="154"/>
  <c r="B13" i="154"/>
  <c r="B10" i="154"/>
  <c r="BD38" i="155" l="1"/>
  <c r="AU38" i="155"/>
  <c r="AU34" i="155"/>
  <c r="C20" i="154" l="1"/>
  <c r="BB38" i="155"/>
  <c r="BA38" i="155"/>
  <c r="AZ38" i="155"/>
  <c r="AY38" i="155"/>
  <c r="AX38" i="155"/>
  <c r="AW38" i="155"/>
  <c r="AV38" i="155"/>
  <c r="AX34" i="155"/>
  <c r="AW34" i="155"/>
  <c r="AV34" i="155"/>
  <c r="BD34" i="155"/>
  <c r="BD24" i="155"/>
  <c r="AU20" i="155"/>
  <c r="BD20" i="155" s="1"/>
  <c r="BD26" i="155" l="1"/>
  <c r="BD40" i="155"/>
  <c r="O17" i="154" l="1"/>
  <c r="N11" i="154"/>
  <c r="H8" i="154" l="1"/>
  <c r="H7" i="154"/>
  <c r="J7" i="154" s="1"/>
  <c r="H9" i="154" l="1"/>
  <c r="J9" i="154" s="1"/>
  <c r="M10" i="154"/>
  <c r="O10" i="154" s="1"/>
  <c r="H10" i="154"/>
  <c r="J10" i="154" s="1"/>
  <c r="M9" i="154"/>
  <c r="O9" i="154" s="1"/>
  <c r="M8" i="154"/>
  <c r="M7" i="154"/>
  <c r="I11" i="154"/>
  <c r="J8" i="154"/>
  <c r="J11" i="154" l="1"/>
  <c r="J13" i="154" s="1"/>
  <c r="J14" i="154" s="1"/>
  <c r="O8" i="154"/>
  <c r="O7" i="154"/>
  <c r="J20" i="154" l="1"/>
  <c r="J21" i="154" s="1"/>
  <c r="J23" i="154" s="1"/>
  <c r="O11" i="154"/>
  <c r="O13" i="154" s="1"/>
  <c r="O14" i="154" s="1"/>
  <c r="O20" i="154" s="1"/>
  <c r="O21" i="154" s="1"/>
  <c r="O23" i="154" s="1"/>
  <c r="O27" i="154" s="1"/>
  <c r="J24" i="154" l="1"/>
  <c r="J26" i="154" s="1"/>
  <c r="J27" i="154" s="1"/>
  <c r="X46" i="171"/>
  <c r="X44" i="171"/>
  <c r="X48" i="171" l="1"/>
  <c r="X49" i="171" s="1"/>
  <c r="X51" i="171" s="1"/>
  <c r="X52" i="171" s="1"/>
  <c r="X55" i="171" l="1"/>
  <c r="W14" i="171" s="1"/>
  <c r="K16" i="173" s="1"/>
  <c r="L16" i="173" s="1"/>
  <c r="X54" i="171"/>
  <c r="X14" i="171"/>
</calcChain>
</file>

<file path=xl/sharedStrings.xml><?xml version="1.0" encoding="utf-8"?>
<sst xmlns="http://schemas.openxmlformats.org/spreadsheetml/2006/main" count="14419" uniqueCount="631">
  <si>
    <t>FTE</t>
  </si>
  <si>
    <t>24S</t>
  </si>
  <si>
    <t>Social Worker - L.C.S.W., L.S.W (UFR Title 125 &amp; 126)</t>
  </si>
  <si>
    <t>26S</t>
  </si>
  <si>
    <t>Cert. Voc. Rehab. Counselor (UFR Title 128)</t>
  </si>
  <si>
    <t>30S</t>
  </si>
  <si>
    <t>Case Worker / Manager (UFR Title 132)</t>
  </si>
  <si>
    <t>35S</t>
  </si>
  <si>
    <t>Prog. Secretarial / Clerical Staff (UFR Title 137)</t>
  </si>
  <si>
    <t>1S</t>
  </si>
  <si>
    <t>Program Director (UFR Title 102)</t>
  </si>
  <si>
    <t>2S</t>
  </si>
  <si>
    <t>Program Function Manager (UFR Title 101)</t>
  </si>
  <si>
    <t>4S</t>
  </si>
  <si>
    <t xml:space="preserve">Supervising Professional (UFR Title 104) </t>
  </si>
  <si>
    <t>7S</t>
  </si>
  <si>
    <t>N. Midwife, N.P., Psych N.,N.A., R.N.- MA (Title 107)</t>
  </si>
  <si>
    <t>8S</t>
  </si>
  <si>
    <t>R.N. - Non Masters (UFR Title 108)</t>
  </si>
  <si>
    <t>9S</t>
  </si>
  <si>
    <t>5S</t>
  </si>
  <si>
    <t>Physician &amp; Psychiatrist  (UFR Title 105 &amp; 121)</t>
  </si>
  <si>
    <t>25S</t>
  </si>
  <si>
    <t>Licensed Counselor (UFR Title 127)</t>
  </si>
  <si>
    <t>3S</t>
  </si>
  <si>
    <t>Asst. Program Director (UFR Title 103)</t>
  </si>
  <si>
    <t>27S</t>
  </si>
  <si>
    <t>Cert. Alch. &amp;/or Drug Abuse Counselor (UFR Title 129)</t>
  </si>
  <si>
    <t>31S</t>
  </si>
  <si>
    <t>Direct Care / Prog. Staff Superv. (UFR Title 133)</t>
  </si>
  <si>
    <t>33S</t>
  </si>
  <si>
    <t>Direct Care / Prog. Staff II (UFR Title 135)</t>
  </si>
  <si>
    <t>34S</t>
  </si>
  <si>
    <t>Direct Care / Prog. Staff I (UFR Title 136)</t>
  </si>
  <si>
    <t>21S</t>
  </si>
  <si>
    <t>Psychologist - Doctorate (UFR Title 122)</t>
  </si>
  <si>
    <t>23S</t>
  </si>
  <si>
    <t>Social Worker - L.I.C.S.W. (UFR Title 124)</t>
  </si>
  <si>
    <t>29S</t>
  </si>
  <si>
    <t>Case Worker / Manager - Masters (UFR Title 131)</t>
  </si>
  <si>
    <t>36S</t>
  </si>
  <si>
    <t>Maintainence, House/Groundskeeping, Cook 138</t>
  </si>
  <si>
    <t>32S</t>
  </si>
  <si>
    <t>Direct Care / Prog. Staff III (UFR Title 134)</t>
  </si>
  <si>
    <t>28S</t>
  </si>
  <si>
    <t>Counselor (UFR Title 130)</t>
  </si>
  <si>
    <t>6S</t>
  </si>
  <si>
    <t>Physician Asst. (UFR Title 106)</t>
  </si>
  <si>
    <t>22S</t>
  </si>
  <si>
    <t>Clinician-(formerly Psych.Masters)(UFR Title 123)</t>
  </si>
  <si>
    <t>37S</t>
  </si>
  <si>
    <t>Direct Care / Driver Staff (UFR Title 138)</t>
  </si>
  <si>
    <t>L.P.N. (UFR Title 109)</t>
  </si>
  <si>
    <t>10S</t>
  </si>
  <si>
    <t>Pharmacist (UFR Title 110)</t>
  </si>
  <si>
    <t>11S</t>
  </si>
  <si>
    <t>Occupational Therapist (UFR Title 111)</t>
  </si>
  <si>
    <t>12S</t>
  </si>
  <si>
    <t>Physical Therapist (UFR Title 112)</t>
  </si>
  <si>
    <t>13S</t>
  </si>
  <si>
    <t>Speech / Lang. Path., Audiologist (UFR Title 113)</t>
  </si>
  <si>
    <t>14S</t>
  </si>
  <si>
    <t>Dietician / Nutritionist (UFR Title 114)</t>
  </si>
  <si>
    <t>15S</t>
  </si>
  <si>
    <t>16S</t>
  </si>
  <si>
    <t>Teacher (UFR Title 116)</t>
  </si>
  <si>
    <t>17S</t>
  </si>
  <si>
    <t>Day Care Director (UFR Title 117)</t>
  </si>
  <si>
    <t>18S</t>
  </si>
  <si>
    <t>Day Care Lead Teacher  (UFR Title 118)</t>
  </si>
  <si>
    <t>19S</t>
  </si>
  <si>
    <t>Day Care Teacher (UFR Title 119)</t>
  </si>
  <si>
    <t>20S</t>
  </si>
  <si>
    <t>Day Care Asst. Teacher / Aide (UFR Title 120)</t>
  </si>
  <si>
    <t>Spec. Education Teacher (UFR Title 115)</t>
  </si>
  <si>
    <t>Management</t>
  </si>
  <si>
    <t>Medical</t>
  </si>
  <si>
    <t>Clinical</t>
  </si>
  <si>
    <t>Specialized Direct Care</t>
  </si>
  <si>
    <t>Non-specialized Direct Care</t>
  </si>
  <si>
    <t>Support</t>
  </si>
  <si>
    <t>Frequency</t>
  </si>
  <si>
    <t>Min salary</t>
  </si>
  <si>
    <t>Average salary</t>
  </si>
  <si>
    <t>Median salary</t>
  </si>
  <si>
    <t>Max salary</t>
  </si>
  <si>
    <t>-------------------------------------------------------- outliers removed --------------------------------------------------------</t>
  </si>
  <si>
    <t>Weighted 
average salary</t>
  </si>
  <si>
    <t>Average 
UFR FTEs*</t>
  </si>
  <si>
    <t>*Average is calculated from only those reporting employees under this title. No zero values are incorporated into the calculation</t>
  </si>
  <si>
    <t>CPIPESSMA</t>
  </si>
  <si>
    <t>CPI--PESSIMISTIC SCENARIO (1982-84=1)</t>
  </si>
  <si>
    <t>CPIOPTMA</t>
  </si>
  <si>
    <t>CPI--OPTIMISTIC SCENARIO (1982-84=1)</t>
  </si>
  <si>
    <t>CPIBASEMA</t>
  </si>
  <si>
    <t>CPI--BASELINE SCENARIO (1982-84=1)</t>
  </si>
  <si>
    <t>LABEL</t>
  </si>
  <si>
    <t>2021Q4</t>
  </si>
  <si>
    <t>2021Q3</t>
  </si>
  <si>
    <t>2021Q2</t>
  </si>
  <si>
    <t>2021Q1</t>
  </si>
  <si>
    <t>2020Q4</t>
  </si>
  <si>
    <t>2020Q3</t>
  </si>
  <si>
    <t>2020Q2</t>
  </si>
  <si>
    <t>2020Q1</t>
  </si>
  <si>
    <t>2019Q4</t>
  </si>
  <si>
    <t>2019Q3</t>
  </si>
  <si>
    <t>2019Q2</t>
  </si>
  <si>
    <t>2019Q1</t>
  </si>
  <si>
    <t>2018Q4</t>
  </si>
  <si>
    <t>2018Q3</t>
  </si>
  <si>
    <t>2018Q2</t>
  </si>
  <si>
    <t>2018Q1</t>
  </si>
  <si>
    <t>2017Q4</t>
  </si>
  <si>
    <t>2017Q3</t>
  </si>
  <si>
    <t>2017Q2</t>
  </si>
  <si>
    <t>2017Q1</t>
  </si>
  <si>
    <t>2016Q4</t>
  </si>
  <si>
    <t>2016Q3</t>
  </si>
  <si>
    <t>2016Q2</t>
  </si>
  <si>
    <t>2016Q1</t>
  </si>
  <si>
    <t>2015Q4</t>
  </si>
  <si>
    <t>2015Q3</t>
  </si>
  <si>
    <t>2015Q2</t>
  </si>
  <si>
    <t>2015Q1</t>
  </si>
  <si>
    <t>2014Q4</t>
  </si>
  <si>
    <t>2014Q3</t>
  </si>
  <si>
    <t>2014Q2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</si>
  <si>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</si>
  <si>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</si>
  <si>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</si>
  <si>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</si>
  <si>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</si>
  <si>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</si>
  <si>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</si>
  <si>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</si>
  <si>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</si>
  <si>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</si>
  <si>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2011Q3</t>
  </si>
  <si>
    <t>2011Q2</t>
  </si>
  <si>
    <t>2011Q1</t>
  </si>
  <si>
    <t>2010Q4</t>
  </si>
  <si>
    <t>2010Q3</t>
  </si>
  <si>
    <t>2010Q2</t>
  </si>
  <si>
    <t>2010Q1</t>
  </si>
  <si>
    <t>2009Q4</t>
  </si>
  <si>
    <t>2009Q3</t>
  </si>
  <si>
    <t>2009Q2</t>
  </si>
  <si>
    <t>2009Q1</t>
  </si>
  <si>
    <t>2008Q4</t>
  </si>
  <si>
    <t>2008Q3</t>
  </si>
  <si>
    <t>2008Q2</t>
  </si>
  <si>
    <t>2008Q1</t>
  </si>
  <si>
    <t>2007Q4</t>
  </si>
  <si>
    <t>2007Q3</t>
  </si>
  <si>
    <t>2007Q2</t>
  </si>
  <si>
    <t>2007Q1</t>
  </si>
  <si>
    <t>2006Q4</t>
  </si>
  <si>
    <t>2006Q3</t>
  </si>
  <si>
    <t>2006Q2</t>
  </si>
  <si>
    <t>2006Q1</t>
  </si>
  <si>
    <t>2005Q4</t>
  </si>
  <si>
    <t>2005Q3</t>
  </si>
  <si>
    <t>2005Q2</t>
  </si>
  <si>
    <t>2005Q1</t>
  </si>
  <si>
    <t>2004Q4</t>
  </si>
  <si>
    <t>2004Q3</t>
  </si>
  <si>
    <t>2004Q2</t>
  </si>
  <si>
    <t>2004Q1</t>
  </si>
  <si>
    <t>NAME</t>
  </si>
  <si>
    <t>FY18</t>
  </si>
  <si>
    <t>FY17</t>
  </si>
  <si>
    <t>FY16</t>
  </si>
  <si>
    <t>FY15</t>
  </si>
  <si>
    <t>FY14</t>
  </si>
  <si>
    <t>Prepared by Michael Lynch, 781-301-9129</t>
  </si>
  <si>
    <t>Massachusetts Economic Indicators</t>
  </si>
  <si>
    <t xml:space="preserve">Base period: </t>
  </si>
  <si>
    <t xml:space="preserve">Prospective rate period: </t>
  </si>
  <si>
    <t>Average</t>
  </si>
  <si>
    <t>CAF:</t>
  </si>
  <si>
    <t>CAF using base year of data</t>
  </si>
  <si>
    <t>TEMPLATE ONLY -- CHANGE ME WITH YOUR RATE-SPECIFIC DATA!</t>
  </si>
  <si>
    <t>FY19</t>
  </si>
  <si>
    <t>Rate-to-rate CAF</t>
  </si>
  <si>
    <t>-</t>
  </si>
  <si>
    <t>IHS Economics Spring 2016 Forecast</t>
  </si>
  <si>
    <t>TEMPLATE ONLY -- CHANGE ME WITH YOUR RATE-SPECIFIC DATA! (and delete this message)</t>
  </si>
  <si>
    <t>FY17Q1</t>
  </si>
  <si>
    <t>10/1/16 - 9/30/18</t>
  </si>
  <si>
    <t>07/01/2017 - 06/30/2019</t>
  </si>
  <si>
    <t>CAF</t>
  </si>
  <si>
    <t>Admin. Allocation</t>
  </si>
  <si>
    <t>Total Reimb excl M&amp;G</t>
  </si>
  <si>
    <t>Taxes &amp; Fringe</t>
  </si>
  <si>
    <t>Benchmark Expenses</t>
  </si>
  <si>
    <t>Total Compensation</t>
  </si>
  <si>
    <t>Tax and Fringe</t>
  </si>
  <si>
    <t>Total Program Staff</t>
  </si>
  <si>
    <t>FTEs</t>
  </si>
  <si>
    <t>Expense</t>
  </si>
  <si>
    <t>Salary</t>
  </si>
  <si>
    <t>Position</t>
  </si>
  <si>
    <t>Total Units</t>
  </si>
  <si>
    <t>Service Unit</t>
  </si>
  <si>
    <t>Source</t>
  </si>
  <si>
    <t>Benchmark Salaries</t>
  </si>
  <si>
    <t>Program Manager</t>
  </si>
  <si>
    <t>Purchaser Recommendation</t>
  </si>
  <si>
    <t xml:space="preserve">Medical Assistant </t>
  </si>
  <si>
    <t>Clerical Support</t>
  </si>
  <si>
    <t>Month</t>
  </si>
  <si>
    <t>101 CMR 346.00: Rates for Substance Related and Addictive Disorders Services</t>
  </si>
  <si>
    <t>Base Period  FY 15 - Prospective Period 7/1/2017 - 6/30/2019</t>
  </si>
  <si>
    <t>Staff Training (RN + MA FTE)</t>
  </si>
  <si>
    <t>Total</t>
  </si>
  <si>
    <t>Unit Rate</t>
  </si>
  <si>
    <t>Occupancy (Per FTE)</t>
  </si>
  <si>
    <t>Registered Nurse</t>
  </si>
  <si>
    <t>Monthly Rate</t>
  </si>
  <si>
    <t>Annual</t>
  </si>
  <si>
    <t>101 CMR 421.00: Rates for Adult Housing and Community Support Services</t>
  </si>
  <si>
    <t>Program Supplies and Materials (per FTE)</t>
  </si>
  <si>
    <t>Master Data Look-Up Table  - FQHC Start-Up Model</t>
  </si>
  <si>
    <t>DPH OBOT 4929 - FQHC Start-up Model with .50 RN</t>
  </si>
  <si>
    <t>DPH OBOT 4929 - FQHC Start-up Model with .75 RN</t>
  </si>
  <si>
    <t>2 out of 14</t>
  </si>
  <si>
    <t>1 out of 14</t>
  </si>
  <si>
    <t>0 out of 14</t>
  </si>
  <si>
    <t>0.00</t>
  </si>
  <si>
    <t>13 out of 14</t>
  </si>
  <si>
    <t>3 out of 14</t>
  </si>
  <si>
    <t>7 out of 14</t>
  </si>
  <si>
    <t>FY15 UFR Wt. Avg. of FQHC Direct Care II Staff</t>
  </si>
  <si>
    <t>FY15 UFR St. Avg. of FQHC Direct Care I Staff</t>
  </si>
  <si>
    <t>FY15 UFR Wt. Avg. of FQHC Program Assistant Director and Supervising Professional</t>
  </si>
  <si>
    <t>Wt. Avg. 3S + 4S</t>
  </si>
  <si>
    <t>FY15 UFR FTEs and Salaries</t>
  </si>
  <si>
    <t>Monthly</t>
  </si>
  <si>
    <t>Total Months</t>
  </si>
  <si>
    <t>Up to 25 Clients</t>
  </si>
  <si>
    <t>26-50 Clients</t>
  </si>
  <si>
    <t>51-75 Clients</t>
  </si>
  <si>
    <t>76-100 Clients</t>
  </si>
  <si>
    <t>101-125 Clients</t>
  </si>
  <si>
    <t>126-150 Clients</t>
  </si>
  <si>
    <t>151-175 Clients</t>
  </si>
  <si>
    <t>176-200 Clients</t>
  </si>
  <si>
    <t>201-225 Clients</t>
  </si>
  <si>
    <t>226-250 Clients</t>
  </si>
  <si>
    <t>Staff Training (per MA FTE)</t>
  </si>
  <si>
    <t>Capacity</t>
  </si>
  <si>
    <t>MA Ratio</t>
  </si>
  <si>
    <t>Monthly Accommodation Rate</t>
  </si>
  <si>
    <t>TIER</t>
  </si>
  <si>
    <t>Tier 1</t>
  </si>
  <si>
    <t>Tier 2</t>
  </si>
  <si>
    <t>Tier 3</t>
  </si>
  <si>
    <t>Tier 4</t>
  </si>
  <si>
    <t>Tier 5</t>
  </si>
  <si>
    <t>Tier 6</t>
  </si>
  <si>
    <t>Tier 7</t>
  </si>
  <si>
    <t>Tier 8</t>
  </si>
  <si>
    <t>Tier 9</t>
  </si>
  <si>
    <t>Tier 10</t>
  </si>
  <si>
    <t>DPH OBOT 4929 - FQHC Model - Wraparound Tier 1</t>
  </si>
  <si>
    <t>DPH OBOT 4929 - FQHC Model - Wraparound Tier 2</t>
  </si>
  <si>
    <t>DPH OBOT 4929 - FQHC Model - Wraparound Tier 3</t>
  </si>
  <si>
    <t>DPH OBOT 4929 - FQHC Model - Wraparound Tier 4</t>
  </si>
  <si>
    <t>DPH OBOT 4929 - FQHC Model - Wraparound Tier 5</t>
  </si>
  <si>
    <t>Master Data Look-Up Table - FQHC Wraparound (Based on 1 FTE Medical Assistant Tier 5)</t>
  </si>
  <si>
    <t>DPH OBOT 4929 - Hospital Model - Wraparound Tier 5</t>
  </si>
  <si>
    <t>DPH OBOT 4929 - Hospital Model - Wraparound Tier 1</t>
  </si>
  <si>
    <t>DPH OBOT 4929 - Hospital Model - Wraparound Tier 2</t>
  </si>
  <si>
    <t>DPH OBOT 4929 - Hospital Model - Wraparound Tier 4</t>
  </si>
  <si>
    <t>DPH OBOT 4929 - Hospital Model - Wraparound Tier 3</t>
  </si>
  <si>
    <t>NOTE: Models are based on Tier 5 staffing of 1 FTE Medical Assistant. Tiers 1 through 4 maintain consistent staffing values for Program</t>
  </si>
  <si>
    <t>Manager at .05 FTE and Clerical Support at .25 FTE, while the Medical Assistant FTE is adjusted by increments</t>
  </si>
  <si>
    <t>of .2 FTE. Rates for Tiers 6 through 10 are scaled exactly as multiples of the Monthly Accommodation rate</t>
  </si>
  <si>
    <t>derived for Tier 5, using the total Medical Assistant FTE for Tiers 6 through 10 respectively as multipliers.</t>
  </si>
  <si>
    <t>NOTE: Models are based on Tier 5 staffing of 1 RN and 1 FTE Medical Assistant. Tiers 1 through 4 maintain consistent staffing values for Program</t>
  </si>
  <si>
    <t>Manager at .05 FTE and Clerical Support at .25 FTE, while theRN and Medical Assistant FTEs are adjusted by increments</t>
  </si>
  <si>
    <t>derived for Tier 5, using the total RN and Medical Assistant FTEs for Tiers 6 through 10 respectively as multipliers.</t>
  </si>
  <si>
    <t>101 CMR 346.00: Rates for Substance Related and Addictive Disorders Programs</t>
  </si>
  <si>
    <t>RN/MA Ratio</t>
  </si>
  <si>
    <t>Master Data Look-Up Table - Hospital Wraparound (Based on 1 FTE RN and Medical Assistant Tier 5)</t>
  </si>
  <si>
    <t>FY15 UFR Wt. Avg. of Direct Care II Staff</t>
  </si>
  <si>
    <t>FY15 UFR St. Avg. of Direct Care I Staff</t>
  </si>
  <si>
    <t>FY15 UFR Wt. Avg. of Program Assistant Director and Supervising Professional</t>
  </si>
  <si>
    <t>FY15 UFR Wt. Avg. of RN Masters + RN Non-Masters</t>
  </si>
  <si>
    <t>DPH OBOT 4929 - Hospital Model - Wraparound 25 Client Add-On</t>
  </si>
  <si>
    <t>25 Client Add-On (&gt;250)</t>
  </si>
  <si>
    <t>DPH OBOT 4929 - FQHC Model - 25 Client Add-On</t>
  </si>
  <si>
    <t>CAF (Original)</t>
  </si>
  <si>
    <t>FY21</t>
  </si>
  <si>
    <t>FY20</t>
  </si>
  <si>
    <t>CAF Rate Review FY20</t>
  </si>
  <si>
    <t>Base Period  FY19Q4 - Prospective Period 7/1/2019 - 6/30/2021</t>
  </si>
  <si>
    <t>FY19Q4</t>
  </si>
  <si>
    <t>FY20 &amp; FY21</t>
  </si>
  <si>
    <t>Master Data Look-Up Table - Outpaitient Clinic (Based on 1 FTE Medical Assistant Tier 5)</t>
  </si>
  <si>
    <t>DPH OBOT 4929 - Outpaitient Clinic - Wraparound Tier 1</t>
  </si>
  <si>
    <t>DPH OBOT 4929 - Outpaitient Clinic- Wraparound Tier 2</t>
  </si>
  <si>
    <t>DPH OBOT 4929 - Outpaitient Clinic Model - Wraparound Tier 3</t>
  </si>
  <si>
    <t>DPH OBOT 4929 - Outpaitient Clinic Model - Wraparound Tier 4</t>
  </si>
  <si>
    <t>DPH OBOT 4929 - Outpaitient Clinic Model - Wraparound Tier 5</t>
  </si>
  <si>
    <t>FQHC</t>
  </si>
  <si>
    <t>Hospital</t>
  </si>
  <si>
    <t>Rebased w/ original CAF - FY15 UFR Wt. Avg. Program Assistant Director and Supervising Professional</t>
  </si>
  <si>
    <t>Rebased w/ original CAF - FY15 UFR Wt. Avg. of Direct Care II Staff</t>
  </si>
  <si>
    <t>Rebased w/ original CAF - FY15 UFR St. Avg. of Direct Care I Staff</t>
  </si>
  <si>
    <t>Rebased w/ original CAF - 101 CMR 421.00: Rates for Adult Housing and Community Support Services</t>
  </si>
  <si>
    <t>Rebased w/ original CAF - Purchaser Recommendation</t>
  </si>
  <si>
    <t>Rebased w/ original CAF -  FY15 UFR Wt. Avg. Program Assistant Director and Supervising Professional</t>
  </si>
  <si>
    <t>Rebased w/ original CAF - FY15 UFR 45th percentile Physician and RN Masters</t>
  </si>
  <si>
    <t>Rebased w/ original CAF - FY15 UFR St. Avg. Direct Care I and II</t>
  </si>
  <si>
    <t>Rebased w/ original CAF - FY15 UFR St. Avg.  Clerical Support Staff</t>
  </si>
  <si>
    <t>Rebased w/ original CAF - FY15 UFR St. Avg. of Program Director, Program Function Manager,</t>
  </si>
  <si>
    <t>Assistant Program Director, Supervising Professional</t>
  </si>
  <si>
    <t>Rebased w/ original CAF - 101 CMR 346.00: Rates for Substance Related and Addictive Disorders</t>
  </si>
  <si>
    <t>Outpatient Clinic</t>
  </si>
  <si>
    <t>CURRENT IN REGULATION</t>
  </si>
  <si>
    <t>UFRs filed</t>
  </si>
  <si>
    <t>floor</t>
  </si>
  <si>
    <t xml:space="preserve">Minimum wage: </t>
  </si>
  <si>
    <t>ceiling</t>
  </si>
  <si>
    <t>average</t>
  </si>
  <si>
    <t>weighted average</t>
  </si>
  <si>
    <t>median</t>
  </si>
  <si>
    <t>max</t>
  </si>
  <si>
    <t>UFRFilingPeriod</t>
  </si>
  <si>
    <t>min</t>
  </si>
  <si>
    <t>MMARSCode</t>
  </si>
  <si>
    <t>(All)</t>
  </si>
  <si>
    <t>1R</t>
  </si>
  <si>
    <t>2R</t>
  </si>
  <si>
    <t>3R</t>
  </si>
  <si>
    <t>4R</t>
  </si>
  <si>
    <t>5R</t>
  </si>
  <si>
    <t>6R</t>
  </si>
  <si>
    <t>7R</t>
  </si>
  <si>
    <t>8R</t>
  </si>
  <si>
    <t>9R</t>
  </si>
  <si>
    <t>10R</t>
  </si>
  <si>
    <t>11R</t>
  </si>
  <si>
    <t>12R</t>
  </si>
  <si>
    <t>13R</t>
  </si>
  <si>
    <t>14R</t>
  </si>
  <si>
    <t>15R</t>
  </si>
  <si>
    <t>16R</t>
  </si>
  <si>
    <t>17R</t>
  </si>
  <si>
    <t>18R</t>
  </si>
  <si>
    <t>19R</t>
  </si>
  <si>
    <t>20R</t>
  </si>
  <si>
    <t>21R</t>
  </si>
  <si>
    <t>22R</t>
  </si>
  <si>
    <t>23R</t>
  </si>
  <si>
    <t>24R</t>
  </si>
  <si>
    <t>25R</t>
  </si>
  <si>
    <t>26R</t>
  </si>
  <si>
    <t>27R</t>
  </si>
  <si>
    <t>28R</t>
  </si>
  <si>
    <t>29R</t>
  </si>
  <si>
    <t>30R</t>
  </si>
  <si>
    <t>31R</t>
  </si>
  <si>
    <t>32R</t>
  </si>
  <si>
    <t>33R</t>
  </si>
  <si>
    <t>34R</t>
  </si>
  <si>
    <t>35R</t>
  </si>
  <si>
    <t>36R</t>
  </si>
  <si>
    <t>37R</t>
  </si>
  <si>
    <t>38R</t>
  </si>
  <si>
    <t>39R</t>
  </si>
  <si>
    <t>40R</t>
  </si>
  <si>
    <t>41R</t>
  </si>
  <si>
    <t>42R</t>
  </si>
  <si>
    <t>43R</t>
  </si>
  <si>
    <t>44R</t>
  </si>
  <si>
    <t>45R</t>
  </si>
  <si>
    <t>46R</t>
  </si>
  <si>
    <t>47R</t>
  </si>
  <si>
    <t>48R</t>
  </si>
  <si>
    <t>49R</t>
  </si>
  <si>
    <t>50R</t>
  </si>
  <si>
    <t>51R</t>
  </si>
  <si>
    <t>52R</t>
  </si>
  <si>
    <t>53R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</si>
  <si>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</si>
  <si>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</si>
  <si>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</si>
  <si>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</si>
  <si>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</si>
  <si>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</si>
  <si>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</si>
  <si>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</si>
  <si>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</si>
  <si>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</si>
  <si>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</si>
  <si>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</si>
  <si>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</si>
  <si>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</si>
  <si>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</si>
  <si>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</si>
  <si>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</si>
  <si>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</si>
  <si>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</si>
  <si>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</si>
  <si>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</si>
  <si>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</si>
  <si>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</si>
  <si>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</si>
  <si>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</si>
  <si>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</si>
  <si>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</si>
  <si>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</si>
  <si>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</si>
  <si>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</si>
  <si>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</si>
  <si>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</si>
  <si>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</si>
  <si>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</si>
  <si>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</si>
  <si>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</si>
  <si>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42E</t>
  </si>
  <si>
    <t>43E</t>
  </si>
  <si>
    <t>44E</t>
  </si>
  <si>
    <t>48E</t>
  </si>
  <si>
    <t>49E</t>
  </si>
  <si>
    <t>50E</t>
  </si>
  <si>
    <t>51E</t>
  </si>
  <si>
    <t>52E</t>
  </si>
  <si>
    <t>53E</t>
  </si>
  <si>
    <t>54E</t>
  </si>
  <si>
    <t>55E</t>
  </si>
  <si>
    <t>56E</t>
  </si>
  <si>
    <t>57E</t>
  </si>
  <si>
    <t>58E</t>
  </si>
  <si>
    <t>1N</t>
  </si>
  <si>
    <t>2N</t>
  </si>
  <si>
    <t>3N</t>
  </si>
  <si>
    <t>4N</t>
  </si>
  <si>
    <t>5N</t>
  </si>
  <si>
    <t>6N</t>
  </si>
  <si>
    <t>7N</t>
  </si>
  <si>
    <t>8N</t>
  </si>
  <si>
    <t>9N</t>
  </si>
  <si>
    <t>10N</t>
  </si>
  <si>
    <t>11N</t>
  </si>
  <si>
    <t>12N</t>
  </si>
  <si>
    <t>38S</t>
  </si>
  <si>
    <t>39S</t>
  </si>
  <si>
    <t>Contrib., Gifts, Leg., Bequests, Spec. Ev.</t>
  </si>
  <si>
    <t>Gov. In-Kind/Capital Budget</t>
  </si>
  <si>
    <t>Private IN-Kind</t>
  </si>
  <si>
    <t>Total Contribution and In-Kind</t>
  </si>
  <si>
    <t>Mass Gov. Grant</t>
  </si>
  <si>
    <t>Other Grant (exclud. Fed.Direct)</t>
  </si>
  <si>
    <t>Total Grants</t>
  </si>
  <si>
    <t>Dept. of Mental Health (DMH)</t>
  </si>
  <si>
    <t>Dept.of Developmental Services(DDS/DMR)</t>
  </si>
  <si>
    <t>Dept. of Public Health (DPH)</t>
  </si>
  <si>
    <t>Dept.of Children and Families (DCF/DSS)</t>
  </si>
  <si>
    <t>Dept. of Transitional Assist (DTA/WEL)</t>
  </si>
  <si>
    <t>Dept. of Youth Services (DYS)</t>
  </si>
  <si>
    <t>Health Care Fin &amp; Policy (HCF)-Contract</t>
  </si>
  <si>
    <t>Health Care Fin &amp; Policy (HCF)-UCP</t>
  </si>
  <si>
    <t>MA. Comm. For the Blind (MCB)</t>
  </si>
  <si>
    <t>MA. Comm. for Deaf &amp; H H (MCD)</t>
  </si>
  <si>
    <t>MA. Rehabilitation Commission (MRC)</t>
  </si>
  <si>
    <t>MA. Off. For Refugees &amp; Immigr.(ORI)</t>
  </si>
  <si>
    <t>Dept.of Early Educ. &amp; Care  (EEC)-Contract</t>
  </si>
  <si>
    <t>Dept.of Early Educ. &amp; Care (EEC)-Voucher</t>
  </si>
  <si>
    <t>Dept of Correction (DOC)</t>
  </si>
  <si>
    <t>Dept. of Elementary &amp; Secondary Educ. (DOE)</t>
  </si>
  <si>
    <t>Parole Board (PAR)</t>
  </si>
  <si>
    <t>Veteran's Services (VET)</t>
  </si>
  <si>
    <t>Ex. Off. of Elder Affairs (ELD)</t>
  </si>
  <si>
    <t>Div.of Housing &amp; Community Develop(OCD)</t>
  </si>
  <si>
    <t>POS Subcontract</t>
  </si>
  <si>
    <t>Other Mass. State Agency POS</t>
  </si>
  <si>
    <t>Mass State Agency Non - POS</t>
  </si>
  <si>
    <t>Mass. Local Govt/Quasi-Govt. Entities</t>
  </si>
  <si>
    <t>Non-Mass. State/Local Government</t>
  </si>
  <si>
    <t>Direct Federal Grants/Contracts</t>
  </si>
  <si>
    <t>Medicaid - Direct Payments</t>
  </si>
  <si>
    <t>Medicaid - MBHP Subcontract</t>
  </si>
  <si>
    <t>Medicare</t>
  </si>
  <si>
    <t>Mass. Govt. Client Stipends</t>
  </si>
  <si>
    <t>Client Resources</t>
  </si>
  <si>
    <t>Mass. spon.client SF/3rd Pty offsets</t>
  </si>
  <si>
    <t>Other Publicly sponsored client offsets</t>
  </si>
  <si>
    <t>Private Client Fees (excluding 3rd Pty)</t>
  </si>
  <si>
    <t>Private Client 3rd Pty/other offsets</t>
  </si>
  <si>
    <t>Total Assistance and Fees</t>
  </si>
  <si>
    <t>Federated Fundraising</t>
  </si>
  <si>
    <t>Commercial Activities</t>
  </si>
  <si>
    <t>Non-Charitable Revenue</t>
  </si>
  <si>
    <t>Investment Revenue</t>
  </si>
  <si>
    <t>Other Revenue</t>
  </si>
  <si>
    <t>Allocated Admin (M&amp;G) Revenue</t>
  </si>
  <si>
    <t>Released Net Assets-Program</t>
  </si>
  <si>
    <t>Released Net Assets-Equipment</t>
  </si>
  <si>
    <t>Released Net Assets-Time</t>
  </si>
  <si>
    <t>Total Revenue = 57E</t>
  </si>
  <si>
    <t>Total Direct Program Staff = 39S</t>
  </si>
  <si>
    <t>Chief Executive Officer</t>
  </si>
  <si>
    <t>Chief Financial Officer</t>
  </si>
  <si>
    <t>Accting/Clerical Support</t>
  </si>
  <si>
    <t>Admin Maint/House-Grndskeeping</t>
  </si>
  <si>
    <t>Total Admin Employee</t>
  </si>
  <si>
    <t>Commercial products &amp; Svs/Mkting</t>
  </si>
  <si>
    <t>Total FTE/Salary/Wages</t>
  </si>
  <si>
    <t>Payroll Taxes 150</t>
  </si>
  <si>
    <t>Fringe Benefits 151</t>
  </si>
  <si>
    <t>Tax and Fringe %</t>
  </si>
  <si>
    <t>Accrual Adjustments</t>
  </si>
  <si>
    <t>Total Employee Compensation &amp; Rel. Exp.</t>
  </si>
  <si>
    <t>Facility and Prog. Equip.Expenses 301,390</t>
  </si>
  <si>
    <t>Facility &amp; Prog. Equip. Depreciation 301</t>
  </si>
  <si>
    <t>Facility Operation/Maint./Furn.390</t>
  </si>
  <si>
    <t>Facility General Liability Insurance 390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</si>
  <si>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</si>
  <si>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</si>
  <si>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</si>
  <si>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</si>
  <si>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</si>
  <si>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</si>
  <si>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</si>
  <si>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</si>
  <si>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</si>
  <si>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</si>
  <si>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</si>
  <si>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</si>
  <si>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</si>
  <si>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</si>
  <si>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</si>
  <si>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</si>
  <si>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</si>
  <si>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</si>
  <si>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</si>
  <si>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</si>
  <si>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Other Professional Fees &amp; Other Admin. Exp. 410</t>
  </si>
  <si>
    <t>Leased Office/Program Office Equip.410,390</t>
  </si>
  <si>
    <t>Office Equipment Depreciation 410</t>
  </si>
  <si>
    <t>Program Support 216</t>
  </si>
  <si>
    <t>Professional Insurance 410</t>
  </si>
  <si>
    <t>Working Capital Interest 410</t>
  </si>
  <si>
    <t>Total Direct Administrative Expense</t>
  </si>
  <si>
    <t>Admin (M&amp;G) Reporting Center Allocation</t>
  </si>
  <si>
    <t>Total Reimbursable Expense</t>
  </si>
  <si>
    <t>Admin %</t>
  </si>
  <si>
    <t>Direct State/Federal Non-Reimbursable Expense</t>
  </si>
  <si>
    <t>Allocation of State/Fed Non-Reimbursable Expense</t>
  </si>
  <si>
    <t>TOTAL EXPENSE</t>
  </si>
  <si>
    <t>TOTAL REVENUE = 53R</t>
  </si>
  <si>
    <t>OPERATING RESULTS</t>
  </si>
  <si>
    <t>Direct Employee Compensation &amp; Related Exp.</t>
  </si>
  <si>
    <t>Direct Occupancy</t>
  </si>
  <si>
    <t>Direct Other Program/Operating</t>
  </si>
  <si>
    <t>Direct Subcontract Expense</t>
  </si>
  <si>
    <t>Direct Administrative Expense</t>
  </si>
  <si>
    <t>Direct Other Expense</t>
  </si>
  <si>
    <t>Direct Depreciation</t>
  </si>
  <si>
    <t>Total Direct Non-Reimbursable (Tie to 54E)</t>
  </si>
  <si>
    <t>Total Direct and Allocated Non-Reimb. (54E+55E)</t>
  </si>
  <si>
    <t xml:space="preserve">Eligible Non-Reimbursable Exp. Revenue Offsets </t>
  </si>
  <si>
    <t>Capital Budget Revenue Adjustment</t>
  </si>
  <si>
    <t>Excess of Non-Reimbursable Expense Over Offsets</t>
  </si>
  <si>
    <t>Speech / Lang. Pathol., Audiologist (UFR Title 113)</t>
  </si>
  <si>
    <t>Day Care Lead Teacher (UFR Title 118)</t>
  </si>
  <si>
    <t xml:space="preserve">Direct Care Overtime, Shift Differential and Relief </t>
  </si>
  <si>
    <t>Total Direct Program Staff = 1E</t>
  </si>
  <si>
    <t>OrganizationName</t>
  </si>
  <si>
    <t>UFRProgramNumber</t>
  </si>
  <si>
    <t>Sum of Actual</t>
  </si>
  <si>
    <t>Sum of FTE</t>
  </si>
  <si>
    <t>Baystate Medical Center, Inc.</t>
  </si>
  <si>
    <t>67</t>
  </si>
  <si>
    <t/>
  </si>
  <si>
    <t>68</t>
  </si>
  <si>
    <t>Boston Health Care for the Homeless Program, Inc.</t>
  </si>
  <si>
    <t>13</t>
  </si>
  <si>
    <t>Boston Medical Center Corporation</t>
  </si>
  <si>
    <t>36</t>
  </si>
  <si>
    <t>Brockton Neighborhood Health Center, Inc.</t>
  </si>
  <si>
    <t>20</t>
  </si>
  <si>
    <t>Community Health Connections, Inc.</t>
  </si>
  <si>
    <t>25</t>
  </si>
  <si>
    <t>Community Healthlink, Inc.</t>
  </si>
  <si>
    <t>10</t>
  </si>
  <si>
    <t>96</t>
  </si>
  <si>
    <t>Dimock Community Foundation, Inc.</t>
  </si>
  <si>
    <t>134</t>
  </si>
  <si>
    <t>Family Health Center of Worcester, Inc.</t>
  </si>
  <si>
    <t>05</t>
  </si>
  <si>
    <t>Greater Lawrence Family Health Center, Inc.</t>
  </si>
  <si>
    <t>11</t>
  </si>
  <si>
    <t>Harbor Health Services, Inc</t>
  </si>
  <si>
    <t>Holyoke Health Center, Inc.</t>
  </si>
  <si>
    <t>16</t>
  </si>
  <si>
    <t>Lowell Community Health Center, Inc.</t>
  </si>
  <si>
    <t>29</t>
  </si>
  <si>
    <t>Lynn Community Health, Inc.</t>
  </si>
  <si>
    <t>Manet Community Health Center, Inc.</t>
  </si>
  <si>
    <t>5</t>
  </si>
  <si>
    <t>Northeast Behavioral Health</t>
  </si>
  <si>
    <t>01A</t>
  </si>
  <si>
    <t>01B</t>
  </si>
  <si>
    <t>Partners HealthCare System, Inc.</t>
  </si>
  <si>
    <t>24M</t>
  </si>
  <si>
    <t>South Boston Community Health Center, Inc.</t>
  </si>
  <si>
    <t>15</t>
  </si>
  <si>
    <t>Stanley Street Treatment and Resources, Inc.</t>
  </si>
  <si>
    <t>2O</t>
  </si>
  <si>
    <t>The Brien Center for Mental Health and S</t>
  </si>
  <si>
    <t>37</t>
  </si>
  <si>
    <t>FY17 UFR wtg Average RN for Outpatient Clinic providers</t>
  </si>
  <si>
    <t>Trust fund contribution for PFMLA</t>
  </si>
  <si>
    <t>Effective 7/1/19</t>
  </si>
  <si>
    <t>IHS Markit, Fall 2018 Forecast</t>
  </si>
  <si>
    <t>FY22</t>
  </si>
  <si>
    <t>FY23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</si>
  <si>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</si>
  <si>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</si>
  <si>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</si>
  <si>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</si>
  <si>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</si>
  <si>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</si>
  <si>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</si>
  <si>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</si>
  <si>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Assumption for Rate Reviews that are to be promulgated July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</si>
</sst>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0.000"/>
    <numFmt numFmtId="167" formatCode="0.0"/>
    <numFmt numFmtId="168" formatCode="\$#,##0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Tahoma"/>
      <family val="2"/>
    </font>
    <font>
      <sz val="11"/>
      <color indexed="17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3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indexed="3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Arial"/>
    </font>
  </fonts>
  <fills count="7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1" fillId="0" borderId="0"/>
    <xf numFmtId="0" fontId="3" fillId="0" borderId="0"/>
    <xf numFmtId="0" fontId="3" fillId="8" borderId="8" applyNumberFormat="0" applyFont="0" applyAlignment="0" applyProtection="0"/>
    <xf numFmtId="0" fontId="22" fillId="0" borderId="0"/>
    <xf numFmtId="0" fontId="23" fillId="0" borderId="0"/>
    <xf numFmtId="0" fontId="2" fillId="0" borderId="0"/>
    <xf numFmtId="0" fontId="1" fillId="0" borderId="0"/>
    <xf numFmtId="0" fontId="23" fillId="0" borderId="0"/>
    <xf numFmtId="9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0" fontId="3" fillId="0" borderId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7" fillId="46" borderId="0" applyNumberFormat="0" applyBorder="0" applyAlignment="0" applyProtection="0"/>
    <xf numFmtId="0" fontId="47" fillId="49" borderId="0" applyNumberFormat="0" applyBorder="0" applyAlignment="0" applyProtection="0"/>
    <xf numFmtId="0" fontId="47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50" borderId="0" applyNumberFormat="0" applyBorder="0" applyAlignment="0" applyProtection="0"/>
    <xf numFmtId="0" fontId="48" fillId="51" borderId="0" applyNumberFormat="0" applyBorder="0" applyAlignment="0" applyProtection="0"/>
    <xf numFmtId="0" fontId="48" fillId="54" borderId="0" applyNumberFormat="0" applyBorder="0" applyAlignment="0" applyProtection="0"/>
    <xf numFmtId="0" fontId="48" fillId="55" borderId="0" applyNumberFormat="0" applyBorder="0" applyAlignment="0" applyProtection="0"/>
    <xf numFmtId="0" fontId="48" fillId="56" borderId="0" applyNumberFormat="0" applyBorder="0" applyAlignment="0" applyProtection="0"/>
    <xf numFmtId="0" fontId="48" fillId="57" borderId="0" applyNumberFormat="0" applyBorder="0" applyAlignment="0" applyProtection="0"/>
    <xf numFmtId="0" fontId="48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54" borderId="0" applyNumberFormat="0" applyBorder="0" applyAlignment="0" applyProtection="0"/>
    <xf numFmtId="0" fontId="48" fillId="55" borderId="0" applyNumberFormat="0" applyBorder="0" applyAlignment="0" applyProtection="0"/>
    <xf numFmtId="0" fontId="48" fillId="60" borderId="0" applyNumberFormat="0" applyBorder="0" applyAlignment="0" applyProtection="0"/>
    <xf numFmtId="0" fontId="49" fillId="44" borderId="0" applyNumberFormat="0" applyBorder="0" applyAlignment="0" applyProtection="0"/>
    <xf numFmtId="0" fontId="50" fillId="61" borderId="44" applyNumberFormat="0" applyAlignment="0" applyProtection="0"/>
    <xf numFmtId="0" fontId="51" fillId="62" borderId="45" applyNumberFormat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45" borderId="0" applyNumberFormat="0" applyBorder="0" applyAlignment="0" applyProtection="0"/>
    <xf numFmtId="0" fontId="54" fillId="0" borderId="46" applyNumberFormat="0" applyFill="0" applyAlignment="0" applyProtection="0"/>
    <xf numFmtId="0" fontId="55" fillId="0" borderId="47" applyNumberFormat="0" applyFill="0" applyAlignment="0" applyProtection="0"/>
    <xf numFmtId="0" fontId="56" fillId="0" borderId="48" applyNumberFormat="0" applyFill="0" applyAlignment="0" applyProtection="0"/>
    <xf numFmtId="0" fontId="56" fillId="0" borderId="0" applyNumberFormat="0" applyFill="0" applyBorder="0" applyAlignment="0" applyProtection="0"/>
    <xf numFmtId="0" fontId="57" fillId="48" borderId="44" applyNumberFormat="0" applyAlignment="0" applyProtection="0"/>
    <xf numFmtId="0" fontId="58" fillId="0" borderId="49" applyNumberFormat="0" applyFill="0" applyAlignment="0" applyProtection="0"/>
    <xf numFmtId="0" fontId="59" fillId="63" borderId="0" applyNumberFormat="0" applyBorder="0" applyAlignment="0" applyProtection="0"/>
    <xf numFmtId="0" fontId="23" fillId="0" borderId="0"/>
    <xf numFmtId="0" fontId="60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1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61" fillId="61" borderId="50" applyNumberFormat="0" applyAlignment="0" applyProtection="0"/>
    <xf numFmtId="9" fontId="6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51" applyNumberFormat="0" applyFill="0" applyAlignment="0" applyProtection="0"/>
    <xf numFmtId="0" fontId="65" fillId="0" borderId="0" applyNumberFormat="0" applyFill="0" applyBorder="0" applyAlignment="0" applyProtection="0"/>
    <xf numFmtId="0" fontId="3" fillId="0" borderId="0"/>
    <xf numFmtId="0" fontId="3" fillId="0" borderId="0"/>
    <xf numFmtId="0" fontId="21" fillId="0" borderId="0"/>
    <xf numFmtId="0" fontId="1" fillId="0" borderId="0"/>
    <xf numFmtId="0" fontId="7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3" fillId="0" borderId="0"/>
  </cellStyleXfs>
  <cellXfs count="460">
    <xf numFmtId="0" fontId="0" fillId="0" borderId="0" xfId="0"/>
    <xf numFmtId="0" fontId="23" fillId="0" borderId="0" xfId="46"/>
    <xf numFmtId="0" fontId="24" fillId="0" borderId="0" xfId="46" applyFont="1"/>
    <xf numFmtId="0" fontId="23" fillId="0" borderId="22" xfId="46" applyBorder="1"/>
    <xf numFmtId="0" fontId="23" fillId="0" borderId="15" xfId="46" applyBorder="1"/>
    <xf numFmtId="166" fontId="23" fillId="0" borderId="0" xfId="46" applyNumberFormat="1" applyBorder="1"/>
    <xf numFmtId="0" fontId="23" fillId="0" borderId="0" xfId="46" applyBorder="1"/>
    <xf numFmtId="0" fontId="23" fillId="0" borderId="12" xfId="46" applyBorder="1"/>
    <xf numFmtId="0" fontId="23" fillId="0" borderId="10" xfId="46" applyBorder="1"/>
    <xf numFmtId="0" fontId="24" fillId="39" borderId="0" xfId="46" applyFont="1" applyFill="1" applyBorder="1" applyAlignment="1">
      <alignment horizontal="right"/>
    </xf>
    <xf numFmtId="0" fontId="23" fillId="0" borderId="14" xfId="46" applyBorder="1"/>
    <xf numFmtId="0" fontId="23" fillId="0" borderId="23" xfId="46" applyBorder="1"/>
    <xf numFmtId="0" fontId="23" fillId="0" borderId="16" xfId="46" applyBorder="1"/>
    <xf numFmtId="0" fontId="23" fillId="0" borderId="13" xfId="46" applyBorder="1"/>
    <xf numFmtId="0" fontId="23" fillId="0" borderId="0" xfId="46" applyBorder="1" applyAlignment="1">
      <alignment horizontal="right"/>
    </xf>
    <xf numFmtId="0" fontId="29" fillId="0" borderId="12" xfId="46" applyFont="1" applyBorder="1" applyAlignment="1">
      <alignment horizontal="center"/>
    </xf>
    <xf numFmtId="166" fontId="23" fillId="0" borderId="12" xfId="46" applyNumberFormat="1" applyBorder="1" applyAlignment="1">
      <alignment horizontal="center"/>
    </xf>
    <xf numFmtId="0" fontId="23" fillId="0" borderId="12" xfId="46" applyBorder="1" applyAlignment="1">
      <alignment horizontal="center"/>
    </xf>
    <xf numFmtId="0" fontId="31" fillId="0" borderId="0" xfId="46" applyFont="1"/>
    <xf numFmtId="0" fontId="30" fillId="0" borderId="0" xfId="46" applyFont="1"/>
    <xf numFmtId="0" fontId="23" fillId="37" borderId="0" xfId="49" applyFont="1" applyFill="1"/>
    <xf numFmtId="0" fontId="23" fillId="36" borderId="0" xfId="49" applyFont="1" applyFill="1"/>
    <xf numFmtId="0" fontId="32" fillId="36" borderId="0" xfId="49" applyFont="1" applyFill="1"/>
    <xf numFmtId="0" fontId="23" fillId="35" borderId="0" xfId="49" applyFont="1" applyFill="1"/>
    <xf numFmtId="0" fontId="25" fillId="35" borderId="0" xfId="49" applyFont="1" applyFill="1"/>
    <xf numFmtId="0" fontId="25" fillId="34" borderId="0" xfId="49" applyFont="1" applyFill="1"/>
    <xf numFmtId="0" fontId="25" fillId="33" borderId="0" xfId="49" applyFont="1" applyFill="1"/>
    <xf numFmtId="0" fontId="25" fillId="40" borderId="0" xfId="49" applyFont="1" applyFill="1"/>
    <xf numFmtId="10" fontId="24" fillId="39" borderId="12" xfId="50" applyNumberFormat="1" applyFont="1" applyFill="1" applyBorder="1" applyAlignment="1">
      <alignment horizontal="center"/>
    </xf>
    <xf numFmtId="0" fontId="0" fillId="0" borderId="0" xfId="0" applyFont="1"/>
    <xf numFmtId="0" fontId="34" fillId="0" borderId="0" xfId="0" applyFont="1"/>
    <xf numFmtId="0" fontId="35" fillId="0" borderId="0" xfId="53" applyFont="1" applyBorder="1"/>
    <xf numFmtId="0" fontId="38" fillId="0" borderId="0" xfId="0" applyFont="1" applyBorder="1"/>
    <xf numFmtId="164" fontId="15" fillId="0" borderId="18" xfId="52" applyNumberFormat="1" applyFont="1" applyFill="1" applyBorder="1"/>
    <xf numFmtId="0" fontId="39" fillId="0" borderId="0" xfId="53" applyFont="1" applyFill="1" applyBorder="1"/>
    <xf numFmtId="0" fontId="40" fillId="0" borderId="0" xfId="0" applyFont="1" applyBorder="1"/>
    <xf numFmtId="164" fontId="35" fillId="0" borderId="19" xfId="52" applyNumberFormat="1" applyFont="1" applyBorder="1"/>
    <xf numFmtId="0" fontId="39" fillId="0" borderId="28" xfId="53" applyFont="1" applyBorder="1"/>
    <xf numFmtId="0" fontId="42" fillId="0" borderId="0" xfId="0" applyFont="1" applyBorder="1"/>
    <xf numFmtId="42" fontId="39" fillId="0" borderId="19" xfId="53" applyNumberFormat="1" applyFont="1" applyBorder="1"/>
    <xf numFmtId="0" fontId="39" fillId="0" borderId="0" xfId="53" applyFont="1" applyBorder="1"/>
    <xf numFmtId="0" fontId="35" fillId="0" borderId="34" xfId="53" applyFont="1" applyBorder="1"/>
    <xf numFmtId="0" fontId="35" fillId="0" borderId="35" xfId="53" applyFont="1" applyBorder="1"/>
    <xf numFmtId="42" fontId="35" fillId="0" borderId="19" xfId="53" applyNumberFormat="1" applyFont="1" applyBorder="1"/>
    <xf numFmtId="44" fontId="35" fillId="0" borderId="0" xfId="53" applyNumberFormat="1" applyFont="1" applyBorder="1"/>
    <xf numFmtId="0" fontId="35" fillId="0" borderId="28" xfId="53" applyFont="1" applyBorder="1"/>
    <xf numFmtId="44" fontId="35" fillId="0" borderId="34" xfId="53" applyNumberFormat="1" applyFont="1" applyBorder="1"/>
    <xf numFmtId="0" fontId="39" fillId="0" borderId="19" xfId="53" applyFont="1" applyBorder="1"/>
    <xf numFmtId="3" fontId="35" fillId="0" borderId="36" xfId="53" applyNumberFormat="1" applyFont="1" applyFill="1" applyBorder="1"/>
    <xf numFmtId="0" fontId="35" fillId="0" borderId="37" xfId="53" applyFont="1" applyBorder="1"/>
    <xf numFmtId="0" fontId="35" fillId="0" borderId="38" xfId="53" applyFont="1" applyBorder="1"/>
    <xf numFmtId="0" fontId="34" fillId="0" borderId="28" xfId="54" applyFont="1" applyBorder="1" applyAlignment="1">
      <alignment horizontal="left"/>
    </xf>
    <xf numFmtId="0" fontId="35" fillId="0" borderId="36" xfId="53" applyFont="1" applyBorder="1" applyAlignment="1">
      <alignment horizontal="center"/>
    </xf>
    <xf numFmtId="0" fontId="35" fillId="0" borderId="37" xfId="53" applyFont="1" applyBorder="1" applyAlignment="1">
      <alignment horizontal="center"/>
    </xf>
    <xf numFmtId="3" fontId="35" fillId="0" borderId="19" xfId="53" applyNumberFormat="1" applyFont="1" applyBorder="1"/>
    <xf numFmtId="0" fontId="35" fillId="0" borderId="0" xfId="53" applyFont="1" applyBorder="1" applyAlignment="1">
      <alignment horizontal="right"/>
    </xf>
    <xf numFmtId="37" fontId="35" fillId="0" borderId="0" xfId="51" applyNumberFormat="1" applyFont="1" applyBorder="1" applyAlignment="1">
      <alignment horizontal="center" vertical="center"/>
    </xf>
    <xf numFmtId="0" fontId="35" fillId="0" borderId="28" xfId="53" applyFont="1" applyBorder="1" applyAlignment="1">
      <alignment horizontal="center"/>
    </xf>
    <xf numFmtId="3" fontId="35" fillId="0" borderId="20" xfId="53" applyNumberFormat="1" applyFont="1" applyBorder="1" applyAlignment="1">
      <alignment horizontal="center"/>
    </xf>
    <xf numFmtId="0" fontId="35" fillId="0" borderId="21" xfId="53" applyFont="1" applyBorder="1" applyAlignment="1">
      <alignment horizontal="right"/>
    </xf>
    <xf numFmtId="0" fontId="35" fillId="0" borderId="39" xfId="53" applyFont="1" applyBorder="1" applyAlignment="1">
      <alignment horizontal="left"/>
    </xf>
    <xf numFmtId="0" fontId="46" fillId="0" borderId="0" xfId="0" applyFont="1"/>
    <xf numFmtId="44" fontId="0" fillId="0" borderId="0" xfId="0" applyNumberFormat="1" applyFont="1"/>
    <xf numFmtId="0" fontId="35" fillId="0" borderId="27" xfId="53" applyFont="1" applyBorder="1" applyAlignment="1">
      <alignment horizontal="left"/>
    </xf>
    <xf numFmtId="164" fontId="37" fillId="0" borderId="0" xfId="53" applyNumberFormat="1" applyFont="1" applyBorder="1"/>
    <xf numFmtId="0" fontId="23" fillId="0" borderId="0" xfId="118"/>
    <xf numFmtId="0" fontId="24" fillId="0" borderId="0" xfId="118" applyFont="1"/>
    <xf numFmtId="14" fontId="24" fillId="0" borderId="0" xfId="118" applyNumberFormat="1" applyFont="1"/>
    <xf numFmtId="166" fontId="23" fillId="0" borderId="0" xfId="118" applyNumberFormat="1"/>
    <xf numFmtId="2" fontId="23" fillId="0" borderId="0" xfId="118" applyNumberFormat="1"/>
    <xf numFmtId="167" fontId="23" fillId="0" borderId="0" xfId="118" applyNumberFormat="1"/>
    <xf numFmtId="44" fontId="39" fillId="0" borderId="0" xfId="53" applyNumberFormat="1" applyFont="1" applyBorder="1"/>
    <xf numFmtId="42" fontId="35" fillId="0" borderId="33" xfId="53" applyNumberFormat="1" applyFont="1" applyBorder="1"/>
    <xf numFmtId="164" fontId="35" fillId="39" borderId="17" xfId="52" applyNumberFormat="1" applyFont="1" applyFill="1" applyBorder="1"/>
    <xf numFmtId="0" fontId="35" fillId="0" borderId="21" xfId="53" applyFont="1" applyBorder="1" applyAlignment="1">
      <alignment horizontal="center"/>
    </xf>
    <xf numFmtId="4" fontId="41" fillId="0" borderId="0" xfId="53" applyNumberFormat="1" applyFont="1" applyBorder="1" applyAlignment="1">
      <alignment horizontal="center"/>
    </xf>
    <xf numFmtId="0" fontId="35" fillId="0" borderId="28" xfId="53" applyFont="1" applyBorder="1" applyAlignment="1">
      <alignment horizontal="left"/>
    </xf>
    <xf numFmtId="0" fontId="35" fillId="0" borderId="31" xfId="53" applyFont="1" applyBorder="1" applyAlignment="1">
      <alignment horizontal="left"/>
    </xf>
    <xf numFmtId="0" fontId="39" fillId="0" borderId="30" xfId="53" applyFont="1" applyFill="1" applyBorder="1"/>
    <xf numFmtId="164" fontId="35" fillId="0" borderId="29" xfId="52" applyNumberFormat="1" applyFont="1" applyBorder="1"/>
    <xf numFmtId="10" fontId="44" fillId="0" borderId="0" xfId="53" applyNumberFormat="1" applyFont="1" applyBorder="1" applyAlignment="1">
      <alignment horizontal="center"/>
    </xf>
    <xf numFmtId="0" fontId="67" fillId="0" borderId="34" xfId="53" applyFont="1" applyBorder="1" applyAlignment="1">
      <alignment horizontal="center"/>
    </xf>
    <xf numFmtId="0" fontId="67" fillId="0" borderId="0" xfId="53" applyFont="1" applyBorder="1" applyAlignment="1">
      <alignment horizontal="center"/>
    </xf>
    <xf numFmtId="164" fontId="67" fillId="0" borderId="0" xfId="53" applyNumberFormat="1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10" fontId="44" fillId="0" borderId="0" xfId="53" applyNumberFormat="1" applyFont="1" applyFill="1" applyBorder="1" applyAlignment="1">
      <alignment horizontal="center"/>
    </xf>
    <xf numFmtId="10" fontId="44" fillId="0" borderId="18" xfId="53" applyNumberFormat="1" applyFont="1" applyFill="1" applyBorder="1" applyAlignment="1">
      <alignment horizontal="center"/>
    </xf>
    <xf numFmtId="0" fontId="18" fillId="0" borderId="39" xfId="0" applyFont="1" applyBorder="1"/>
    <xf numFmtId="0" fontId="0" fillId="0" borderId="21" xfId="0" applyFont="1" applyBorder="1"/>
    <xf numFmtId="0" fontId="39" fillId="0" borderId="21" xfId="53" applyFont="1" applyFill="1" applyBorder="1"/>
    <xf numFmtId="164" fontId="35" fillId="0" borderId="20" xfId="53" applyNumberFormat="1" applyFont="1" applyBorder="1" applyAlignment="1">
      <alignment horizontal="right"/>
    </xf>
    <xf numFmtId="164" fontId="66" fillId="0" borderId="0" xfId="53" applyNumberFormat="1" applyFont="1" applyBorder="1"/>
    <xf numFmtId="4" fontId="67" fillId="0" borderId="37" xfId="53" applyNumberFormat="1" applyFont="1" applyFill="1" applyBorder="1" applyAlignment="1">
      <alignment horizontal="center"/>
    </xf>
    <xf numFmtId="0" fontId="18" fillId="0" borderId="55" xfId="54" applyFont="1" applyFill="1" applyBorder="1" applyAlignment="1">
      <alignment horizontal="center"/>
    </xf>
    <xf numFmtId="0" fontId="34" fillId="41" borderId="28" xfId="145" applyFont="1" applyFill="1" applyBorder="1" applyAlignment="1">
      <alignment horizontal="left"/>
    </xf>
    <xf numFmtId="0" fontId="34" fillId="41" borderId="28" xfId="0" applyFont="1" applyFill="1" applyBorder="1" applyAlignment="1">
      <alignment horizontal="left"/>
    </xf>
    <xf numFmtId="49" fontId="0" fillId="41" borderId="54" xfId="0" applyNumberFormat="1" applyFont="1" applyFill="1" applyBorder="1" applyAlignment="1"/>
    <xf numFmtId="42" fontId="37" fillId="41" borderId="0" xfId="54" applyNumberFormat="1" applyFont="1" applyFill="1" applyBorder="1"/>
    <xf numFmtId="49" fontId="0" fillId="41" borderId="58" xfId="0" applyNumberFormat="1" applyFont="1" applyFill="1" applyBorder="1" applyAlignment="1"/>
    <xf numFmtId="0" fontId="34" fillId="41" borderId="32" xfId="145" applyFont="1" applyFill="1" applyBorder="1" applyAlignment="1">
      <alignment horizontal="left"/>
    </xf>
    <xf numFmtId="42" fontId="37" fillId="41" borderId="23" xfId="54" applyNumberFormat="1" applyFont="1" applyFill="1" applyBorder="1"/>
    <xf numFmtId="49" fontId="0" fillId="41" borderId="55" xfId="0" applyNumberFormat="1" applyFont="1" applyFill="1" applyBorder="1" applyAlignment="1"/>
    <xf numFmtId="0" fontId="0" fillId="41" borderId="19" xfId="54" applyFont="1" applyFill="1" applyBorder="1" applyAlignment="1">
      <alignment horizontal="left"/>
    </xf>
    <xf numFmtId="2" fontId="44" fillId="41" borderId="25" xfId="54" quotePrefix="1" applyNumberFormat="1" applyFont="1" applyFill="1" applyBorder="1" applyAlignment="1">
      <alignment horizontal="center"/>
    </xf>
    <xf numFmtId="2" fontId="44" fillId="41" borderId="26" xfId="54" quotePrefix="1" applyNumberFormat="1" applyFont="1" applyFill="1" applyBorder="1" applyAlignment="1">
      <alignment horizontal="center"/>
    </xf>
    <xf numFmtId="0" fontId="0" fillId="41" borderId="57" xfId="54" applyFont="1" applyFill="1" applyBorder="1" applyAlignment="1">
      <alignment horizontal="left"/>
    </xf>
    <xf numFmtId="0" fontId="0" fillId="41" borderId="58" xfId="54" applyFont="1" applyFill="1" applyBorder="1" applyAlignment="1">
      <alignment horizontal="left"/>
    </xf>
    <xf numFmtId="0" fontId="34" fillId="41" borderId="28" xfId="54" applyFont="1" applyFill="1" applyBorder="1" applyAlignment="1">
      <alignment horizontal="left"/>
    </xf>
    <xf numFmtId="10" fontId="44" fillId="41" borderId="0" xfId="56" applyNumberFormat="1" applyFont="1" applyFill="1" applyBorder="1" applyAlignment="1">
      <alignment horizontal="center"/>
    </xf>
    <xf numFmtId="0" fontId="0" fillId="41" borderId="54" xfId="54" applyFont="1" applyFill="1" applyBorder="1" applyAlignment="1"/>
    <xf numFmtId="42" fontId="37" fillId="41" borderId="0" xfId="54" applyNumberFormat="1" applyFont="1" applyFill="1" applyBorder="1" applyAlignment="1">
      <alignment horizontal="center"/>
    </xf>
    <xf numFmtId="0" fontId="0" fillId="41" borderId="54" xfId="54" applyFont="1" applyFill="1" applyBorder="1" applyAlignment="1">
      <alignment horizontal="left"/>
    </xf>
    <xf numFmtId="0" fontId="34" fillId="41" borderId="32" xfId="54" applyFont="1" applyFill="1" applyBorder="1" applyAlignment="1">
      <alignment horizontal="left" vertical="top"/>
    </xf>
    <xf numFmtId="0" fontId="0" fillId="41" borderId="55" xfId="54" applyFont="1" applyFill="1" applyBorder="1" applyAlignment="1"/>
    <xf numFmtId="0" fontId="34" fillId="41" borderId="27" xfId="54" applyFont="1" applyFill="1" applyBorder="1" applyAlignment="1">
      <alignment horizontal="left"/>
    </xf>
    <xf numFmtId="10" fontId="44" fillId="41" borderId="18" xfId="55" applyNumberFormat="1" applyFont="1" applyFill="1" applyBorder="1" applyAlignment="1">
      <alignment horizontal="center"/>
    </xf>
    <xf numFmtId="0" fontId="0" fillId="41" borderId="56" xfId="54" applyFont="1" applyFill="1" applyBorder="1" applyAlignment="1">
      <alignment horizontal="left"/>
    </xf>
    <xf numFmtId="10" fontId="44" fillId="41" borderId="23" xfId="56" applyNumberFormat="1" applyFont="1" applyFill="1" applyBorder="1" applyAlignment="1">
      <alignment horizontal="center" vertical="top"/>
    </xf>
    <xf numFmtId="10" fontId="44" fillId="41" borderId="0" xfId="56" applyNumberFormat="1" applyFont="1" applyFill="1" applyBorder="1" applyAlignment="1">
      <alignment horizontal="center" vertical="top"/>
    </xf>
    <xf numFmtId="10" fontId="44" fillId="41" borderId="60" xfId="55" applyNumberFormat="1" applyFont="1" applyFill="1" applyBorder="1" applyAlignment="1">
      <alignment horizontal="center"/>
    </xf>
    <xf numFmtId="42" fontId="35" fillId="0" borderId="19" xfId="53" applyNumberFormat="1" applyFont="1" applyFill="1" applyBorder="1"/>
    <xf numFmtId="3" fontId="0" fillId="0" borderId="0" xfId="0" applyNumberFormat="1" applyFont="1"/>
    <xf numFmtId="42" fontId="37" fillId="0" borderId="0" xfId="54" applyNumberFormat="1" applyFont="1" applyFill="1" applyBorder="1" applyAlignment="1">
      <alignment horizontal="center"/>
    </xf>
    <xf numFmtId="37" fontId="0" fillId="0" borderId="0" xfId="0" applyNumberFormat="1" applyFont="1"/>
    <xf numFmtId="164" fontId="0" fillId="0" borderId="0" xfId="0" applyNumberFormat="1" applyFont="1"/>
    <xf numFmtId="4" fontId="0" fillId="0" borderId="0" xfId="0" applyNumberFormat="1" applyFont="1"/>
    <xf numFmtId="42" fontId="0" fillId="0" borderId="0" xfId="0" applyNumberFormat="1" applyFont="1"/>
    <xf numFmtId="10" fontId="0" fillId="0" borderId="0" xfId="0" applyNumberFormat="1" applyFont="1"/>
    <xf numFmtId="0" fontId="68" fillId="0" borderId="11" xfId="0" applyFont="1" applyBorder="1"/>
    <xf numFmtId="0" fontId="69" fillId="0" borderId="0" xfId="0" applyFont="1" applyProtection="1"/>
    <xf numFmtId="0" fontId="69" fillId="0" borderId="0" xfId="0" applyFont="1" applyBorder="1" applyAlignment="1" applyProtection="1"/>
    <xf numFmtId="0" fontId="69" fillId="0" borderId="0" xfId="0" applyFont="1"/>
    <xf numFmtId="0" fontId="33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center" wrapText="1"/>
    </xf>
    <xf numFmtId="0" fontId="33" fillId="0" borderId="0" xfId="0" applyFont="1" applyBorder="1" applyAlignment="1" applyProtection="1"/>
    <xf numFmtId="0" fontId="69" fillId="0" borderId="11" xfId="0" applyFont="1" applyBorder="1" applyProtection="1"/>
    <xf numFmtId="0" fontId="69" fillId="0" borderId="11" xfId="0" applyFont="1" applyBorder="1" applyAlignment="1" applyProtection="1"/>
    <xf numFmtId="0" fontId="69" fillId="0" borderId="11" xfId="0" applyFont="1" applyBorder="1" applyAlignment="1" applyProtection="1">
      <alignment horizontal="left" wrapText="1"/>
      <protection locked="0"/>
    </xf>
    <xf numFmtId="4" fontId="69" fillId="0" borderId="11" xfId="0" applyNumberFormat="1" applyFont="1" applyBorder="1" applyAlignment="1" applyProtection="1">
      <alignment horizontal="right"/>
      <protection locked="0"/>
    </xf>
    <xf numFmtId="165" fontId="69" fillId="0" borderId="11" xfId="0" applyNumberFormat="1" applyFont="1" applyBorder="1" applyAlignment="1" applyProtection="1">
      <alignment horizontal="right"/>
      <protection locked="0"/>
    </xf>
    <xf numFmtId="0" fontId="69" fillId="0" borderId="0" xfId="0" applyFont="1" applyProtection="1">
      <protection locked="0"/>
    </xf>
    <xf numFmtId="0" fontId="69" fillId="0" borderId="0" xfId="0" applyFont="1" applyBorder="1" applyProtection="1"/>
    <xf numFmtId="0" fontId="69" fillId="0" borderId="0" xfId="0" applyFont="1" applyBorder="1" applyAlignment="1" applyProtection="1">
      <alignment wrapText="1"/>
      <protection locked="0"/>
    </xf>
    <xf numFmtId="2" fontId="69" fillId="0" borderId="0" xfId="0" applyNumberFormat="1" applyFont="1" applyBorder="1" applyAlignment="1" applyProtection="1">
      <alignment horizontal="right"/>
      <protection locked="0"/>
    </xf>
    <xf numFmtId="165" fontId="69" fillId="0" borderId="0" xfId="0" applyNumberFormat="1" applyFont="1" applyBorder="1" applyAlignment="1" applyProtection="1">
      <alignment horizontal="right"/>
      <protection locked="0"/>
    </xf>
    <xf numFmtId="0" fontId="69" fillId="0" borderId="0" xfId="0" applyFont="1" applyAlignment="1" applyProtection="1">
      <alignment horizontal="right"/>
      <protection locked="0"/>
    </xf>
    <xf numFmtId="0" fontId="69" fillId="0" borderId="11" xfId="0" applyFont="1" applyBorder="1" applyAlignment="1" applyProtection="1">
      <alignment horizontal="left"/>
      <protection locked="0"/>
    </xf>
    <xf numFmtId="165" fontId="69" fillId="0" borderId="24" xfId="0" applyNumberFormat="1" applyFont="1" applyBorder="1" applyAlignment="1" applyProtection="1">
      <alignment horizontal="right"/>
      <protection locked="0"/>
    </xf>
    <xf numFmtId="165" fontId="69" fillId="0" borderId="61" xfId="0" applyNumberFormat="1" applyFont="1" applyBorder="1" applyAlignment="1" applyProtection="1">
      <alignment horizontal="right"/>
      <protection locked="0"/>
    </xf>
    <xf numFmtId="165" fontId="33" fillId="39" borderId="53" xfId="0" applyNumberFormat="1" applyFont="1" applyFill="1" applyBorder="1" applyAlignment="1" applyProtection="1">
      <alignment horizontal="right"/>
      <protection locked="0"/>
    </xf>
    <xf numFmtId="165" fontId="69" fillId="0" borderId="63" xfId="0" applyNumberFormat="1" applyFont="1" applyBorder="1" applyAlignment="1" applyProtection="1">
      <alignment horizontal="right"/>
      <protection locked="0"/>
    </xf>
    <xf numFmtId="165" fontId="69" fillId="0" borderId="0" xfId="0" applyNumberFormat="1" applyFont="1" applyProtection="1">
      <protection locked="0"/>
    </xf>
    <xf numFmtId="165" fontId="69" fillId="0" borderId="26" xfId="0" applyNumberFormat="1" applyFont="1" applyBorder="1" applyAlignment="1" applyProtection="1">
      <alignment horizontal="right"/>
      <protection locked="0"/>
    </xf>
    <xf numFmtId="0" fontId="69" fillId="0" borderId="0" xfId="0" applyFont="1" applyBorder="1" applyProtection="1">
      <protection locked="0"/>
    </xf>
    <xf numFmtId="0" fontId="69" fillId="0" borderId="0" xfId="0" applyFont="1" applyBorder="1" applyAlignment="1" applyProtection="1">
      <alignment horizontal="right"/>
      <protection locked="0"/>
    </xf>
    <xf numFmtId="165" fontId="69" fillId="0" borderId="10" xfId="0" applyNumberFormat="1" applyFont="1" applyFill="1" applyBorder="1" applyProtection="1">
      <protection locked="0"/>
    </xf>
    <xf numFmtId="165" fontId="69" fillId="0" borderId="0" xfId="0" applyNumberFormat="1" applyFont="1" applyFill="1" applyBorder="1" applyProtection="1">
      <protection locked="0"/>
    </xf>
    <xf numFmtId="2" fontId="69" fillId="0" borderId="0" xfId="0" applyNumberFormat="1" applyFont="1" applyAlignment="1" applyProtection="1">
      <alignment horizontal="right"/>
      <protection locked="0"/>
    </xf>
    <xf numFmtId="0" fontId="69" fillId="0" borderId="11" xfId="0" applyFont="1" applyBorder="1" applyProtection="1">
      <protection locked="0"/>
    </xf>
    <xf numFmtId="4" fontId="69" fillId="0" borderId="61" xfId="0" applyNumberFormat="1" applyFont="1" applyBorder="1" applyAlignment="1" applyProtection="1">
      <alignment horizontal="right"/>
      <protection locked="0"/>
    </xf>
    <xf numFmtId="165" fontId="69" fillId="0" borderId="16" xfId="0" applyNumberFormat="1" applyFont="1" applyBorder="1" applyAlignment="1" applyProtection="1">
      <alignment horizontal="right"/>
      <protection locked="0"/>
    </xf>
    <xf numFmtId="165" fontId="69" fillId="0" borderId="13" xfId="0" applyNumberFormat="1" applyFont="1" applyBorder="1" applyAlignment="1" applyProtection="1">
      <alignment horizontal="right"/>
      <protection locked="0"/>
    </xf>
    <xf numFmtId="165" fontId="69" fillId="65" borderId="11" xfId="0" applyNumberFormat="1" applyFont="1" applyFill="1" applyBorder="1" applyAlignment="1" applyProtection="1">
      <alignment horizontal="right"/>
      <protection locked="0"/>
    </xf>
    <xf numFmtId="4" fontId="69" fillId="65" borderId="11" xfId="0" applyNumberFormat="1" applyFont="1" applyFill="1" applyBorder="1" applyAlignment="1" applyProtection="1">
      <alignment horizontal="right"/>
      <protection locked="0"/>
    </xf>
    <xf numFmtId="165" fontId="33" fillId="0" borderId="0" xfId="0" applyNumberFormat="1" applyFont="1" applyBorder="1" applyAlignment="1" applyProtection="1">
      <alignment horizontal="left"/>
      <protection locked="0"/>
    </xf>
    <xf numFmtId="165" fontId="69" fillId="65" borderId="0" xfId="0" applyNumberFormat="1" applyFont="1" applyFill="1" applyBorder="1" applyAlignment="1" applyProtection="1">
      <alignment horizontal="right"/>
      <protection locked="0"/>
    </xf>
    <xf numFmtId="165" fontId="69" fillId="65" borderId="23" xfId="0" applyNumberFormat="1" applyFont="1" applyFill="1" applyBorder="1" applyAlignment="1" applyProtection="1">
      <alignment horizontal="right"/>
      <protection locked="0"/>
    </xf>
    <xf numFmtId="2" fontId="69" fillId="65" borderId="0" xfId="0" applyNumberFormat="1" applyFont="1" applyFill="1" applyBorder="1" applyAlignment="1" applyProtection="1">
      <alignment horizontal="right"/>
      <protection locked="0"/>
    </xf>
    <xf numFmtId="2" fontId="69" fillId="0" borderId="23" xfId="0" applyNumberFormat="1" applyFont="1" applyBorder="1" applyAlignment="1" applyProtection="1">
      <alignment horizontal="right"/>
      <protection locked="0"/>
    </xf>
    <xf numFmtId="0" fontId="70" fillId="0" borderId="0" xfId="0" applyFont="1" applyProtection="1"/>
    <xf numFmtId="0" fontId="0" fillId="41" borderId="23" xfId="0" applyFont="1" applyFill="1" applyBorder="1"/>
    <xf numFmtId="0" fontId="68" fillId="0" borderId="26" xfId="0" applyFont="1" applyBorder="1"/>
    <xf numFmtId="165" fontId="69" fillId="65" borderId="24" xfId="0" applyNumberFormat="1" applyFont="1" applyFill="1" applyBorder="1" applyAlignment="1" applyProtection="1">
      <alignment horizontal="right"/>
      <protection locked="0"/>
    </xf>
    <xf numFmtId="14" fontId="46" fillId="0" borderId="0" xfId="0" applyNumberFormat="1" applyFont="1" applyAlignment="1">
      <alignment horizontal="left"/>
    </xf>
    <xf numFmtId="165" fontId="69" fillId="64" borderId="11" xfId="0" applyNumberFormat="1" applyFont="1" applyFill="1" applyBorder="1" applyAlignment="1" applyProtection="1">
      <alignment horizontal="right"/>
      <protection locked="0"/>
    </xf>
    <xf numFmtId="165" fontId="33" fillId="67" borderId="63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Border="1"/>
    <xf numFmtId="6" fontId="68" fillId="0" borderId="26" xfId="0" applyNumberFormat="1" applyFont="1" applyBorder="1"/>
    <xf numFmtId="40" fontId="68" fillId="0" borderId="26" xfId="0" applyNumberFormat="1" applyFont="1" applyFill="1" applyBorder="1" applyAlignment="1">
      <alignment horizontal="center"/>
    </xf>
    <xf numFmtId="40" fontId="68" fillId="0" borderId="11" xfId="0" applyNumberFormat="1" applyFont="1" applyFill="1" applyBorder="1" applyAlignment="1">
      <alignment horizontal="center"/>
    </xf>
    <xf numFmtId="0" fontId="0" fillId="0" borderId="0" xfId="0" applyFont="1" applyFill="1"/>
    <xf numFmtId="0" fontId="18" fillId="0" borderId="11" xfId="0" applyFont="1" applyBorder="1"/>
    <xf numFmtId="0" fontId="18" fillId="68" borderId="11" xfId="0" applyFont="1" applyFill="1" applyBorder="1"/>
    <xf numFmtId="0" fontId="18" fillId="0" borderId="26" xfId="0" applyFont="1" applyBorder="1"/>
    <xf numFmtId="0" fontId="18" fillId="0" borderId="0" xfId="54" applyFont="1" applyFill="1" applyBorder="1" applyAlignment="1">
      <alignment horizontal="center"/>
    </xf>
    <xf numFmtId="49" fontId="0" fillId="0" borderId="0" xfId="0" applyNumberFormat="1" applyFont="1" applyFill="1" applyBorder="1" applyAlignment="1"/>
    <xf numFmtId="0" fontId="0" fillId="0" borderId="0" xfId="54" applyFont="1" applyFill="1" applyBorder="1" applyAlignment="1">
      <alignment horizontal="left"/>
    </xf>
    <xf numFmtId="0" fontId="0" fillId="0" borderId="0" xfId="54" applyFont="1" applyFill="1" applyBorder="1" applyAlignment="1"/>
    <xf numFmtId="168" fontId="42" fillId="0" borderId="0" xfId="54" applyNumberFormat="1" applyFont="1" applyFill="1" applyBorder="1" applyAlignment="1">
      <alignment horizontal="center" vertical="center"/>
    </xf>
    <xf numFmtId="49" fontId="0" fillId="41" borderId="10" xfId="0" applyNumberFormat="1" applyFont="1" applyFill="1" applyBorder="1" applyAlignment="1"/>
    <xf numFmtId="49" fontId="0" fillId="41" borderId="0" xfId="0" applyNumberFormat="1" applyFont="1" applyFill="1" applyBorder="1" applyAlignment="1"/>
    <xf numFmtId="49" fontId="0" fillId="41" borderId="19" xfId="0" applyNumberFormat="1" applyFont="1" applyFill="1" applyBorder="1" applyAlignment="1"/>
    <xf numFmtId="0" fontId="0" fillId="41" borderId="13" xfId="54" applyFont="1" applyFill="1" applyBorder="1" applyAlignment="1">
      <alignment horizontal="left"/>
    </xf>
    <xf numFmtId="0" fontId="0" fillId="41" borderId="22" xfId="54" applyFont="1" applyFill="1" applyBorder="1" applyAlignment="1">
      <alignment horizontal="left"/>
    </xf>
    <xf numFmtId="0" fontId="0" fillId="41" borderId="66" xfId="54" applyFont="1" applyFill="1" applyBorder="1" applyAlignment="1">
      <alignment horizontal="left"/>
    </xf>
    <xf numFmtId="2" fontId="44" fillId="41" borderId="0" xfId="54" quotePrefix="1" applyNumberFormat="1" applyFont="1" applyFill="1" applyBorder="1" applyAlignment="1">
      <alignment horizontal="center"/>
    </xf>
    <xf numFmtId="0" fontId="0" fillId="41" borderId="10" xfId="54" applyFont="1" applyFill="1" applyBorder="1" applyAlignment="1">
      <alignment horizontal="left"/>
    </xf>
    <xf numFmtId="0" fontId="0" fillId="41" borderId="0" xfId="54" applyFont="1" applyFill="1" applyBorder="1" applyAlignment="1">
      <alignment horizontal="left"/>
    </xf>
    <xf numFmtId="2" fontId="44" fillId="41" borderId="23" xfId="54" quotePrefix="1" applyNumberFormat="1" applyFont="1" applyFill="1" applyBorder="1" applyAlignment="1">
      <alignment horizontal="center"/>
    </xf>
    <xf numFmtId="0" fontId="0" fillId="41" borderId="14" xfId="54" applyFont="1" applyFill="1" applyBorder="1" applyAlignment="1">
      <alignment horizontal="left"/>
    </xf>
    <xf numFmtId="0" fontId="0" fillId="41" borderId="23" xfId="54" applyFont="1" applyFill="1" applyBorder="1" applyAlignment="1">
      <alignment horizontal="left"/>
    </xf>
    <xf numFmtId="0" fontId="0" fillId="41" borderId="10" xfId="54" applyFont="1" applyFill="1" applyBorder="1" applyAlignment="1"/>
    <xf numFmtId="0" fontId="0" fillId="41" borderId="0" xfId="54" applyFont="1" applyFill="1" applyBorder="1" applyAlignment="1"/>
    <xf numFmtId="0" fontId="0" fillId="41" borderId="19" xfId="54" applyFont="1" applyFill="1" applyBorder="1" applyAlignment="1"/>
    <xf numFmtId="0" fontId="0" fillId="41" borderId="14" xfId="54" applyFont="1" applyFill="1" applyBorder="1" applyAlignment="1"/>
    <xf numFmtId="0" fontId="0" fillId="41" borderId="23" xfId="54" applyFont="1" applyFill="1" applyBorder="1" applyAlignment="1"/>
    <xf numFmtId="0" fontId="0" fillId="41" borderId="57" xfId="54" applyFont="1" applyFill="1" applyBorder="1" applyAlignment="1"/>
    <xf numFmtId="0" fontId="0" fillId="41" borderId="65" xfId="54" applyFont="1" applyFill="1" applyBorder="1" applyAlignment="1">
      <alignment horizontal="left"/>
    </xf>
    <xf numFmtId="0" fontId="0" fillId="41" borderId="18" xfId="54" applyFont="1" applyFill="1" applyBorder="1" applyAlignment="1">
      <alignment horizontal="left"/>
    </xf>
    <xf numFmtId="0" fontId="0" fillId="41" borderId="17" xfId="54" applyFont="1" applyFill="1" applyBorder="1" applyAlignment="1">
      <alignment horizontal="left"/>
    </xf>
    <xf numFmtId="164" fontId="68" fillId="0" borderId="26" xfId="0" applyNumberFormat="1" applyFont="1" applyBorder="1"/>
    <xf numFmtId="0" fontId="18" fillId="68" borderId="53" xfId="0" applyFont="1" applyFill="1" applyBorder="1" applyAlignment="1">
      <alignment horizontal="center" vertical="center"/>
    </xf>
    <xf numFmtId="0" fontId="18" fillId="68" borderId="43" xfId="0" applyFont="1" applyFill="1" applyBorder="1" applyAlignment="1">
      <alignment horizontal="center" vertical="center"/>
    </xf>
    <xf numFmtId="0" fontId="68" fillId="68" borderId="11" xfId="0" applyFont="1" applyFill="1" applyBorder="1"/>
    <xf numFmtId="40" fontId="68" fillId="68" borderId="11" xfId="0" applyNumberFormat="1" applyFont="1" applyFill="1" applyBorder="1" applyAlignment="1">
      <alignment horizontal="center"/>
    </xf>
    <xf numFmtId="164" fontId="68" fillId="68" borderId="26" xfId="0" applyNumberFormat="1" applyFont="1" applyFill="1" applyBorder="1"/>
    <xf numFmtId="6" fontId="68" fillId="68" borderId="26" xfId="0" applyNumberFormat="1" applyFont="1" applyFill="1" applyBorder="1"/>
    <xf numFmtId="0" fontId="0" fillId="41" borderId="0" xfId="0" applyFont="1" applyFill="1" applyBorder="1"/>
    <xf numFmtId="0" fontId="0" fillId="41" borderId="19" xfId="0" applyFont="1" applyFill="1" applyBorder="1"/>
    <xf numFmtId="49" fontId="0" fillId="41" borderId="14" xfId="0" applyNumberFormat="1" applyFont="1" applyFill="1" applyBorder="1" applyAlignment="1"/>
    <xf numFmtId="0" fontId="0" fillId="41" borderId="57" xfId="0" applyFont="1" applyFill="1" applyBorder="1"/>
    <xf numFmtId="0" fontId="0" fillId="41" borderId="18" xfId="0" applyFont="1" applyFill="1" applyBorder="1"/>
    <xf numFmtId="0" fontId="0" fillId="41" borderId="17" xfId="0" applyFont="1" applyFill="1" applyBorder="1"/>
    <xf numFmtId="2" fontId="71" fillId="41" borderId="0" xfId="54" quotePrefix="1" applyNumberFormat="1" applyFont="1" applyFill="1" applyBorder="1" applyAlignment="1">
      <alignment horizontal="center"/>
    </xf>
    <xf numFmtId="4" fontId="72" fillId="0" borderId="0" xfId="53" applyNumberFormat="1" applyFont="1" applyBorder="1" applyAlignment="1">
      <alignment horizontal="center"/>
    </xf>
    <xf numFmtId="0" fontId="18" fillId="66" borderId="53" xfId="0" applyFont="1" applyFill="1" applyBorder="1" applyAlignment="1">
      <alignment horizontal="center" vertical="center"/>
    </xf>
    <xf numFmtId="0" fontId="18" fillId="66" borderId="43" xfId="0" applyFont="1" applyFill="1" applyBorder="1" applyAlignment="1">
      <alignment horizontal="center" vertical="center"/>
    </xf>
    <xf numFmtId="0" fontId="18" fillId="66" borderId="11" xfId="0" applyFont="1" applyFill="1" applyBorder="1"/>
    <xf numFmtId="0" fontId="68" fillId="66" borderId="11" xfId="0" applyFont="1" applyFill="1" applyBorder="1"/>
    <xf numFmtId="40" fontId="68" fillId="66" borderId="11" xfId="0" applyNumberFormat="1" applyFont="1" applyFill="1" applyBorder="1" applyAlignment="1">
      <alignment horizontal="center"/>
    </xf>
    <xf numFmtId="0" fontId="38" fillId="0" borderId="0" xfId="0" applyFont="1"/>
    <xf numFmtId="0" fontId="18" fillId="41" borderId="0" xfId="54" applyFont="1" applyFill="1" applyBorder="1" applyAlignment="1">
      <alignment horizontal="center"/>
    </xf>
    <xf numFmtId="0" fontId="18" fillId="41" borderId="19" xfId="54" applyFont="1" applyFill="1" applyBorder="1" applyAlignment="1">
      <alignment horizontal="center"/>
    </xf>
    <xf numFmtId="165" fontId="69" fillId="0" borderId="0" xfId="0" applyNumberFormat="1" applyFont="1"/>
    <xf numFmtId="165" fontId="33" fillId="39" borderId="53" xfId="0" applyNumberFormat="1" applyFont="1" applyFill="1" applyBorder="1"/>
    <xf numFmtId="0" fontId="0" fillId="0" borderId="0" xfId="0" applyFont="1" applyAlignment="1">
      <alignment horizontal="center"/>
    </xf>
    <xf numFmtId="0" fontId="35" fillId="0" borderId="21" xfId="53" applyFont="1" applyBorder="1" applyAlignment="1">
      <alignment horizontal="left"/>
    </xf>
    <xf numFmtId="0" fontId="35" fillId="0" borderId="0" xfId="53" applyFont="1" applyBorder="1" applyAlignment="1">
      <alignment horizontal="center"/>
    </xf>
    <xf numFmtId="0" fontId="34" fillId="0" borderId="0" xfId="54" applyFont="1" applyBorder="1" applyAlignment="1">
      <alignment horizontal="left"/>
    </xf>
    <xf numFmtId="0" fontId="35" fillId="0" borderId="30" xfId="53" applyFont="1" applyBorder="1" applyAlignment="1">
      <alignment horizontal="left"/>
    </xf>
    <xf numFmtId="0" fontId="35" fillId="0" borderId="0" xfId="53" applyFont="1" applyBorder="1" applyAlignment="1">
      <alignment horizontal="left"/>
    </xf>
    <xf numFmtId="0" fontId="18" fillId="0" borderId="21" xfId="0" applyFont="1" applyBorder="1"/>
    <xf numFmtId="0" fontId="35" fillId="0" borderId="18" xfId="53" applyFont="1" applyBorder="1" applyAlignment="1">
      <alignment horizontal="left"/>
    </xf>
    <xf numFmtId="40" fontId="18" fillId="0" borderId="11" xfId="0" applyNumberFormat="1" applyFont="1" applyBorder="1" applyAlignment="1">
      <alignment horizontal="center"/>
    </xf>
    <xf numFmtId="6" fontId="68" fillId="0" borderId="26" xfId="0" applyNumberFormat="1" applyFont="1" applyBorder="1" applyAlignment="1">
      <alignment horizontal="center"/>
    </xf>
    <xf numFmtId="6" fontId="68" fillId="66" borderId="26" xfId="0" applyNumberFormat="1" applyFont="1" applyFill="1" applyBorder="1" applyAlignment="1">
      <alignment horizontal="center"/>
    </xf>
    <xf numFmtId="6" fontId="68" fillId="0" borderId="11" xfId="0" applyNumberFormat="1" applyFont="1" applyFill="1" applyBorder="1" applyAlignment="1">
      <alignment horizontal="center"/>
    </xf>
    <xf numFmtId="6" fontId="68" fillId="68" borderId="26" xfId="0" applyNumberFormat="1" applyFont="1" applyFill="1" applyBorder="1" applyAlignment="1">
      <alignment horizontal="center"/>
    </xf>
    <xf numFmtId="5" fontId="37" fillId="41" borderId="0" xfId="54" applyNumberFormat="1" applyFont="1" applyFill="1" applyBorder="1" applyAlignment="1">
      <alignment horizontal="center"/>
    </xf>
    <xf numFmtId="0" fontId="25" fillId="70" borderId="0" xfId="49" applyFont="1" applyFill="1"/>
    <xf numFmtId="0" fontId="25" fillId="71" borderId="0" xfId="49" applyFont="1" applyFill="1"/>
    <xf numFmtId="10" fontId="39" fillId="0" borderId="0" xfId="53" applyNumberFormat="1" applyFont="1" applyFill="1" applyBorder="1"/>
    <xf numFmtId="168" fontId="74" fillId="0" borderId="28" xfId="54" applyNumberFormat="1" applyFont="1" applyFill="1" applyBorder="1" applyAlignment="1">
      <alignment horizontal="left"/>
    </xf>
    <xf numFmtId="168" fontId="34" fillId="0" borderId="28" xfId="54" applyNumberFormat="1" applyFont="1" applyBorder="1" applyAlignment="1">
      <alignment horizontal="left"/>
    </xf>
    <xf numFmtId="0" fontId="0" fillId="0" borderId="0" xfId="0" applyFont="1" applyProtection="1"/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 wrapText="1"/>
    </xf>
    <xf numFmtId="0" fontId="18" fillId="0" borderId="0" xfId="0" applyFont="1" applyBorder="1" applyAlignment="1" applyProtection="1"/>
    <xf numFmtId="0" fontId="75" fillId="0" borderId="0" xfId="0" applyFont="1" applyProtection="1"/>
    <xf numFmtId="0" fontId="0" fillId="0" borderId="11" xfId="0" applyFont="1" applyBorder="1" applyProtection="1"/>
    <xf numFmtId="0" fontId="0" fillId="0" borderId="11" xfId="0" applyFont="1" applyBorder="1" applyAlignment="1" applyProtection="1"/>
    <xf numFmtId="0" fontId="0" fillId="0" borderId="11" xfId="0" applyFont="1" applyBorder="1" applyAlignment="1" applyProtection="1">
      <alignment horizontal="left" wrapText="1"/>
      <protection locked="0"/>
    </xf>
    <xf numFmtId="4" fontId="0" fillId="0" borderId="11" xfId="0" applyNumberFormat="1" applyFont="1" applyBorder="1" applyAlignment="1" applyProtection="1">
      <alignment horizontal="right"/>
      <protection locked="0"/>
    </xf>
    <xf numFmtId="165" fontId="0" fillId="0" borderId="11" xfId="0" applyNumberFormat="1" applyFont="1" applyBorder="1" applyAlignment="1" applyProtection="1">
      <alignment horizontal="right"/>
      <protection locked="0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wrapText="1"/>
      <protection locked="0"/>
    </xf>
    <xf numFmtId="2" fontId="0" fillId="0" borderId="0" xfId="0" applyNumberFormat="1" applyFont="1" applyBorder="1" applyAlignment="1" applyProtection="1">
      <alignment horizontal="right"/>
      <protection locked="0"/>
    </xf>
    <xf numFmtId="165" fontId="0" fillId="0" borderId="0" xfId="0" applyNumberFormat="1" applyFont="1" applyBorder="1" applyAlignment="1" applyProtection="1">
      <alignment horizontal="right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right"/>
      <protection locked="0"/>
    </xf>
    <xf numFmtId="165" fontId="0" fillId="0" borderId="10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Font="1" applyFill="1" applyBorder="1" applyProtection="1">
      <protection locked="0"/>
    </xf>
    <xf numFmtId="2" fontId="0" fillId="0" borderId="0" xfId="0" applyNumberFormat="1" applyFont="1" applyAlignment="1" applyProtection="1">
      <alignment horizontal="right"/>
      <protection locked="0"/>
    </xf>
    <xf numFmtId="0" fontId="0" fillId="0" borderId="11" xfId="0" applyFont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0" xfId="0" applyNumberFormat="1" applyAlignment="1" applyProtection="1">
      <alignment horizontal="right"/>
      <protection locked="0"/>
    </xf>
    <xf numFmtId="164" fontId="76" fillId="0" borderId="0" xfId="150" applyNumberFormat="1" applyFont="1" applyFill="1" applyBorder="1" applyAlignment="1">
      <alignment horizontal="center"/>
    </xf>
    <xf numFmtId="168" fontId="34" fillId="41" borderId="28" xfId="0" applyNumberFormat="1" applyFont="1" applyFill="1" applyBorder="1" applyAlignment="1">
      <alignment horizontal="left"/>
    </xf>
    <xf numFmtId="2" fontId="77" fillId="41" borderId="0" xfId="0" applyNumberFormat="1" applyFont="1" applyFill="1" applyBorder="1" applyAlignment="1">
      <alignment horizontal="center"/>
    </xf>
    <xf numFmtId="164" fontId="39" fillId="0" borderId="19" xfId="53" applyNumberFormat="1" applyFont="1" applyBorder="1" applyAlignment="1">
      <alignment horizontal="center"/>
    </xf>
    <xf numFmtId="168" fontId="39" fillId="0" borderId="28" xfId="53" applyNumberFormat="1" applyFont="1" applyBorder="1"/>
    <xf numFmtId="164" fontId="76" fillId="0" borderId="0" xfId="53" applyNumberFormat="1" applyFont="1" applyBorder="1" applyAlignment="1">
      <alignment horizontal="center"/>
    </xf>
    <xf numFmtId="0" fontId="79" fillId="0" borderId="0" xfId="0" applyFont="1" applyFill="1"/>
    <xf numFmtId="2" fontId="78" fillId="0" borderId="0" xfId="53" applyNumberFormat="1" applyFont="1" applyFill="1" applyBorder="1" applyAlignment="1">
      <alignment horizontal="center"/>
    </xf>
    <xf numFmtId="2" fontId="78" fillId="0" borderId="0" xfId="53" applyNumberFormat="1" applyFont="1" applyBorder="1" applyAlignment="1">
      <alignment horizontal="center"/>
    </xf>
    <xf numFmtId="168" fontId="39" fillId="0" borderId="28" xfId="53" applyNumberFormat="1" applyFont="1" applyFill="1" applyBorder="1"/>
    <xf numFmtId="164" fontId="39" fillId="0" borderId="0" xfId="53" applyNumberFormat="1" applyFont="1" applyFill="1" applyBorder="1" applyAlignment="1">
      <alignment horizontal="center"/>
    </xf>
    <xf numFmtId="2" fontId="39" fillId="0" borderId="0" xfId="53" applyNumberFormat="1" applyFont="1" applyFill="1" applyBorder="1" applyAlignment="1">
      <alignment horizontal="center"/>
    </xf>
    <xf numFmtId="10" fontId="0" fillId="0" borderId="0" xfId="151" applyNumberFormat="1" applyFont="1"/>
    <xf numFmtId="0" fontId="0" fillId="72" borderId="0" xfId="0" applyFill="1"/>
    <xf numFmtId="0" fontId="18" fillId="72" borderId="53" xfId="0" applyFont="1" applyFill="1" applyBorder="1" applyAlignment="1">
      <alignment horizontal="center" vertical="center"/>
    </xf>
    <xf numFmtId="0" fontId="18" fillId="72" borderId="43" xfId="0" applyFont="1" applyFill="1" applyBorder="1" applyAlignment="1">
      <alignment horizontal="center" vertical="center"/>
    </xf>
    <xf numFmtId="0" fontId="18" fillId="72" borderId="26" xfId="0" applyFont="1" applyFill="1" applyBorder="1"/>
    <xf numFmtId="0" fontId="68" fillId="72" borderId="26" xfId="0" applyFont="1" applyFill="1" applyBorder="1"/>
    <xf numFmtId="40" fontId="68" fillId="72" borderId="26" xfId="0" applyNumberFormat="1" applyFont="1" applyFill="1" applyBorder="1" applyAlignment="1">
      <alignment horizontal="center"/>
    </xf>
    <xf numFmtId="6" fontId="68" fillId="72" borderId="26" xfId="0" applyNumberFormat="1" applyFont="1" applyFill="1" applyBorder="1" applyAlignment="1">
      <alignment horizontal="center"/>
    </xf>
    <xf numFmtId="0" fontId="18" fillId="72" borderId="11" xfId="0" applyFont="1" applyFill="1" applyBorder="1"/>
    <xf numFmtId="0" fontId="68" fillId="72" borderId="11" xfId="0" applyFont="1" applyFill="1" applyBorder="1"/>
    <xf numFmtId="40" fontId="68" fillId="72" borderId="11" xfId="0" applyNumberFormat="1" applyFont="1" applyFill="1" applyBorder="1" applyAlignment="1">
      <alignment horizontal="center"/>
    </xf>
    <xf numFmtId="40" fontId="18" fillId="72" borderId="11" xfId="0" applyNumberFormat="1" applyFont="1" applyFill="1" applyBorder="1" applyAlignment="1">
      <alignment horizontal="center"/>
    </xf>
    <xf numFmtId="6" fontId="68" fillId="72" borderId="11" xfId="0" applyNumberFormat="1" applyFont="1" applyFill="1" applyBorder="1" applyAlignment="1">
      <alignment horizontal="center"/>
    </xf>
    <xf numFmtId="0" fontId="0" fillId="0" borderId="10" xfId="54" applyFont="1" applyFill="1" applyBorder="1" applyAlignment="1">
      <alignment horizontal="left"/>
    </xf>
    <xf numFmtId="0" fontId="18" fillId="0" borderId="0" xfId="54" applyFont="1" applyFill="1" applyBorder="1" applyAlignment="1">
      <alignment horizontal="left"/>
    </xf>
    <xf numFmtId="0" fontId="18" fillId="0" borderId="19" xfId="54" applyFont="1" applyFill="1" applyBorder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right"/>
    </xf>
    <xf numFmtId="44" fontId="0" fillId="0" borderId="0" xfId="0" applyNumberFormat="1"/>
    <xf numFmtId="164" fontId="0" fillId="0" borderId="0" xfId="0" applyNumberFormat="1"/>
    <xf numFmtId="0" fontId="33" fillId="0" borderId="13" xfId="0" applyFont="1" applyBorder="1" applyAlignment="1">
      <alignment horizontal="right"/>
    </xf>
    <xf numFmtId="10" fontId="0" fillId="0" borderId="15" xfId="151" applyNumberFormat="1" applyFont="1" applyBorder="1"/>
    <xf numFmtId="164" fontId="0" fillId="0" borderId="15" xfId="0" applyNumberFormat="1" applyBorder="1"/>
    <xf numFmtId="0" fontId="33" fillId="0" borderId="10" xfId="0" applyFont="1" applyBorder="1" applyAlignment="1">
      <alignment horizontal="right"/>
    </xf>
    <xf numFmtId="10" fontId="0" fillId="0" borderId="12" xfId="151" applyNumberFormat="1" applyFont="1" applyBorder="1"/>
    <xf numFmtId="164" fontId="0" fillId="0" borderId="12" xfId="0" applyNumberFormat="1" applyBorder="1"/>
    <xf numFmtId="0" fontId="0" fillId="0" borderId="68" xfId="0" applyBorder="1"/>
    <xf numFmtId="0" fontId="0" fillId="0" borderId="68" xfId="0" applyBorder="1" applyAlignment="1">
      <alignment horizontal="left"/>
    </xf>
    <xf numFmtId="0" fontId="33" fillId="0" borderId="14" xfId="0" applyFont="1" applyBorder="1" applyAlignment="1">
      <alignment horizontal="right"/>
    </xf>
    <xf numFmtId="10" fontId="0" fillId="0" borderId="16" xfId="151" applyNumberFormat="1" applyFont="1" applyBorder="1"/>
    <xf numFmtId="164" fontId="0" fillId="0" borderId="16" xfId="0" applyNumberFormat="1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164" fontId="0" fillId="0" borderId="73" xfId="0" applyNumberFormat="1" applyBorder="1"/>
    <xf numFmtId="0" fontId="0" fillId="0" borderId="74" xfId="0" applyBorder="1"/>
    <xf numFmtId="0" fontId="0" fillId="0" borderId="69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71" xfId="0" applyBorder="1" applyAlignment="1">
      <alignment wrapText="1"/>
    </xf>
    <xf numFmtId="0" fontId="0" fillId="0" borderId="72" xfId="0" applyBorder="1" applyAlignment="1">
      <alignment wrapText="1"/>
    </xf>
    <xf numFmtId="164" fontId="0" fillId="0" borderId="73" xfId="0" applyNumberFormat="1" applyBorder="1" applyAlignment="1">
      <alignment wrapText="1"/>
    </xf>
    <xf numFmtId="0" fontId="0" fillId="0" borderId="74" xfId="0" applyBorder="1" applyAlignment="1">
      <alignment wrapText="1"/>
    </xf>
    <xf numFmtId="0" fontId="0" fillId="0" borderId="0" xfId="0" applyAlignment="1">
      <alignment wrapText="1"/>
    </xf>
    <xf numFmtId="0" fontId="0" fillId="0" borderId="73" xfId="0" applyBorder="1"/>
    <xf numFmtId="44" fontId="0" fillId="0" borderId="71" xfId="0" applyNumberFormat="1" applyBorder="1"/>
    <xf numFmtId="44" fontId="0" fillId="0" borderId="73" xfId="0" applyNumberFormat="1" applyBorder="1"/>
    <xf numFmtId="0" fontId="0" fillId="0" borderId="73" xfId="0" applyNumberFormat="1" applyBorder="1"/>
    <xf numFmtId="0" fontId="19" fillId="0" borderId="75" xfId="0" applyNumberFormat="1" applyFont="1" applyBorder="1"/>
    <xf numFmtId="0" fontId="19" fillId="0" borderId="0" xfId="0" applyFont="1"/>
    <xf numFmtId="0" fontId="0" fillId="0" borderId="76" xfId="0" applyBorder="1"/>
    <xf numFmtId="44" fontId="0" fillId="0" borderId="76" xfId="0" applyNumberFormat="1" applyBorder="1"/>
    <xf numFmtId="44" fontId="0" fillId="0" borderId="0" xfId="0" applyNumberFormat="1" applyBorder="1"/>
    <xf numFmtId="0" fontId="0" fillId="0" borderId="0" xfId="0" applyNumberFormat="1"/>
    <xf numFmtId="0" fontId="0" fillId="66" borderId="71" xfId="0" applyFill="1" applyBorder="1"/>
    <xf numFmtId="44" fontId="0" fillId="66" borderId="71" xfId="0" applyNumberFormat="1" applyFill="1" applyBorder="1"/>
    <xf numFmtId="10" fontId="0" fillId="66" borderId="12" xfId="151" applyNumberFormat="1" applyFont="1" applyFill="1" applyBorder="1"/>
    <xf numFmtId="44" fontId="0" fillId="66" borderId="73" xfId="0" applyNumberFormat="1" applyFill="1" applyBorder="1"/>
    <xf numFmtId="0" fontId="0" fillId="66" borderId="73" xfId="0" applyNumberFormat="1" applyFill="1" applyBorder="1"/>
    <xf numFmtId="164" fontId="0" fillId="66" borderId="12" xfId="0" applyNumberFormat="1" applyFill="1" applyBorder="1"/>
    <xf numFmtId="0" fontId="19" fillId="66" borderId="75" xfId="0" applyNumberFormat="1" applyFont="1" applyFill="1" applyBorder="1"/>
    <xf numFmtId="0" fontId="19" fillId="66" borderId="0" xfId="0" applyFont="1" applyFill="1"/>
    <xf numFmtId="0" fontId="0" fillId="66" borderId="0" xfId="0" applyFill="1"/>
    <xf numFmtId="10" fontId="44" fillId="41" borderId="0" xfId="55" applyNumberFormat="1" applyFont="1" applyFill="1" applyBorder="1" applyAlignment="1">
      <alignment horizontal="center"/>
    </xf>
    <xf numFmtId="0" fontId="40" fillId="0" borderId="43" xfId="0" applyFont="1" applyBorder="1"/>
    <xf numFmtId="0" fontId="40" fillId="0" borderId="42" xfId="0" applyFont="1" applyBorder="1"/>
    <xf numFmtId="0" fontId="40" fillId="0" borderId="41" xfId="0" applyFont="1" applyBorder="1"/>
    <xf numFmtId="10" fontId="40" fillId="0" borderId="42" xfId="0" applyNumberFormat="1" applyFont="1" applyBorder="1"/>
    <xf numFmtId="164" fontId="80" fillId="41" borderId="77" xfId="150" applyNumberFormat="1" applyFont="1" applyFill="1" applyBorder="1"/>
    <xf numFmtId="0" fontId="80" fillId="41" borderId="41" xfId="0" applyFont="1" applyFill="1" applyBorder="1"/>
    <xf numFmtId="10" fontId="16" fillId="0" borderId="42" xfId="0" applyNumberFormat="1" applyFont="1" applyBorder="1" applyAlignment="1">
      <alignment horizontal="center"/>
    </xf>
    <xf numFmtId="0" fontId="18" fillId="0" borderId="28" xfId="0" applyFont="1" applyBorder="1"/>
    <xf numFmtId="164" fontId="35" fillId="0" borderId="19" xfId="53" applyNumberFormat="1" applyFont="1" applyBorder="1" applyAlignment="1">
      <alignment horizontal="right"/>
    </xf>
    <xf numFmtId="164" fontId="18" fillId="0" borderId="28" xfId="0" applyNumberFormat="1" applyFont="1" applyBorder="1"/>
    <xf numFmtId="10" fontId="39" fillId="0" borderId="0" xfId="53" applyNumberFormat="1" applyFont="1" applyFill="1" applyBorder="1" applyAlignment="1">
      <alignment horizontal="center"/>
    </xf>
    <xf numFmtId="164" fontId="81" fillId="0" borderId="28" xfId="53" applyNumberFormat="1" applyFont="1" applyBorder="1" applyAlignment="1">
      <alignment horizontal="left"/>
    </xf>
    <xf numFmtId="10" fontId="81" fillId="0" borderId="0" xfId="53" applyNumberFormat="1" applyFont="1" applyFill="1" applyBorder="1" applyAlignment="1">
      <alignment horizontal="center"/>
    </xf>
    <xf numFmtId="10" fontId="81" fillId="0" borderId="0" xfId="53" applyNumberFormat="1" applyFont="1" applyFill="1" applyBorder="1"/>
    <xf numFmtId="0" fontId="81" fillId="0" borderId="0" xfId="0" applyFont="1"/>
    <xf numFmtId="164" fontId="81" fillId="0" borderId="19" xfId="52" applyNumberFormat="1" applyFont="1" applyBorder="1"/>
    <xf numFmtId="10" fontId="81" fillId="0" borderId="0" xfId="151" applyNumberFormat="1" applyFont="1" applyFill="1" applyBorder="1"/>
    <xf numFmtId="0" fontId="81" fillId="0" borderId="0" xfId="53" applyFont="1" applyBorder="1" applyAlignment="1">
      <alignment horizontal="left"/>
    </xf>
    <xf numFmtId="0" fontId="81" fillId="0" borderId="28" xfId="53" applyFont="1" applyBorder="1" applyAlignment="1">
      <alignment horizontal="left"/>
    </xf>
    <xf numFmtId="10" fontId="16" fillId="0" borderId="0" xfId="53" applyNumberFormat="1" applyFont="1" applyFill="1" applyBorder="1" applyAlignment="1">
      <alignment horizontal="center"/>
    </xf>
    <xf numFmtId="0" fontId="16" fillId="0" borderId="0" xfId="53" applyFont="1" applyFill="1" applyBorder="1"/>
    <xf numFmtId="10" fontId="16" fillId="0" borderId="0" xfId="53" applyNumberFormat="1" applyFont="1" applyFill="1" applyBorder="1"/>
    <xf numFmtId="0" fontId="16" fillId="0" borderId="0" xfId="0" applyFont="1"/>
    <xf numFmtId="0" fontId="16" fillId="0" borderId="43" xfId="0" applyFont="1" applyBorder="1"/>
    <xf numFmtId="10" fontId="16" fillId="0" borderId="42" xfId="0" applyNumberFormat="1" applyFont="1" applyBorder="1"/>
    <xf numFmtId="0" fontId="16" fillId="0" borderId="42" xfId="0" applyFont="1" applyBorder="1"/>
    <xf numFmtId="0" fontId="16" fillId="0" borderId="41" xfId="0" applyFont="1" applyBorder="1"/>
    <xf numFmtId="0" fontId="16" fillId="0" borderId="78" xfId="0" applyFont="1" applyBorder="1"/>
    <xf numFmtId="0" fontId="82" fillId="0" borderId="43" xfId="0" applyFont="1" applyBorder="1"/>
    <xf numFmtId="10" fontId="82" fillId="0" borderId="42" xfId="0" applyNumberFormat="1" applyFont="1" applyBorder="1"/>
    <xf numFmtId="0" fontId="82" fillId="0" borderId="42" xfId="0" applyFont="1" applyBorder="1"/>
    <xf numFmtId="0" fontId="82" fillId="0" borderId="79" xfId="0" applyFont="1" applyBorder="1"/>
    <xf numFmtId="0" fontId="28" fillId="38" borderId="21" xfId="152" applyFont="1" applyFill="1" applyBorder="1"/>
    <xf numFmtId="0" fontId="27" fillId="38" borderId="20" xfId="152" applyFont="1" applyFill="1" applyBorder="1"/>
    <xf numFmtId="0" fontId="83" fillId="0" borderId="0" xfId="152"/>
    <xf numFmtId="0" fontId="27" fillId="38" borderId="0" xfId="152" applyFont="1" applyFill="1" applyBorder="1"/>
    <xf numFmtId="0" fontId="24" fillId="38" borderId="19" xfId="152" applyFont="1" applyFill="1" applyBorder="1"/>
    <xf numFmtId="0" fontId="26" fillId="38" borderId="18" xfId="152" applyFont="1" applyFill="1" applyBorder="1"/>
    <xf numFmtId="0" fontId="24" fillId="38" borderId="17" xfId="152" applyFont="1" applyFill="1" applyBorder="1"/>
    <xf numFmtId="0" fontId="24" fillId="0" borderId="0" xfId="152" applyFont="1"/>
    <xf numFmtId="0" fontId="25" fillId="73" borderId="0" xfId="49" applyFont="1" applyFill="1"/>
    <xf numFmtId="0" fontId="25" fillId="74" borderId="0" xfId="49" applyFont="1" applyFill="1"/>
    <xf numFmtId="14" fontId="24" fillId="0" borderId="0" xfId="152" applyNumberFormat="1" applyFont="1"/>
    <xf numFmtId="166" fontId="83" fillId="0" borderId="0" xfId="152" applyNumberFormat="1"/>
    <xf numFmtId="166" fontId="83" fillId="0" borderId="0" xfId="152" applyNumberFormat="1" applyAlignment="1">
      <alignment horizontal="left"/>
    </xf>
    <xf numFmtId="14" fontId="24" fillId="0" borderId="0" xfId="152" applyNumberFormat="1" applyFont="1" applyAlignment="1">
      <alignment horizontal="right"/>
    </xf>
    <xf numFmtId="168" fontId="45" fillId="0" borderId="32" xfId="54" applyNumberFormat="1" applyFont="1" applyFill="1" applyBorder="1" applyAlignment="1">
      <alignment horizontal="center"/>
    </xf>
    <xf numFmtId="168" fontId="45" fillId="0" borderId="23" xfId="54" applyNumberFormat="1" applyFont="1" applyFill="1" applyBorder="1" applyAlignment="1">
      <alignment horizontal="center"/>
    </xf>
    <xf numFmtId="0" fontId="42" fillId="41" borderId="52" xfId="0" applyFont="1" applyFill="1" applyBorder="1" applyAlignment="1">
      <alignment horizontal="center"/>
    </xf>
    <xf numFmtId="0" fontId="42" fillId="41" borderId="15" xfId="0" applyFont="1" applyFill="1" applyBorder="1" applyAlignment="1">
      <alignment horizontal="center"/>
    </xf>
    <xf numFmtId="0" fontId="42" fillId="41" borderId="0" xfId="0" applyFont="1" applyFill="1" applyBorder="1" applyAlignment="1">
      <alignment horizontal="center"/>
    </xf>
    <xf numFmtId="0" fontId="42" fillId="68" borderId="43" xfId="53" applyFont="1" applyFill="1" applyBorder="1" applyAlignment="1">
      <alignment horizontal="center" vertical="center" wrapText="1"/>
    </xf>
    <xf numFmtId="0" fontId="42" fillId="68" borderId="42" xfId="53" applyFont="1" applyFill="1" applyBorder="1" applyAlignment="1">
      <alignment horizontal="center" vertical="center" wrapText="1"/>
    </xf>
    <xf numFmtId="0" fontId="42" fillId="68" borderId="41" xfId="53" applyFont="1" applyFill="1" applyBorder="1" applyAlignment="1">
      <alignment horizontal="center" vertical="center" wrapText="1"/>
    </xf>
    <xf numFmtId="168" fontId="42" fillId="68" borderId="43" xfId="54" applyNumberFormat="1" applyFont="1" applyFill="1" applyBorder="1" applyAlignment="1">
      <alignment horizontal="center" vertical="center"/>
    </xf>
    <xf numFmtId="168" fontId="42" fillId="68" borderId="42" xfId="54" applyNumberFormat="1" applyFont="1" applyFill="1" applyBorder="1" applyAlignment="1">
      <alignment horizontal="center" vertical="center"/>
    </xf>
    <xf numFmtId="168" fontId="42" fillId="68" borderId="41" xfId="54" applyNumberFormat="1" applyFont="1" applyFill="1" applyBorder="1" applyAlignment="1">
      <alignment horizontal="center" vertical="center"/>
    </xf>
    <xf numFmtId="0" fontId="18" fillId="0" borderId="64" xfId="54" applyFont="1" applyFill="1" applyBorder="1" applyAlignment="1">
      <alignment horizontal="center"/>
    </xf>
    <xf numFmtId="0" fontId="18" fillId="0" borderId="59" xfId="54" applyFont="1" applyFill="1" applyBorder="1" applyAlignment="1">
      <alignment horizontal="center"/>
    </xf>
    <xf numFmtId="0" fontId="18" fillId="0" borderId="67" xfId="54" applyFont="1" applyFill="1" applyBorder="1" applyAlignment="1">
      <alignment horizontal="center"/>
    </xf>
    <xf numFmtId="0" fontId="42" fillId="69" borderId="43" xfId="53" applyFont="1" applyFill="1" applyBorder="1" applyAlignment="1">
      <alignment horizontal="center" vertical="center" wrapText="1"/>
    </xf>
    <xf numFmtId="0" fontId="42" fillId="69" borderId="42" xfId="53" applyFont="1" applyFill="1" applyBorder="1" applyAlignment="1">
      <alignment horizontal="center" vertical="center" wrapText="1"/>
    </xf>
    <xf numFmtId="0" fontId="42" fillId="69" borderId="41" xfId="53" applyFont="1" applyFill="1" applyBorder="1" applyAlignment="1">
      <alignment horizontal="center" vertical="center" wrapText="1"/>
    </xf>
    <xf numFmtId="0" fontId="18" fillId="0" borderId="61" xfId="0" applyFont="1" applyBorder="1" applyAlignment="1">
      <alignment horizontal="left"/>
    </xf>
    <xf numFmtId="0" fontId="18" fillId="0" borderId="63" xfId="0" applyFont="1" applyBorder="1" applyAlignment="1">
      <alignment horizontal="left"/>
    </xf>
    <xf numFmtId="0" fontId="42" fillId="66" borderId="43" xfId="53" applyFont="1" applyFill="1" applyBorder="1" applyAlignment="1">
      <alignment horizontal="center" vertical="center" wrapText="1"/>
    </xf>
    <xf numFmtId="0" fontId="42" fillId="66" borderId="42" xfId="53" applyFont="1" applyFill="1" applyBorder="1" applyAlignment="1">
      <alignment horizontal="center" vertical="center" wrapText="1"/>
    </xf>
    <xf numFmtId="0" fontId="42" fillId="66" borderId="41" xfId="53" applyFont="1" applyFill="1" applyBorder="1" applyAlignment="1">
      <alignment horizontal="center" vertical="center" wrapText="1"/>
    </xf>
    <xf numFmtId="168" fontId="42" fillId="66" borderId="43" xfId="54" applyNumberFormat="1" applyFont="1" applyFill="1" applyBorder="1" applyAlignment="1">
      <alignment horizontal="center" vertical="center"/>
    </xf>
    <xf numFmtId="168" fontId="42" fillId="66" borderId="42" xfId="54" applyNumberFormat="1" applyFont="1" applyFill="1" applyBorder="1" applyAlignment="1">
      <alignment horizontal="center" vertical="center"/>
    </xf>
    <xf numFmtId="168" fontId="42" fillId="66" borderId="41" xfId="54" applyNumberFormat="1" applyFont="1" applyFill="1" applyBorder="1" applyAlignment="1">
      <alignment horizontal="center" vertical="center"/>
    </xf>
    <xf numFmtId="0" fontId="28" fillId="38" borderId="21" xfId="118" applyFont="1" applyFill="1" applyBorder="1" applyAlignment="1">
      <alignment horizontal="left"/>
    </xf>
    <xf numFmtId="0" fontId="28" fillId="38" borderId="20" xfId="118" applyFont="1" applyFill="1" applyBorder="1" applyAlignment="1">
      <alignment horizontal="left"/>
    </xf>
    <xf numFmtId="0" fontId="27" fillId="38" borderId="0" xfId="118" applyFont="1" applyFill="1" applyBorder="1" applyAlignment="1">
      <alignment horizontal="left"/>
    </xf>
    <xf numFmtId="0" fontId="27" fillId="38" borderId="19" xfId="118" applyFont="1" applyFill="1" applyBorder="1" applyAlignment="1">
      <alignment horizontal="left"/>
    </xf>
    <xf numFmtId="0" fontId="26" fillId="38" borderId="18" xfId="118" applyFont="1" applyFill="1" applyBorder="1" applyAlignment="1">
      <alignment horizontal="left"/>
    </xf>
    <xf numFmtId="0" fontId="26" fillId="38" borderId="17" xfId="118" applyFont="1" applyFill="1" applyBorder="1" applyAlignment="1">
      <alignment horizontal="left"/>
    </xf>
    <xf numFmtId="0" fontId="42" fillId="41" borderId="38" xfId="0" applyFont="1" applyFill="1" applyBorder="1" applyAlignment="1">
      <alignment horizontal="center"/>
    </xf>
    <xf numFmtId="0" fontId="42" fillId="41" borderId="37" xfId="0" applyFont="1" applyFill="1" applyBorder="1" applyAlignment="1">
      <alignment horizontal="center"/>
    </xf>
    <xf numFmtId="0" fontId="42" fillId="41" borderId="63" xfId="0" applyFont="1" applyFill="1" applyBorder="1" applyAlignment="1">
      <alignment horizontal="center"/>
    </xf>
    <xf numFmtId="168" fontId="45" fillId="0" borderId="40" xfId="54" applyNumberFormat="1" applyFont="1" applyBorder="1" applyAlignment="1">
      <alignment horizontal="center"/>
    </xf>
    <xf numFmtId="168" fontId="45" fillId="0" borderId="59" xfId="54" applyNumberFormat="1" applyFont="1" applyBorder="1" applyAlignment="1">
      <alignment horizontal="center"/>
    </xf>
    <xf numFmtId="168" fontId="45" fillId="0" borderId="62" xfId="54" applyNumberFormat="1" applyFont="1" applyBorder="1" applyAlignment="1">
      <alignment horizontal="center"/>
    </xf>
    <xf numFmtId="168" fontId="42" fillId="42" borderId="43" xfId="54" applyNumberFormat="1" applyFont="1" applyFill="1" applyBorder="1" applyAlignment="1">
      <alignment horizontal="center" vertical="center"/>
    </xf>
    <xf numFmtId="168" fontId="42" fillId="42" borderId="42" xfId="54" applyNumberFormat="1" applyFont="1" applyFill="1" applyBorder="1" applyAlignment="1">
      <alignment horizontal="center" vertical="center"/>
    </xf>
    <xf numFmtId="168" fontId="42" fillId="42" borderId="41" xfId="54" applyNumberFormat="1" applyFont="1" applyFill="1" applyBorder="1" applyAlignment="1">
      <alignment horizontal="center" vertical="center"/>
    </xf>
    <xf numFmtId="0" fontId="42" fillId="42" borderId="43" xfId="53" applyFont="1" applyFill="1" applyBorder="1" applyAlignment="1">
      <alignment horizontal="center" vertical="center" wrapText="1"/>
    </xf>
    <xf numFmtId="0" fontId="42" fillId="42" borderId="42" xfId="53" applyFont="1" applyFill="1" applyBorder="1" applyAlignment="1">
      <alignment horizontal="center" vertical="center" wrapText="1"/>
    </xf>
    <xf numFmtId="0" fontId="42" fillId="42" borderId="41" xfId="53" applyFont="1" applyFill="1" applyBorder="1" applyAlignment="1">
      <alignment horizontal="center" vertical="center" wrapText="1"/>
    </xf>
    <xf numFmtId="0" fontId="20" fillId="0" borderId="0" xfId="0" quotePrefix="1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69" fillId="0" borderId="0" xfId="0" applyFont="1" applyAlignment="1" applyProtection="1">
      <alignment horizontal="left" vertical="top" wrapText="1"/>
    </xf>
    <xf numFmtId="0" fontId="0" fillId="0" borderId="0" xfId="0" applyFont="1" applyAlignment="1" applyProtection="1">
      <alignment horizontal="left" vertical="top" wrapText="1"/>
    </xf>
    <xf numFmtId="0" fontId="18" fillId="72" borderId="61" xfId="0" applyFont="1" applyFill="1" applyBorder="1" applyAlignment="1">
      <alignment horizontal="left"/>
    </xf>
    <xf numFmtId="0" fontId="18" fillId="72" borderId="63" xfId="0" applyFont="1" applyFill="1" applyBorder="1" applyAlignment="1">
      <alignment horizontal="left"/>
    </xf>
    <xf numFmtId="0" fontId="18" fillId="72" borderId="18" xfId="0" applyFont="1" applyFill="1" applyBorder="1" applyAlignment="1">
      <alignment horizontal="center"/>
    </xf>
    <xf numFmtId="0" fontId="18" fillId="72" borderId="0" xfId="0" applyFont="1" applyFill="1" applyAlignment="1">
      <alignment horizontal="center"/>
    </xf>
    <xf numFmtId="0" fontId="18" fillId="0" borderId="18" xfId="0" applyFont="1" applyBorder="1" applyAlignment="1">
      <alignment horizontal="center"/>
    </xf>
  </cellXfs>
  <cellStyles count="153">
    <cellStyle name="20% - Accent1" xfId="19" builtinId="30" customBuiltin="1"/>
    <cellStyle name="20% - Accent1 2" xfId="57"/>
    <cellStyle name="20% - Accent2" xfId="23" builtinId="34" customBuiltin="1"/>
    <cellStyle name="20% - Accent2 2" xfId="58"/>
    <cellStyle name="20% - Accent3" xfId="27" builtinId="38" customBuiltin="1"/>
    <cellStyle name="20% - Accent3 2" xfId="59"/>
    <cellStyle name="20% - Accent4" xfId="31" builtinId="42" customBuiltin="1"/>
    <cellStyle name="20% - Accent4 2" xfId="60"/>
    <cellStyle name="20% - Accent5" xfId="35" builtinId="46" customBuiltin="1"/>
    <cellStyle name="20% - Accent5 2" xfId="61"/>
    <cellStyle name="20% - Accent6" xfId="39" builtinId="50" customBuiltin="1"/>
    <cellStyle name="20% - Accent6 2" xfId="62"/>
    <cellStyle name="40% - Accent1" xfId="20" builtinId="31" customBuiltin="1"/>
    <cellStyle name="40% - Accent1 2" xfId="63"/>
    <cellStyle name="40% - Accent2" xfId="24" builtinId="35" customBuiltin="1"/>
    <cellStyle name="40% - Accent2 2" xfId="64"/>
    <cellStyle name="40% - Accent3" xfId="28" builtinId="39" customBuiltin="1"/>
    <cellStyle name="40% - Accent3 2" xfId="65"/>
    <cellStyle name="40% - Accent4" xfId="32" builtinId="43" customBuiltin="1"/>
    <cellStyle name="40% - Accent4 2" xfId="66"/>
    <cellStyle name="40% - Accent5" xfId="36" builtinId="47" customBuiltin="1"/>
    <cellStyle name="40% - Accent5 2" xfId="67"/>
    <cellStyle name="40% - Accent6" xfId="40" builtinId="51" customBuiltin="1"/>
    <cellStyle name="40% - Accent6 2" xfId="68"/>
    <cellStyle name="60% - Accent1" xfId="21" builtinId="32" customBuiltin="1"/>
    <cellStyle name="60% - Accent1 2" xfId="69"/>
    <cellStyle name="60% - Accent2" xfId="25" builtinId="36" customBuiltin="1"/>
    <cellStyle name="60% - Accent2 2" xfId="70"/>
    <cellStyle name="60% - Accent3" xfId="29" builtinId="40" customBuiltin="1"/>
    <cellStyle name="60% - Accent3 2" xfId="71"/>
    <cellStyle name="60% - Accent4" xfId="33" builtinId="44" customBuiltin="1"/>
    <cellStyle name="60% - Accent4 2" xfId="72"/>
    <cellStyle name="60% - Accent5" xfId="37" builtinId="48" customBuiltin="1"/>
    <cellStyle name="60% - Accent5 2" xfId="73"/>
    <cellStyle name="60% - Accent6" xfId="41" builtinId="52" customBuiltin="1"/>
    <cellStyle name="60% - Accent6 2" xfId="74"/>
    <cellStyle name="Accent1" xfId="18" builtinId="29" customBuiltin="1"/>
    <cellStyle name="Accent1 2" xfId="75"/>
    <cellStyle name="Accent2" xfId="22" builtinId="33" customBuiltin="1"/>
    <cellStyle name="Accent2 2" xfId="76"/>
    <cellStyle name="Accent3" xfId="26" builtinId="37" customBuiltin="1"/>
    <cellStyle name="Accent3 2" xfId="77"/>
    <cellStyle name="Accent4" xfId="30" builtinId="41" customBuiltin="1"/>
    <cellStyle name="Accent4 2" xfId="78"/>
    <cellStyle name="Accent5" xfId="34" builtinId="45" customBuiltin="1"/>
    <cellStyle name="Accent5 2" xfId="79"/>
    <cellStyle name="Accent6" xfId="38" builtinId="49" customBuiltin="1"/>
    <cellStyle name="Accent6 2" xfId="80"/>
    <cellStyle name="Bad" xfId="7" builtinId="27" customBuiltin="1"/>
    <cellStyle name="Bad 2" xfId="81"/>
    <cellStyle name="Calculation" xfId="11" builtinId="22" customBuiltin="1"/>
    <cellStyle name="Calculation 2" xfId="82"/>
    <cellStyle name="Check Cell" xfId="13" builtinId="23" customBuiltin="1"/>
    <cellStyle name="Check Cell 2" xfId="83"/>
    <cellStyle name="Comma" xfId="51" builtinId="3"/>
    <cellStyle name="Comma 2" xfId="84"/>
    <cellStyle name="Comma 3" xfId="85"/>
    <cellStyle name="Comma 3 2" xfId="86"/>
    <cellStyle name="Comma 3 3" xfId="87"/>
    <cellStyle name="Comma 4" xfId="88"/>
    <cellStyle name="Comma 4 2" xfId="89"/>
    <cellStyle name="Comma 5" xfId="90"/>
    <cellStyle name="Comma 6" xfId="91"/>
    <cellStyle name="Comma 6 2" xfId="92"/>
    <cellStyle name="Comma 7" xfId="93"/>
    <cellStyle name="Currency" xfId="150" builtinId="4"/>
    <cellStyle name="Currency 2" xfId="94"/>
    <cellStyle name="Currency 2 2" xfId="95"/>
    <cellStyle name="Currency 2 3" xfId="96"/>
    <cellStyle name="Currency 3" xfId="97"/>
    <cellStyle name="Currency 3 2" xfId="98"/>
    <cellStyle name="Currency 3 3" xfId="99"/>
    <cellStyle name="Currency 4" xfId="52"/>
    <cellStyle name="Currency 4 2" xfId="100"/>
    <cellStyle name="Currency 4 2 2" xfId="101"/>
    <cellStyle name="Currency 4 3" xfId="102"/>
    <cellStyle name="Currency 4 4" xfId="103"/>
    <cellStyle name="Currency 5" xfId="104"/>
    <cellStyle name="Currency 5 2" xfId="105"/>
    <cellStyle name="Currency 5 3" xfId="106"/>
    <cellStyle name="Currency 6" xfId="107"/>
    <cellStyle name="Currency 7" xfId="108"/>
    <cellStyle name="Explanatory Text" xfId="16" builtinId="53" customBuiltin="1"/>
    <cellStyle name="Explanatory Text 2" xfId="109"/>
    <cellStyle name="Good" xfId="6" builtinId="26" customBuiltin="1"/>
    <cellStyle name="Good 2" xfId="110"/>
    <cellStyle name="Heading 1" xfId="2" builtinId="16" customBuiltin="1"/>
    <cellStyle name="Heading 1 2" xfId="111"/>
    <cellStyle name="Heading 2" xfId="3" builtinId="17" customBuiltin="1"/>
    <cellStyle name="Heading 2 2" xfId="112"/>
    <cellStyle name="Heading 3" xfId="4" builtinId="18" customBuiltin="1"/>
    <cellStyle name="Heading 3 2" xfId="113"/>
    <cellStyle name="Heading 4" xfId="5" builtinId="19" customBuiltin="1"/>
    <cellStyle name="Heading 4 2" xfId="114"/>
    <cellStyle name="Input" xfId="9" builtinId="20" customBuiltin="1"/>
    <cellStyle name="Input 2" xfId="115"/>
    <cellStyle name="Linked Cell" xfId="12" builtinId="24" customBuiltin="1"/>
    <cellStyle name="Linked Cell 2" xfId="116"/>
    <cellStyle name="Neutral" xfId="8" builtinId="28" customBuiltin="1"/>
    <cellStyle name="Neutral 2" xfId="117"/>
    <cellStyle name="Normal" xfId="0" builtinId="0"/>
    <cellStyle name="Normal 10" xfId="118"/>
    <cellStyle name="Normal 11" xfId="119"/>
    <cellStyle name="Normal 12" xfId="149"/>
    <cellStyle name="Normal 13" xfId="152"/>
    <cellStyle name="Normal 2" xfId="42"/>
    <cellStyle name="Normal 2 2" xfId="43"/>
    <cellStyle name="Normal 2 2 2" xfId="120"/>
    <cellStyle name="Normal 2 3" xfId="121"/>
    <cellStyle name="Normal 3" xfId="45"/>
    <cellStyle name="Normal 3 2" xfId="53"/>
    <cellStyle name="Normal 3 3" xfId="122"/>
    <cellStyle name="Normal 3 4" xfId="123"/>
    <cellStyle name="Normal 3 5" xfId="147"/>
    <cellStyle name="Normal 4" xfId="46"/>
    <cellStyle name="Normal 4 2" xfId="124"/>
    <cellStyle name="Normal 4 2 2" xfId="125"/>
    <cellStyle name="Normal 4 3" xfId="126"/>
    <cellStyle name="Normal 5" xfId="47"/>
    <cellStyle name="Normal 5 2" xfId="148"/>
    <cellStyle name="Normal 6" xfId="48"/>
    <cellStyle name="Normal 6 2" xfId="49"/>
    <cellStyle name="Normal 6 2 2" xfId="145"/>
    <cellStyle name="Normal 6 3" xfId="54"/>
    <cellStyle name="Normal 6 3 2" xfId="146"/>
    <cellStyle name="Normal 7" xfId="127"/>
    <cellStyle name="Normal 7 2" xfId="128"/>
    <cellStyle name="Normal 8" xfId="129"/>
    <cellStyle name="Normal 9" xfId="130"/>
    <cellStyle name="Note" xfId="15" builtinId="10" customBuiltin="1"/>
    <cellStyle name="Note 2" xfId="44"/>
    <cellStyle name="Output" xfId="10" builtinId="21" customBuiltin="1"/>
    <cellStyle name="Output 2" xfId="131"/>
    <cellStyle name="Percent" xfId="151" builtinId="5"/>
    <cellStyle name="Percent 2" xfId="50"/>
    <cellStyle name="Percent 2 2" xfId="132"/>
    <cellStyle name="Percent 3" xfId="55"/>
    <cellStyle name="Percent 3 2" xfId="133"/>
    <cellStyle name="Percent 4" xfId="134"/>
    <cellStyle name="Percent 4 2" xfId="135"/>
    <cellStyle name="Percent 5" xfId="136"/>
    <cellStyle name="Percent 5 2" xfId="137"/>
    <cellStyle name="Percent 6" xfId="56"/>
    <cellStyle name="Percent 6 2" xfId="138"/>
    <cellStyle name="Percent 6 3" xfId="139"/>
    <cellStyle name="Percent 7" xfId="140"/>
    <cellStyle name="Percent 8" xfId="141"/>
    <cellStyle name="Title" xfId="1" builtinId="15" customBuiltin="1"/>
    <cellStyle name="Title 2" xfId="142"/>
    <cellStyle name="Total" xfId="17" builtinId="25" customBuiltin="1"/>
    <cellStyle name="Total 2" xfId="143"/>
    <cellStyle name="Warning Text" xfId="14" builtinId="11" customBuiltin="1"/>
    <cellStyle name="Warning Text 2" xfId="144"/>
  </cellStyles>
  <dxfs count="4">
    <dxf>
      <fill>
        <patternFill>
          <fgColor indexed="64"/>
          <bgColor rgb="FFFFFF99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colors>
    <mruColors>
      <color rgb="FFFFFFCC"/>
      <color rgb="FFFFFF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olimini/AppData/Local/Microsoft/Windows/Temporary%20Internet%20Files/Content.Outlook/VPTTPB14/2017%204929%20and%2049296%20UFR_analysis_templat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F"/>
      <sheetName val="Profit &amp; Loss"/>
      <sheetName val="Below the line"/>
      <sheetName val="FTEs by category"/>
      <sheetName val="Clean Data"/>
      <sheetName val="Raw Data Calcs"/>
      <sheetName val="Pivot"/>
      <sheetName val="PivotData"/>
      <sheetName val="ADD TO PIVOT DATA"/>
      <sheetName val="HOW TO"/>
      <sheetName val="Sheet3"/>
    </sheetNames>
    <sheetDataSet>
      <sheetData sheetId="0"/>
      <sheetData sheetId="1"/>
      <sheetData sheetId="2"/>
      <sheetData sheetId="3"/>
      <sheetData sheetId="4">
        <row r="3">
          <cell r="DR3">
            <v>77628.374117549116</v>
          </cell>
          <cell r="DU3">
            <v>79352.47894461859</v>
          </cell>
          <cell r="DX3">
            <v>80880.381299734741</v>
          </cell>
          <cell r="EA3">
            <v>54827.109243697487</v>
          </cell>
          <cell r="ED3">
            <v>177350.13101435266</v>
          </cell>
          <cell r="EG3" t="str">
            <v>-</v>
          </cell>
          <cell r="EJ3">
            <v>102757.12381268971</v>
          </cell>
          <cell r="EM3">
            <v>68888.272601120843</v>
          </cell>
          <cell r="EP3">
            <v>69828.012434611097</v>
          </cell>
          <cell r="ES3" t="str">
            <v>-</v>
          </cell>
          <cell r="EV3" t="str">
            <v>-</v>
          </cell>
          <cell r="EY3" t="str">
            <v>-</v>
          </cell>
          <cell r="FB3" t="str">
            <v>-</v>
          </cell>
          <cell r="FE3" t="str">
            <v>-</v>
          </cell>
          <cell r="FH3" t="str">
            <v>-</v>
          </cell>
          <cell r="FK3" t="str">
            <v>-</v>
          </cell>
          <cell r="FN3" t="str">
            <v>-</v>
          </cell>
          <cell r="FQ3" t="str">
            <v>-</v>
          </cell>
          <cell r="FT3" t="str">
            <v>-</v>
          </cell>
          <cell r="FW3" t="str">
            <v>-</v>
          </cell>
          <cell r="FZ3" t="str">
            <v>-</v>
          </cell>
          <cell r="GC3" t="str">
            <v>-</v>
          </cell>
          <cell r="GF3">
            <v>83323.133333333346</v>
          </cell>
          <cell r="GI3">
            <v>51434.519795657739</v>
          </cell>
          <cell r="GL3">
            <v>62141.021551724145</v>
          </cell>
          <cell r="GO3" t="str">
            <v>-</v>
          </cell>
          <cell r="GR3" t="str">
            <v>-</v>
          </cell>
          <cell r="GU3">
            <v>49233.086198830402</v>
          </cell>
          <cell r="GX3">
            <v>34306</v>
          </cell>
          <cell r="HA3">
            <v>36380.999257822783</v>
          </cell>
          <cell r="HD3">
            <v>33185.327297702293</v>
          </cell>
          <cell r="HG3">
            <v>34340.833407854538</v>
          </cell>
          <cell r="HJ3">
            <v>33565.2439626466</v>
          </cell>
          <cell r="HM3">
            <v>35444.072371531103</v>
          </cell>
          <cell r="HP3">
            <v>33475.300026660705</v>
          </cell>
          <cell r="HS3">
            <v>34488.072958284371</v>
          </cell>
          <cell r="HV3" t="str">
            <v>-</v>
          </cell>
        </row>
        <row r="4">
          <cell r="DR4">
            <v>77561.648241206014</v>
          </cell>
          <cell r="DU4">
            <v>78292.906832298133</v>
          </cell>
          <cell r="DX4">
            <v>64367.500000000007</v>
          </cell>
          <cell r="EA4">
            <v>57052.030612244904</v>
          </cell>
          <cell r="ED4">
            <v>175739.51851851851</v>
          </cell>
          <cell r="EG4" t="str">
            <v>-</v>
          </cell>
          <cell r="EJ4">
            <v>102708.35403726707</v>
          </cell>
          <cell r="EM4">
            <v>67558.795522024418</v>
          </cell>
          <cell r="EP4">
            <v>80238.979508196717</v>
          </cell>
          <cell r="ES4" t="str">
            <v>-</v>
          </cell>
          <cell r="EV4" t="str">
            <v>-</v>
          </cell>
          <cell r="EY4" t="str">
            <v>-</v>
          </cell>
          <cell r="FB4" t="str">
            <v>-</v>
          </cell>
          <cell r="FE4" t="str">
            <v>-</v>
          </cell>
          <cell r="FH4" t="str">
            <v>-</v>
          </cell>
          <cell r="FK4" t="str">
            <v>-</v>
          </cell>
          <cell r="FN4" t="str">
            <v>-</v>
          </cell>
          <cell r="FQ4" t="str">
            <v>-</v>
          </cell>
          <cell r="FT4" t="str">
            <v>-</v>
          </cell>
          <cell r="FW4" t="str">
            <v>-</v>
          </cell>
          <cell r="FZ4" t="str">
            <v>-</v>
          </cell>
          <cell r="GC4" t="str">
            <v>-</v>
          </cell>
          <cell r="GF4">
            <v>83323.133333333346</v>
          </cell>
          <cell r="GI4">
            <v>51712.508670520234</v>
          </cell>
          <cell r="GL4">
            <v>62308.439024390253</v>
          </cell>
          <cell r="GO4" t="str">
            <v>-</v>
          </cell>
          <cell r="GR4" t="str">
            <v>-</v>
          </cell>
          <cell r="GU4">
            <v>49481.911196911198</v>
          </cell>
          <cell r="GX4">
            <v>34306</v>
          </cell>
          <cell r="HA4">
            <v>34913.790780141848</v>
          </cell>
          <cell r="HD4">
            <v>33882.233695652169</v>
          </cell>
          <cell r="HG4">
            <v>45160.470363288718</v>
          </cell>
          <cell r="HJ4">
            <v>35231.893640350871</v>
          </cell>
          <cell r="HM4">
            <v>36572.483529734236</v>
          </cell>
          <cell r="HP4">
            <v>34841.031784192463</v>
          </cell>
          <cell r="HS4">
            <v>33801.297297297293</v>
          </cell>
          <cell r="HV4" t="str">
            <v>-</v>
          </cell>
        </row>
        <row r="5">
          <cell r="DR5">
            <v>76709.5858974359</v>
          </cell>
          <cell r="DU5">
            <v>75680</v>
          </cell>
          <cell r="DX5">
            <v>80880.381299734741</v>
          </cell>
          <cell r="EA5">
            <v>58336.142857142855</v>
          </cell>
          <cell r="ED5">
            <v>170773.47631441959</v>
          </cell>
          <cell r="EG5" t="str">
            <v>-</v>
          </cell>
          <cell r="EJ5">
            <v>90221.5</v>
          </cell>
          <cell r="EM5">
            <v>66017.124827395746</v>
          </cell>
          <cell r="EP5">
            <v>75599.124260355034</v>
          </cell>
          <cell r="ES5" t="str">
            <v>-</v>
          </cell>
          <cell r="EV5" t="str">
            <v>-</v>
          </cell>
          <cell r="EY5" t="str">
            <v>-</v>
          </cell>
          <cell r="FB5" t="str">
            <v>-</v>
          </cell>
          <cell r="FE5" t="str">
            <v>-</v>
          </cell>
          <cell r="FH5" t="str">
            <v>-</v>
          </cell>
          <cell r="FK5" t="str">
            <v>-</v>
          </cell>
          <cell r="FN5" t="str">
            <v>-</v>
          </cell>
          <cell r="FQ5" t="str">
            <v>-</v>
          </cell>
          <cell r="FT5" t="str">
            <v>-</v>
          </cell>
          <cell r="FW5" t="str">
            <v>-</v>
          </cell>
          <cell r="FZ5" t="str">
            <v>-</v>
          </cell>
          <cell r="GC5" t="str">
            <v>-</v>
          </cell>
          <cell r="GF5">
            <v>83323.133333333346</v>
          </cell>
          <cell r="GI5">
            <v>52422.444444444453</v>
          </cell>
          <cell r="GL5">
            <v>62141.021551724145</v>
          </cell>
          <cell r="GO5" t="str">
            <v>-</v>
          </cell>
          <cell r="GR5" t="str">
            <v>-</v>
          </cell>
          <cell r="GU5">
            <v>49620.666666666664</v>
          </cell>
          <cell r="GX5">
            <v>34306</v>
          </cell>
          <cell r="HA5">
            <v>37222.321428571428</v>
          </cell>
          <cell r="HD5">
            <v>32878.058441558445</v>
          </cell>
          <cell r="HG5">
            <v>29710.555555555555</v>
          </cell>
          <cell r="HJ5">
            <v>33368.377148634987</v>
          </cell>
          <cell r="HM5">
            <v>33532.608695652176</v>
          </cell>
          <cell r="HP5">
            <v>37658.389473684212</v>
          </cell>
          <cell r="HS5">
            <v>35665.919565217395</v>
          </cell>
          <cell r="HV5" t="str">
            <v>-</v>
          </cell>
        </row>
        <row r="6">
          <cell r="DR6">
            <v>103237.18181818182</v>
          </cell>
          <cell r="DU6">
            <v>101027.06896551725</v>
          </cell>
          <cell r="DX6">
            <v>106934.03846153845</v>
          </cell>
          <cell r="EA6">
            <v>58809.470588235301</v>
          </cell>
          <cell r="ED6">
            <v>210400</v>
          </cell>
          <cell r="EG6" t="str">
            <v>-</v>
          </cell>
          <cell r="EJ6">
            <v>149427.33333333334</v>
          </cell>
          <cell r="EM6">
            <v>100054.28571428572</v>
          </cell>
          <cell r="EP6">
            <v>95218.246376811599</v>
          </cell>
          <cell r="ES6" t="str">
            <v>-</v>
          </cell>
          <cell r="EV6" t="str">
            <v>-</v>
          </cell>
          <cell r="EY6" t="str">
            <v>-</v>
          </cell>
          <cell r="FB6" t="str">
            <v>-</v>
          </cell>
          <cell r="FE6" t="str">
            <v>-</v>
          </cell>
          <cell r="FH6" t="str">
            <v>-</v>
          </cell>
          <cell r="FK6" t="str">
            <v>-</v>
          </cell>
          <cell r="FN6" t="str">
            <v>-</v>
          </cell>
          <cell r="FQ6" t="str">
            <v>-</v>
          </cell>
          <cell r="FT6" t="str">
            <v>-</v>
          </cell>
          <cell r="FW6" t="str">
            <v>-</v>
          </cell>
          <cell r="FZ6" t="str">
            <v>-</v>
          </cell>
          <cell r="GC6" t="str">
            <v>-</v>
          </cell>
          <cell r="GF6">
            <v>83323.133333333346</v>
          </cell>
          <cell r="GI6">
            <v>53108.114942528737</v>
          </cell>
          <cell r="GL6">
            <v>62544.793103448283</v>
          </cell>
          <cell r="GO6" t="str">
            <v>-</v>
          </cell>
          <cell r="GR6" t="str">
            <v>-</v>
          </cell>
          <cell r="GU6">
            <v>49808.886666666665</v>
          </cell>
          <cell r="GX6">
            <v>34306</v>
          </cell>
          <cell r="HA6">
            <v>37524.308823529405</v>
          </cell>
          <cell r="HD6">
            <v>35641</v>
          </cell>
          <cell r="HG6">
            <v>46007.444668008051</v>
          </cell>
          <cell r="HJ6">
            <v>38986</v>
          </cell>
          <cell r="HM6">
            <v>45389.230769230766</v>
          </cell>
          <cell r="HP6">
            <v>40427.184782608696</v>
          </cell>
          <cell r="HS6">
            <v>36617.75</v>
          </cell>
          <cell r="HV6" t="str">
            <v>-</v>
          </cell>
        </row>
        <row r="7">
          <cell r="DR7">
            <v>53857.142857142855</v>
          </cell>
          <cell r="DU7">
            <v>52375</v>
          </cell>
          <cell r="DX7">
            <v>54826.724137931036</v>
          </cell>
          <cell r="EA7">
            <v>47335.714285714283</v>
          </cell>
          <cell r="ED7">
            <v>157453.57142857142</v>
          </cell>
          <cell r="EG7" t="str">
            <v>-</v>
          </cell>
          <cell r="EJ7">
            <v>88110.941176470587</v>
          </cell>
          <cell r="EM7">
            <v>44935</v>
          </cell>
          <cell r="EP7">
            <v>38666.666666666672</v>
          </cell>
          <cell r="ES7" t="str">
            <v>-</v>
          </cell>
          <cell r="EV7" t="str">
            <v>-</v>
          </cell>
          <cell r="EY7" t="str">
            <v>-</v>
          </cell>
          <cell r="FB7" t="str">
            <v>-</v>
          </cell>
          <cell r="FE7" t="str">
            <v>-</v>
          </cell>
          <cell r="FH7" t="str">
            <v>-</v>
          </cell>
          <cell r="FK7" t="str">
            <v>-</v>
          </cell>
          <cell r="FN7" t="str">
            <v>-</v>
          </cell>
          <cell r="FQ7" t="str">
            <v>-</v>
          </cell>
          <cell r="FT7" t="str">
            <v>-</v>
          </cell>
          <cell r="FW7" t="str">
            <v>-</v>
          </cell>
          <cell r="FZ7" t="str">
            <v>-</v>
          </cell>
          <cell r="GC7" t="str">
            <v>-</v>
          </cell>
          <cell r="GF7">
            <v>83323.133333333346</v>
          </cell>
          <cell r="GI7">
            <v>48773</v>
          </cell>
          <cell r="GL7">
            <v>61737.250000000007</v>
          </cell>
          <cell r="GO7" t="str">
            <v>-</v>
          </cell>
          <cell r="GR7" t="str">
            <v>-</v>
          </cell>
          <cell r="GU7">
            <v>48269.705263157899</v>
          </cell>
          <cell r="GX7">
            <v>34306</v>
          </cell>
          <cell r="HA7">
            <v>34396.367521367523</v>
          </cell>
          <cell r="HD7">
            <v>31344.192307692305</v>
          </cell>
          <cell r="HG7">
            <v>27304.5</v>
          </cell>
          <cell r="HJ7">
            <v>26437.5</v>
          </cell>
          <cell r="HM7">
            <v>28274.999999999985</v>
          </cell>
          <cell r="HP7">
            <v>22880</v>
          </cell>
          <cell r="HS7">
            <v>30002.702702702703</v>
          </cell>
          <cell r="HV7" t="str">
            <v>-</v>
          </cell>
        </row>
      </sheetData>
      <sheetData sheetId="5">
        <row r="1">
          <cell r="A1">
            <v>22</v>
          </cell>
        </row>
        <row r="8">
          <cell r="DR8" t="str">
            <v/>
          </cell>
          <cell r="DU8" t="str">
            <v/>
          </cell>
          <cell r="DX8" t="str">
            <v/>
          </cell>
          <cell r="EA8" t="str">
            <v/>
          </cell>
          <cell r="ED8" t="str">
            <v/>
          </cell>
          <cell r="EG8" t="str">
            <v/>
          </cell>
          <cell r="EJ8" t="str">
            <v/>
          </cell>
          <cell r="EL8">
            <v>0.97</v>
          </cell>
          <cell r="EM8">
            <v>63705.711340206188</v>
          </cell>
          <cell r="EP8" t="str">
            <v/>
          </cell>
          <cell r="ES8" t="str">
            <v/>
          </cell>
          <cell r="EV8" t="str">
            <v/>
          </cell>
          <cell r="EY8" t="str">
            <v/>
          </cell>
          <cell r="FB8" t="str">
            <v/>
          </cell>
          <cell r="FE8" t="str">
            <v/>
          </cell>
          <cell r="FH8" t="str">
            <v/>
          </cell>
          <cell r="FK8" t="str">
            <v/>
          </cell>
          <cell r="FN8" t="str">
            <v/>
          </cell>
          <cell r="FQ8" t="str">
            <v/>
          </cell>
          <cell r="FT8" t="str">
            <v/>
          </cell>
          <cell r="FW8" t="str">
            <v/>
          </cell>
          <cell r="FZ8" t="str">
            <v/>
          </cell>
          <cell r="GC8" t="str">
            <v/>
          </cell>
          <cell r="GF8" t="str">
            <v/>
          </cell>
          <cell r="GI8" t="str">
            <v/>
          </cell>
          <cell r="GL8" t="str">
            <v/>
          </cell>
          <cell r="GO8" t="str">
            <v/>
          </cell>
          <cell r="GR8" t="str">
            <v/>
          </cell>
          <cell r="GU8" t="str">
            <v/>
          </cell>
          <cell r="GX8" t="str">
            <v/>
          </cell>
          <cell r="HA8" t="str">
            <v/>
          </cell>
          <cell r="HD8" t="str">
            <v/>
          </cell>
          <cell r="HG8" t="str">
            <v/>
          </cell>
          <cell r="HJ8" t="str">
            <v/>
          </cell>
          <cell r="HM8" t="str">
            <v/>
          </cell>
          <cell r="HP8" t="str">
            <v/>
          </cell>
          <cell r="HS8" t="str">
            <v/>
          </cell>
          <cell r="HV8" t="str">
            <v/>
          </cell>
        </row>
        <row r="9">
          <cell r="DR9" t="str">
            <v/>
          </cell>
          <cell r="DU9" t="str">
            <v/>
          </cell>
          <cell r="DX9" t="str">
            <v/>
          </cell>
          <cell r="EA9" t="str">
            <v/>
          </cell>
          <cell r="ED9" t="str">
            <v/>
          </cell>
          <cell r="EG9" t="str">
            <v/>
          </cell>
          <cell r="EJ9" t="str">
            <v/>
          </cell>
          <cell r="EL9">
            <v>0.71</v>
          </cell>
          <cell r="EM9">
            <v>65018.563380281696</v>
          </cell>
          <cell r="EP9" t="str">
            <v/>
          </cell>
          <cell r="ES9" t="str">
            <v/>
          </cell>
          <cell r="EV9" t="str">
            <v/>
          </cell>
          <cell r="EY9" t="str">
            <v/>
          </cell>
          <cell r="FB9" t="str">
            <v/>
          </cell>
          <cell r="FE9" t="str">
            <v/>
          </cell>
          <cell r="FH9" t="str">
            <v/>
          </cell>
          <cell r="FK9" t="str">
            <v/>
          </cell>
          <cell r="FN9" t="str">
            <v/>
          </cell>
          <cell r="FQ9" t="str">
            <v/>
          </cell>
          <cell r="FT9" t="str">
            <v/>
          </cell>
          <cell r="FW9" t="str">
            <v/>
          </cell>
          <cell r="FZ9" t="str">
            <v/>
          </cell>
          <cell r="GC9" t="str">
            <v/>
          </cell>
          <cell r="GF9" t="str">
            <v/>
          </cell>
          <cell r="GI9" t="str">
            <v/>
          </cell>
          <cell r="GL9" t="str">
            <v/>
          </cell>
          <cell r="GO9" t="str">
            <v/>
          </cell>
          <cell r="GR9" t="str">
            <v/>
          </cell>
          <cell r="GU9" t="str">
            <v/>
          </cell>
          <cell r="GX9" t="str">
            <v/>
          </cell>
          <cell r="HA9" t="str">
            <v/>
          </cell>
          <cell r="HD9" t="str">
            <v/>
          </cell>
          <cell r="HG9" t="str">
            <v/>
          </cell>
          <cell r="HJ9" t="str">
            <v/>
          </cell>
          <cell r="HL9">
            <v>0.2452</v>
          </cell>
          <cell r="HM9">
            <v>36412.846655791189</v>
          </cell>
          <cell r="HO9">
            <v>0.35</v>
          </cell>
          <cell r="HP9">
            <v>37661.285714285717</v>
          </cell>
          <cell r="HS9" t="str">
            <v/>
          </cell>
          <cell r="HV9" t="str">
            <v/>
          </cell>
        </row>
        <row r="10">
          <cell r="DR10" t="str">
            <v/>
          </cell>
          <cell r="DU10" t="str">
            <v/>
          </cell>
          <cell r="DX10" t="str">
            <v/>
          </cell>
          <cell r="EA10" t="str">
            <v/>
          </cell>
          <cell r="EC10">
            <v>0.01</v>
          </cell>
          <cell r="ED10">
            <v>210400</v>
          </cell>
          <cell r="EG10" t="str">
            <v/>
          </cell>
          <cell r="EJ10" t="str">
            <v/>
          </cell>
          <cell r="EL10">
            <v>0.78</v>
          </cell>
          <cell r="EM10">
            <v>83626.923076923078</v>
          </cell>
          <cell r="EP10" t="str">
            <v/>
          </cell>
          <cell r="ES10" t="str">
            <v/>
          </cell>
          <cell r="EV10" t="str">
            <v/>
          </cell>
          <cell r="EY10" t="str">
            <v/>
          </cell>
          <cell r="FB10" t="str">
            <v/>
          </cell>
          <cell r="FE10" t="str">
            <v/>
          </cell>
          <cell r="FH10" t="str">
            <v/>
          </cell>
          <cell r="FK10" t="str">
            <v/>
          </cell>
          <cell r="FN10" t="str">
            <v/>
          </cell>
          <cell r="FQ10" t="str">
            <v/>
          </cell>
          <cell r="FT10" t="str">
            <v/>
          </cell>
          <cell r="FW10" t="str">
            <v/>
          </cell>
          <cell r="FZ10" t="str">
            <v/>
          </cell>
          <cell r="GC10" t="str">
            <v/>
          </cell>
          <cell r="GF10" t="str">
            <v/>
          </cell>
          <cell r="GH10">
            <v>1</v>
          </cell>
          <cell r="GI10">
            <v>48773</v>
          </cell>
          <cell r="GL10" t="str">
            <v/>
          </cell>
          <cell r="GO10" t="str">
            <v/>
          </cell>
          <cell r="GR10" t="str">
            <v/>
          </cell>
          <cell r="GU10" t="str">
            <v/>
          </cell>
          <cell r="GX10" t="str">
            <v/>
          </cell>
          <cell r="HA10" t="str">
            <v/>
          </cell>
          <cell r="HD10" t="str">
            <v/>
          </cell>
          <cell r="HG10" t="str">
            <v/>
          </cell>
          <cell r="HJ10" t="str">
            <v/>
          </cell>
          <cell r="HM10" t="str">
            <v/>
          </cell>
          <cell r="HP10" t="str">
            <v/>
          </cell>
          <cell r="HS10" t="str">
            <v/>
          </cell>
          <cell r="HV10" t="str">
            <v/>
          </cell>
        </row>
        <row r="11">
          <cell r="DR11" t="str">
            <v/>
          </cell>
          <cell r="DU11" t="str">
            <v/>
          </cell>
          <cell r="DX11" t="str">
            <v/>
          </cell>
          <cell r="EA11" t="str">
            <v/>
          </cell>
          <cell r="ED11" t="str">
            <v/>
          </cell>
          <cell r="EG11" t="str">
            <v/>
          </cell>
          <cell r="EI11">
            <v>1.5</v>
          </cell>
          <cell r="EJ11">
            <v>149427.33333333334</v>
          </cell>
          <cell r="EM11" t="str">
            <v/>
          </cell>
          <cell r="EP11" t="str">
            <v/>
          </cell>
          <cell r="ES11" t="str">
            <v/>
          </cell>
          <cell r="EV11" t="str">
            <v/>
          </cell>
          <cell r="EY11" t="str">
            <v/>
          </cell>
          <cell r="FB11" t="str">
            <v/>
          </cell>
          <cell r="FE11" t="str">
            <v/>
          </cell>
          <cell r="FH11" t="str">
            <v/>
          </cell>
          <cell r="FK11" t="str">
            <v/>
          </cell>
          <cell r="FN11" t="str">
            <v/>
          </cell>
          <cell r="FQ11" t="str">
            <v/>
          </cell>
          <cell r="FT11" t="str">
            <v/>
          </cell>
          <cell r="FW11" t="str">
            <v/>
          </cell>
          <cell r="FZ11" t="str">
            <v/>
          </cell>
          <cell r="GC11" t="str">
            <v/>
          </cell>
          <cell r="GF11" t="str">
            <v/>
          </cell>
          <cell r="GI11" t="str">
            <v/>
          </cell>
          <cell r="GL11" t="str">
            <v/>
          </cell>
          <cell r="GO11" t="str">
            <v/>
          </cell>
          <cell r="GR11" t="str">
            <v/>
          </cell>
          <cell r="GU11" t="str">
            <v/>
          </cell>
          <cell r="GX11" t="str">
            <v/>
          </cell>
          <cell r="HA11" t="str">
            <v/>
          </cell>
          <cell r="HD11" t="str">
            <v/>
          </cell>
          <cell r="HG11" t="str">
            <v/>
          </cell>
          <cell r="HJ11" t="str">
            <v/>
          </cell>
          <cell r="HL11">
            <v>1</v>
          </cell>
          <cell r="HM11">
            <v>51124</v>
          </cell>
          <cell r="HP11" t="str">
            <v/>
          </cell>
          <cell r="HS11" t="str">
            <v/>
          </cell>
          <cell r="HV11" t="str">
            <v/>
          </cell>
        </row>
        <row r="12">
          <cell r="DR12" t="str">
            <v/>
          </cell>
          <cell r="DU12" t="str">
            <v/>
          </cell>
          <cell r="DX12" t="str">
            <v/>
          </cell>
          <cell r="EA12" t="str">
            <v/>
          </cell>
          <cell r="ED12" t="str">
            <v/>
          </cell>
          <cell r="EG12" t="str">
            <v/>
          </cell>
          <cell r="EJ12" t="str">
            <v/>
          </cell>
          <cell r="EL12">
            <v>0.95</v>
          </cell>
          <cell r="EM12">
            <v>71952.631578947374</v>
          </cell>
          <cell r="EO12">
            <v>0</v>
          </cell>
          <cell r="EP12" t="str">
            <v/>
          </cell>
          <cell r="ES12" t="str">
            <v/>
          </cell>
          <cell r="EV12" t="str">
            <v/>
          </cell>
          <cell r="EY12" t="str">
            <v/>
          </cell>
          <cell r="FB12" t="str">
            <v/>
          </cell>
          <cell r="FE12" t="str">
            <v/>
          </cell>
          <cell r="FH12" t="str">
            <v/>
          </cell>
          <cell r="FK12" t="str">
            <v/>
          </cell>
          <cell r="FN12" t="str">
            <v/>
          </cell>
          <cell r="FQ12" t="str">
            <v/>
          </cell>
          <cell r="FT12" t="str">
            <v/>
          </cell>
          <cell r="FW12" t="str">
            <v/>
          </cell>
          <cell r="FZ12" t="str">
            <v/>
          </cell>
          <cell r="GC12" t="str">
            <v/>
          </cell>
          <cell r="GF12" t="str">
            <v/>
          </cell>
          <cell r="GI12" t="str">
            <v/>
          </cell>
          <cell r="GL12" t="str">
            <v/>
          </cell>
          <cell r="GO12" t="str">
            <v/>
          </cell>
          <cell r="GR12" t="str">
            <v/>
          </cell>
          <cell r="GU12" t="str">
            <v/>
          </cell>
          <cell r="GX12" t="str">
            <v/>
          </cell>
          <cell r="HA12" t="str">
            <v/>
          </cell>
          <cell r="HD12" t="str">
            <v/>
          </cell>
          <cell r="HG12" t="str">
            <v/>
          </cell>
          <cell r="HJ12" t="str">
            <v/>
          </cell>
          <cell r="HL12">
            <v>0.46</v>
          </cell>
          <cell r="HM12">
            <v>33532.608695652176</v>
          </cell>
          <cell r="HP12" t="str">
            <v/>
          </cell>
          <cell r="HS12" t="str">
            <v/>
          </cell>
          <cell r="HV12" t="str">
            <v/>
          </cell>
        </row>
        <row r="13">
          <cell r="DR13" t="str">
            <v/>
          </cell>
          <cell r="DU13" t="str">
            <v/>
          </cell>
          <cell r="DX13" t="str">
            <v/>
          </cell>
          <cell r="EA13" t="str">
            <v/>
          </cell>
          <cell r="ED13" t="str">
            <v/>
          </cell>
          <cell r="EG13" t="str">
            <v/>
          </cell>
          <cell r="EJ13" t="str">
            <v/>
          </cell>
          <cell r="EL13">
            <v>1</v>
          </cell>
          <cell r="EM13">
            <v>64684</v>
          </cell>
          <cell r="EP13" t="str">
            <v/>
          </cell>
          <cell r="ES13" t="str">
            <v/>
          </cell>
          <cell r="EV13" t="str">
            <v/>
          </cell>
          <cell r="EY13" t="str">
            <v/>
          </cell>
          <cell r="FB13" t="str">
            <v/>
          </cell>
          <cell r="FE13" t="str">
            <v/>
          </cell>
          <cell r="FH13" t="str">
            <v/>
          </cell>
          <cell r="FK13" t="str">
            <v/>
          </cell>
          <cell r="FN13" t="str">
            <v/>
          </cell>
          <cell r="FQ13" t="str">
            <v/>
          </cell>
          <cell r="FT13" t="str">
            <v/>
          </cell>
          <cell r="FW13" t="str">
            <v/>
          </cell>
          <cell r="FZ13" t="str">
            <v/>
          </cell>
          <cell r="GC13" t="str">
            <v/>
          </cell>
          <cell r="GF13" t="str">
            <v/>
          </cell>
          <cell r="GI13" t="str">
            <v/>
          </cell>
          <cell r="GL13" t="str">
            <v/>
          </cell>
          <cell r="GO13" t="str">
            <v/>
          </cell>
          <cell r="GR13" t="str">
            <v/>
          </cell>
          <cell r="GU13" t="str">
            <v/>
          </cell>
          <cell r="GX13" t="str">
            <v/>
          </cell>
          <cell r="HA13" t="str">
            <v/>
          </cell>
          <cell r="HD13" t="str">
            <v/>
          </cell>
          <cell r="HG13" t="str">
            <v/>
          </cell>
          <cell r="HI13">
            <v>0.5</v>
          </cell>
          <cell r="HJ13">
            <v>38986</v>
          </cell>
          <cell r="HM13" t="str">
            <v/>
          </cell>
          <cell r="HP13" t="str">
            <v/>
          </cell>
          <cell r="HS13" t="str">
            <v/>
          </cell>
          <cell r="HV13" t="str">
            <v/>
          </cell>
        </row>
        <row r="14">
          <cell r="DQ14">
            <v>0.3</v>
          </cell>
          <cell r="DR14">
            <v>71533.333333333343</v>
          </cell>
          <cell r="DT14">
            <v>0.5</v>
          </cell>
          <cell r="DU14">
            <v>75680</v>
          </cell>
          <cell r="DW14">
            <v>1.1599999999999999</v>
          </cell>
          <cell r="DX14">
            <v>54826.724137931036</v>
          </cell>
          <cell r="DZ14">
            <v>0.28000000000000003</v>
          </cell>
          <cell r="EA14">
            <v>47335.714285714283</v>
          </cell>
          <cell r="ED14" t="str">
            <v/>
          </cell>
          <cell r="EG14" t="str">
            <v/>
          </cell>
          <cell r="EI14">
            <v>2</v>
          </cell>
          <cell r="EJ14">
            <v>90221.5</v>
          </cell>
          <cell r="EL14">
            <v>3.58</v>
          </cell>
          <cell r="EM14">
            <v>60225.418994413405</v>
          </cell>
          <cell r="EO14">
            <v>0.06</v>
          </cell>
          <cell r="EP14">
            <v>38666.666666666672</v>
          </cell>
          <cell r="ES14" t="str">
            <v/>
          </cell>
          <cell r="EV14" t="str">
            <v/>
          </cell>
          <cell r="EY14" t="str">
            <v/>
          </cell>
          <cell r="FB14" t="str">
            <v/>
          </cell>
          <cell r="FE14" t="str">
            <v/>
          </cell>
          <cell r="FH14" t="str">
            <v/>
          </cell>
          <cell r="FK14" t="str">
            <v/>
          </cell>
          <cell r="FN14" t="str">
            <v/>
          </cell>
          <cell r="FQ14" t="str">
            <v/>
          </cell>
          <cell r="FT14" t="str">
            <v/>
          </cell>
          <cell r="FW14" t="str">
            <v/>
          </cell>
          <cell r="FZ14" t="str">
            <v/>
          </cell>
          <cell r="GC14" t="str">
            <v/>
          </cell>
          <cell r="GF14" t="str">
            <v/>
          </cell>
          <cell r="GI14" t="str">
            <v/>
          </cell>
          <cell r="GL14" t="str">
            <v/>
          </cell>
          <cell r="GO14" t="str">
            <v/>
          </cell>
          <cell r="GR14" t="str">
            <v/>
          </cell>
          <cell r="GU14" t="str">
            <v/>
          </cell>
          <cell r="GW14">
            <v>0.5</v>
          </cell>
          <cell r="GX14">
            <v>34306</v>
          </cell>
          <cell r="GZ14">
            <v>4.68</v>
          </cell>
          <cell r="HA14">
            <v>34396.367521367523</v>
          </cell>
          <cell r="HC14">
            <v>1</v>
          </cell>
          <cell r="HD14">
            <v>35641</v>
          </cell>
          <cell r="HF14">
            <v>4.97</v>
          </cell>
          <cell r="HG14">
            <v>46007.444668008051</v>
          </cell>
          <cell r="HI14">
            <v>1.29</v>
          </cell>
          <cell r="HJ14">
            <v>32130.232558139534</v>
          </cell>
          <cell r="HM14" t="str">
            <v/>
          </cell>
          <cell r="HO14">
            <v>4.7300000000000004</v>
          </cell>
          <cell r="HP14">
            <v>32558.139534883718</v>
          </cell>
          <cell r="HR14">
            <v>0.37</v>
          </cell>
          <cell r="HS14">
            <v>30002.702702702703</v>
          </cell>
          <cell r="HV14" t="str">
            <v/>
          </cell>
        </row>
        <row r="15">
          <cell r="DR15" t="str">
            <v/>
          </cell>
          <cell r="DU15" t="str">
            <v/>
          </cell>
          <cell r="DX15" t="str">
            <v/>
          </cell>
          <cell r="EA15" t="str">
            <v/>
          </cell>
          <cell r="ED15" t="str">
            <v/>
          </cell>
          <cell r="EG15" t="str">
            <v/>
          </cell>
          <cell r="EJ15" t="str">
            <v/>
          </cell>
          <cell r="EL15">
            <v>2.04</v>
          </cell>
          <cell r="EM15">
            <v>67015.686274509804</v>
          </cell>
          <cell r="EP15" t="str">
            <v/>
          </cell>
          <cell r="ES15" t="str">
            <v/>
          </cell>
          <cell r="EV15" t="str">
            <v/>
          </cell>
          <cell r="EY15" t="str">
            <v/>
          </cell>
          <cell r="FB15" t="str">
            <v/>
          </cell>
          <cell r="FE15" t="str">
            <v/>
          </cell>
          <cell r="FH15" t="str">
            <v/>
          </cell>
          <cell r="FK15" t="str">
            <v/>
          </cell>
          <cell r="FN15" t="str">
            <v/>
          </cell>
          <cell r="FQ15" t="str">
            <v/>
          </cell>
          <cell r="FT15" t="str">
            <v/>
          </cell>
          <cell r="FW15" t="str">
            <v/>
          </cell>
          <cell r="FZ15" t="str">
            <v/>
          </cell>
          <cell r="GC15" t="str">
            <v/>
          </cell>
          <cell r="GF15" t="str">
            <v/>
          </cell>
          <cell r="GI15" t="str">
            <v/>
          </cell>
          <cell r="GL15" t="str">
            <v/>
          </cell>
          <cell r="GO15" t="str">
            <v/>
          </cell>
          <cell r="GR15" t="str">
            <v/>
          </cell>
          <cell r="GU15" t="str">
            <v/>
          </cell>
          <cell r="GX15" t="str">
            <v/>
          </cell>
          <cell r="HA15" t="str">
            <v/>
          </cell>
          <cell r="HD15" t="str">
            <v/>
          </cell>
          <cell r="HG15" t="str">
            <v/>
          </cell>
          <cell r="HI15">
            <v>1.38</v>
          </cell>
          <cell r="HJ15">
            <v>34606.52173913044</v>
          </cell>
          <cell r="HM15" t="str">
            <v/>
          </cell>
          <cell r="HP15" t="str">
            <v/>
          </cell>
          <cell r="HR15">
            <v>0.46</v>
          </cell>
          <cell r="HS15">
            <v>35471.739130434784</v>
          </cell>
          <cell r="HV15" t="str">
            <v/>
          </cell>
        </row>
        <row r="16">
          <cell r="DR16" t="str">
            <v/>
          </cell>
          <cell r="DU16" t="str">
            <v/>
          </cell>
          <cell r="DX16" t="str">
            <v/>
          </cell>
          <cell r="EA16" t="str">
            <v/>
          </cell>
          <cell r="ED16" t="str">
            <v/>
          </cell>
          <cell r="EG16" t="str">
            <v/>
          </cell>
          <cell r="EJ16" t="str">
            <v/>
          </cell>
          <cell r="EL16">
            <v>0.35</v>
          </cell>
          <cell r="EM16">
            <v>100054.28571428572</v>
          </cell>
          <cell r="EP16" t="str">
            <v/>
          </cell>
          <cell r="ES16" t="str">
            <v/>
          </cell>
          <cell r="EV16" t="str">
            <v/>
          </cell>
          <cell r="EY16" t="str">
            <v/>
          </cell>
          <cell r="FB16" t="str">
            <v/>
          </cell>
          <cell r="FE16" t="str">
            <v/>
          </cell>
          <cell r="FH16" t="str">
            <v/>
          </cell>
          <cell r="FK16" t="str">
            <v/>
          </cell>
          <cell r="FN16" t="str">
            <v/>
          </cell>
          <cell r="FQ16" t="str">
            <v/>
          </cell>
          <cell r="FT16" t="str">
            <v/>
          </cell>
          <cell r="FW16" t="str">
            <v/>
          </cell>
          <cell r="FZ16" t="str">
            <v/>
          </cell>
          <cell r="GC16" t="str">
            <v/>
          </cell>
          <cell r="GF16" t="str">
            <v/>
          </cell>
          <cell r="GI16" t="str">
            <v/>
          </cell>
          <cell r="GL16" t="str">
            <v/>
          </cell>
          <cell r="GO16" t="str">
            <v/>
          </cell>
          <cell r="GR16" t="str">
            <v/>
          </cell>
          <cell r="GU16" t="str">
            <v/>
          </cell>
          <cell r="GX16" t="str">
            <v/>
          </cell>
          <cell r="HA16" t="str">
            <v/>
          </cell>
          <cell r="HD16" t="str">
            <v/>
          </cell>
          <cell r="HG16" t="str">
            <v/>
          </cell>
          <cell r="HJ16" t="str">
            <v/>
          </cell>
          <cell r="HL16">
            <v>0.51982316534040696</v>
          </cell>
          <cell r="HM16">
            <v>28274.999999999985</v>
          </cell>
          <cell r="HP16" t="str">
            <v/>
          </cell>
          <cell r="HS16" t="str">
            <v/>
          </cell>
          <cell r="HV16" t="str">
            <v/>
          </cell>
        </row>
        <row r="17">
          <cell r="DR17" t="str">
            <v/>
          </cell>
          <cell r="DU17" t="str">
            <v/>
          </cell>
          <cell r="DX17" t="str">
            <v/>
          </cell>
          <cell r="EA17" t="str">
            <v/>
          </cell>
          <cell r="ED17" t="str">
            <v/>
          </cell>
          <cell r="EG17" t="str">
            <v/>
          </cell>
          <cell r="EJ17" t="str">
            <v/>
          </cell>
          <cell r="EL17">
            <v>0.59630000000000005</v>
          </cell>
          <cell r="EM17">
            <v>72528.928391749112</v>
          </cell>
          <cell r="EP17" t="str">
            <v/>
          </cell>
          <cell r="ES17" t="str">
            <v/>
          </cell>
          <cell r="EV17" t="str">
            <v/>
          </cell>
          <cell r="EY17" t="str">
            <v/>
          </cell>
          <cell r="FB17" t="str">
            <v/>
          </cell>
          <cell r="FE17" t="str">
            <v/>
          </cell>
          <cell r="FH17" t="str">
            <v/>
          </cell>
          <cell r="FK17" t="str">
            <v/>
          </cell>
          <cell r="FN17" t="str">
            <v/>
          </cell>
          <cell r="FQ17" t="str">
            <v/>
          </cell>
          <cell r="FT17" t="str">
            <v/>
          </cell>
          <cell r="FW17" t="str">
            <v/>
          </cell>
          <cell r="FZ17" t="str">
            <v/>
          </cell>
          <cell r="GC17" t="str">
            <v/>
          </cell>
          <cell r="GF17" t="str">
            <v/>
          </cell>
          <cell r="GI17" t="str">
            <v/>
          </cell>
          <cell r="GL17" t="str">
            <v/>
          </cell>
          <cell r="GO17" t="str">
            <v/>
          </cell>
          <cell r="GR17" t="str">
            <v/>
          </cell>
          <cell r="GU17" t="str">
            <v/>
          </cell>
          <cell r="GX17" t="str">
            <v/>
          </cell>
          <cell r="HA17" t="str">
            <v/>
          </cell>
          <cell r="HD17" t="str">
            <v/>
          </cell>
          <cell r="HG17" t="str">
            <v/>
          </cell>
          <cell r="HI17">
            <v>1.87</v>
          </cell>
          <cell r="HJ17">
            <v>31184.491978609625</v>
          </cell>
          <cell r="HM17" t="str">
            <v/>
          </cell>
          <cell r="HP17" t="str">
            <v/>
          </cell>
          <cell r="HS17" t="str">
            <v/>
          </cell>
          <cell r="HV17" t="str">
            <v/>
          </cell>
        </row>
        <row r="18">
          <cell r="DR18" t="str">
            <v/>
          </cell>
          <cell r="DU18" t="str">
            <v/>
          </cell>
          <cell r="DX18" t="str">
            <v/>
          </cell>
          <cell r="EA18" t="str">
            <v/>
          </cell>
          <cell r="ED18" t="str">
            <v/>
          </cell>
          <cell r="EG18" t="str">
            <v/>
          </cell>
          <cell r="EJ18" t="str">
            <v/>
          </cell>
          <cell r="EL18">
            <v>1</v>
          </cell>
          <cell r="EM18">
            <v>44935</v>
          </cell>
          <cell r="EP18" t="str">
            <v/>
          </cell>
          <cell r="ES18" t="str">
            <v/>
          </cell>
          <cell r="EV18" t="str">
            <v/>
          </cell>
          <cell r="EY18" t="str">
            <v/>
          </cell>
          <cell r="FB18" t="str">
            <v/>
          </cell>
          <cell r="FE18" t="str">
            <v/>
          </cell>
          <cell r="FH18" t="str">
            <v/>
          </cell>
          <cell r="FK18" t="str">
            <v/>
          </cell>
          <cell r="FN18" t="str">
            <v/>
          </cell>
          <cell r="FQ18" t="str">
            <v/>
          </cell>
          <cell r="FT18" t="str">
            <v/>
          </cell>
          <cell r="FW18" t="str">
            <v/>
          </cell>
          <cell r="FZ18" t="str">
            <v/>
          </cell>
          <cell r="GC18" t="str">
            <v/>
          </cell>
          <cell r="GF18" t="str">
            <v/>
          </cell>
          <cell r="GI18" t="str">
            <v/>
          </cell>
          <cell r="GL18" t="str">
            <v/>
          </cell>
          <cell r="GO18" t="str">
            <v/>
          </cell>
          <cell r="GR18" t="str">
            <v/>
          </cell>
          <cell r="GU18" t="str">
            <v/>
          </cell>
          <cell r="GX18" t="str">
            <v/>
          </cell>
          <cell r="HA18" t="str">
            <v/>
          </cell>
          <cell r="HD18" t="str">
            <v/>
          </cell>
          <cell r="HG18" t="str">
            <v/>
          </cell>
          <cell r="HI18">
            <v>0.08</v>
          </cell>
          <cell r="HJ18">
            <v>26437.5</v>
          </cell>
          <cell r="HM18" t="str">
            <v/>
          </cell>
          <cell r="HP18" t="str">
            <v/>
          </cell>
          <cell r="HS18" t="str">
            <v/>
          </cell>
          <cell r="HV18" t="str">
            <v/>
          </cell>
        </row>
        <row r="19">
          <cell r="DR19" t="str">
            <v/>
          </cell>
          <cell r="DU19" t="str">
            <v/>
          </cell>
          <cell r="DX19" t="str">
            <v/>
          </cell>
          <cell r="EA19" t="str">
            <v/>
          </cell>
          <cell r="ED19" t="str">
            <v/>
          </cell>
          <cell r="EG19" t="str">
            <v/>
          </cell>
          <cell r="EJ19" t="str">
            <v/>
          </cell>
          <cell r="EL19">
            <v>0.77</v>
          </cell>
          <cell r="EM19">
            <v>76144.155844155845</v>
          </cell>
          <cell r="EP19" t="str">
            <v/>
          </cell>
          <cell r="ES19" t="str">
            <v/>
          </cell>
          <cell r="EV19" t="str">
            <v/>
          </cell>
          <cell r="EY19" t="str">
            <v/>
          </cell>
          <cell r="FB19" t="str">
            <v/>
          </cell>
          <cell r="FE19" t="str">
            <v/>
          </cell>
          <cell r="FH19" t="str">
            <v/>
          </cell>
          <cell r="FK19" t="str">
            <v/>
          </cell>
          <cell r="FN19" t="str">
            <v/>
          </cell>
          <cell r="FQ19" t="str">
            <v/>
          </cell>
          <cell r="FT19" t="str">
            <v/>
          </cell>
          <cell r="FW19" t="str">
            <v/>
          </cell>
          <cell r="FZ19" t="str">
            <v/>
          </cell>
          <cell r="GC19" t="str">
            <v/>
          </cell>
          <cell r="GF19" t="str">
            <v/>
          </cell>
          <cell r="GI19" t="str">
            <v/>
          </cell>
          <cell r="GL19" t="str">
            <v/>
          </cell>
          <cell r="GO19" t="str">
            <v/>
          </cell>
          <cell r="GR19" t="str">
            <v/>
          </cell>
          <cell r="GU19" t="str">
            <v/>
          </cell>
          <cell r="GX19" t="str">
            <v/>
          </cell>
          <cell r="HA19" t="str">
            <v/>
          </cell>
          <cell r="HD19" t="str">
            <v/>
          </cell>
          <cell r="HG19" t="str">
            <v/>
          </cell>
          <cell r="HJ19" t="str">
            <v/>
          </cell>
          <cell r="HL19">
            <v>0.65</v>
          </cell>
          <cell r="HM19">
            <v>45389.230769230766</v>
          </cell>
          <cell r="HP19" t="str">
            <v/>
          </cell>
          <cell r="HS19" t="str">
            <v/>
          </cell>
          <cell r="HV19" t="str">
            <v/>
          </cell>
        </row>
        <row r="20">
          <cell r="DR20" t="str">
            <v/>
          </cell>
          <cell r="DU20" t="str">
            <v/>
          </cell>
          <cell r="DX20" t="str">
            <v/>
          </cell>
          <cell r="EA20" t="str">
            <v/>
          </cell>
          <cell r="ED20" t="str">
            <v/>
          </cell>
          <cell r="EG20" t="str">
            <v/>
          </cell>
          <cell r="EJ20" t="str">
            <v/>
          </cell>
          <cell r="EL20">
            <v>0.3</v>
          </cell>
          <cell r="EM20">
            <v>70000</v>
          </cell>
          <cell r="EP20" t="str">
            <v/>
          </cell>
          <cell r="ES20" t="str">
            <v/>
          </cell>
          <cell r="EV20" t="str">
            <v/>
          </cell>
          <cell r="EY20" t="str">
            <v/>
          </cell>
          <cell r="FB20" t="str">
            <v/>
          </cell>
          <cell r="FE20" t="str">
            <v/>
          </cell>
          <cell r="FH20" t="str">
            <v/>
          </cell>
          <cell r="FK20" t="str">
            <v/>
          </cell>
          <cell r="FN20" t="str">
            <v/>
          </cell>
          <cell r="FQ20" t="str">
            <v/>
          </cell>
          <cell r="FT20" t="str">
            <v/>
          </cell>
          <cell r="FW20" t="str">
            <v/>
          </cell>
          <cell r="FZ20" t="str">
            <v/>
          </cell>
          <cell r="GC20" t="str">
            <v/>
          </cell>
          <cell r="GF20" t="str">
            <v/>
          </cell>
          <cell r="GI20" t="str">
            <v/>
          </cell>
          <cell r="GL20" t="str">
            <v/>
          </cell>
          <cell r="GO20" t="str">
            <v/>
          </cell>
          <cell r="GR20" t="str">
            <v/>
          </cell>
          <cell r="GU20" t="str">
            <v/>
          </cell>
          <cell r="GX20" t="str">
            <v/>
          </cell>
          <cell r="HA20" t="str">
            <v/>
          </cell>
          <cell r="HD20" t="str">
            <v/>
          </cell>
          <cell r="HG20" t="str">
            <v/>
          </cell>
          <cell r="HJ20" t="str">
            <v/>
          </cell>
          <cell r="HL20">
            <v>0.7</v>
          </cell>
          <cell r="HM20">
            <v>31765.714285714286</v>
          </cell>
          <cell r="HP20" t="str">
            <v/>
          </cell>
          <cell r="HS20" t="str">
            <v/>
          </cell>
          <cell r="HV20" t="str">
            <v/>
          </cell>
        </row>
        <row r="21">
          <cell r="DR21" t="str">
            <v/>
          </cell>
          <cell r="DT21">
            <v>0.04</v>
          </cell>
          <cell r="DU21">
            <v>52375</v>
          </cell>
          <cell r="DX21" t="str">
            <v/>
          </cell>
          <cell r="EA21" t="str">
            <v/>
          </cell>
          <cell r="ED21" t="str">
            <v/>
          </cell>
          <cell r="EG21" t="str">
            <v/>
          </cell>
          <cell r="EJ21" t="str">
            <v/>
          </cell>
          <cell r="EL21">
            <v>2.1800000000000002</v>
          </cell>
          <cell r="EM21">
            <v>81523.853211009162</v>
          </cell>
          <cell r="EP21" t="str">
            <v/>
          </cell>
          <cell r="ES21" t="str">
            <v/>
          </cell>
          <cell r="EV21" t="str">
            <v/>
          </cell>
          <cell r="EY21" t="str">
            <v/>
          </cell>
          <cell r="FB21" t="str">
            <v/>
          </cell>
          <cell r="FE21" t="str">
            <v/>
          </cell>
          <cell r="FH21" t="str">
            <v/>
          </cell>
          <cell r="FK21" t="str">
            <v/>
          </cell>
          <cell r="FN21" t="str">
            <v/>
          </cell>
          <cell r="FQ21" t="str">
            <v/>
          </cell>
          <cell r="FT21" t="str">
            <v/>
          </cell>
          <cell r="FW21" t="str">
            <v/>
          </cell>
          <cell r="FZ21" t="str">
            <v/>
          </cell>
          <cell r="GC21" t="str">
            <v/>
          </cell>
          <cell r="GF21" t="str">
            <v/>
          </cell>
          <cell r="GI21" t="str">
            <v/>
          </cell>
          <cell r="GL21" t="str">
            <v/>
          </cell>
          <cell r="GO21" t="str">
            <v/>
          </cell>
          <cell r="GR21" t="str">
            <v/>
          </cell>
          <cell r="GU21" t="str">
            <v/>
          </cell>
          <cell r="GX21" t="str">
            <v/>
          </cell>
          <cell r="HA21" t="str">
            <v/>
          </cell>
          <cell r="HC21">
            <v>0.11</v>
          </cell>
          <cell r="HD21">
            <v>34054.545454545456</v>
          </cell>
          <cell r="HG21" t="str">
            <v/>
          </cell>
          <cell r="HJ21" t="str">
            <v/>
          </cell>
          <cell r="HL21">
            <v>0.85</v>
          </cell>
          <cell r="HM21">
            <v>29557.647058823532</v>
          </cell>
          <cell r="HP21" t="str">
            <v/>
          </cell>
          <cell r="HS21" t="str">
            <v/>
          </cell>
          <cell r="HV21" t="str">
            <v/>
          </cell>
        </row>
        <row r="22">
          <cell r="DR22" t="str">
            <v/>
          </cell>
          <cell r="DU22" t="str">
            <v/>
          </cell>
          <cell r="DX22" t="str">
            <v/>
          </cell>
          <cell r="EA22" t="str">
            <v/>
          </cell>
          <cell r="EC22">
            <v>1.1299999999999999</v>
          </cell>
          <cell r="ED22">
            <v>182815.89380530975</v>
          </cell>
          <cell r="EG22" t="str">
            <v/>
          </cell>
          <cell r="EI22">
            <v>2.2200000000000002</v>
          </cell>
          <cell r="EJ22">
            <v>97123.099099099083</v>
          </cell>
          <cell r="EL22">
            <v>4.33</v>
          </cell>
          <cell r="EM22">
            <v>69088.944572748267</v>
          </cell>
          <cell r="EP22" t="str">
            <v/>
          </cell>
          <cell r="ES22" t="str">
            <v/>
          </cell>
          <cell r="EV22" t="str">
            <v/>
          </cell>
          <cell r="EY22" t="str">
            <v/>
          </cell>
          <cell r="FB22" t="str">
            <v/>
          </cell>
          <cell r="FE22" t="str">
            <v/>
          </cell>
          <cell r="FH22" t="str">
            <v/>
          </cell>
          <cell r="FK22" t="str">
            <v/>
          </cell>
          <cell r="FN22" t="str">
            <v/>
          </cell>
          <cell r="FQ22" t="str">
            <v/>
          </cell>
          <cell r="FT22" t="str">
            <v/>
          </cell>
          <cell r="FW22" t="str">
            <v/>
          </cell>
          <cell r="FZ22" t="str">
            <v/>
          </cell>
          <cell r="GC22" t="str">
            <v/>
          </cell>
          <cell r="GE22">
            <v>0.9</v>
          </cell>
          <cell r="GF22">
            <v>83323.133333333346</v>
          </cell>
          <cell r="GI22" t="str">
            <v/>
          </cell>
          <cell r="GL22" t="str">
            <v/>
          </cell>
          <cell r="GO22" t="str">
            <v/>
          </cell>
          <cell r="GR22" t="str">
            <v/>
          </cell>
          <cell r="GT22">
            <v>0.95</v>
          </cell>
          <cell r="GU22">
            <v>48269.705263157899</v>
          </cell>
          <cell r="GX22" t="str">
            <v/>
          </cell>
          <cell r="HA22" t="str">
            <v/>
          </cell>
          <cell r="HD22" t="str">
            <v/>
          </cell>
          <cell r="HG22" t="str">
            <v/>
          </cell>
          <cell r="HI22">
            <v>4</v>
          </cell>
          <cell r="HJ22">
            <v>38046.717499999999</v>
          </cell>
          <cell r="HL22">
            <v>2.62</v>
          </cell>
          <cell r="HM22">
            <v>39972.14885496183</v>
          </cell>
          <cell r="HO22">
            <v>1.84</v>
          </cell>
          <cell r="HP22">
            <v>40427.184782608696</v>
          </cell>
          <cell r="HS22" t="str">
            <v/>
          </cell>
          <cell r="HV22" t="str">
            <v/>
          </cell>
        </row>
        <row r="23">
          <cell r="DR23" t="str">
            <v/>
          </cell>
          <cell r="DU23" t="str">
            <v/>
          </cell>
          <cell r="DX23" t="str">
            <v/>
          </cell>
          <cell r="EA23" t="str">
            <v/>
          </cell>
          <cell r="ED23" t="str">
            <v/>
          </cell>
          <cell r="EG23" t="str">
            <v/>
          </cell>
          <cell r="EJ23" t="str">
            <v/>
          </cell>
          <cell r="EL23">
            <v>1</v>
          </cell>
          <cell r="EM23">
            <v>65000</v>
          </cell>
          <cell r="EP23" t="str">
            <v/>
          </cell>
          <cell r="ES23" t="str">
            <v/>
          </cell>
          <cell r="EV23" t="str">
            <v/>
          </cell>
          <cell r="EY23" t="str">
            <v/>
          </cell>
          <cell r="FB23" t="str">
            <v/>
          </cell>
          <cell r="FE23" t="str">
            <v/>
          </cell>
          <cell r="FH23" t="str">
            <v/>
          </cell>
          <cell r="FK23" t="str">
            <v/>
          </cell>
          <cell r="FN23" t="str">
            <v/>
          </cell>
          <cell r="FQ23" t="str">
            <v/>
          </cell>
          <cell r="FT23" t="str">
            <v/>
          </cell>
          <cell r="FW23" t="str">
            <v/>
          </cell>
          <cell r="FZ23" t="str">
            <v/>
          </cell>
          <cell r="GC23" t="str">
            <v/>
          </cell>
          <cell r="GF23" t="str">
            <v/>
          </cell>
          <cell r="GI23" t="str">
            <v/>
          </cell>
          <cell r="GL23" t="str">
            <v/>
          </cell>
          <cell r="GO23" t="str">
            <v/>
          </cell>
          <cell r="GR23" t="str">
            <v/>
          </cell>
          <cell r="GU23" t="str">
            <v/>
          </cell>
          <cell r="GX23" t="str">
            <v/>
          </cell>
          <cell r="HA23" t="str">
            <v/>
          </cell>
          <cell r="HD23" t="str">
            <v/>
          </cell>
          <cell r="HG23" t="str">
            <v/>
          </cell>
          <cell r="HJ23" t="str">
            <v/>
          </cell>
          <cell r="HL23">
            <v>0.5</v>
          </cell>
          <cell r="HM23">
            <v>33280</v>
          </cell>
          <cell r="HP23" t="str">
            <v/>
          </cell>
          <cell r="HS23" t="str">
            <v/>
          </cell>
          <cell r="HV23" t="str">
            <v/>
          </cell>
        </row>
        <row r="24">
          <cell r="DQ24">
            <v>1.3</v>
          </cell>
          <cell r="DR24">
            <v>81885.838461538457</v>
          </cell>
          <cell r="DT24">
            <v>0.28999999999999998</v>
          </cell>
          <cell r="DU24">
            <v>101027.06896551725</v>
          </cell>
          <cell r="DW24">
            <v>0.26</v>
          </cell>
          <cell r="DX24">
            <v>106934.03846153845</v>
          </cell>
          <cell r="DZ24">
            <v>1.19</v>
          </cell>
          <cell r="EA24">
            <v>58809.470588235301</v>
          </cell>
          <cell r="EC24">
            <v>0.34</v>
          </cell>
          <cell r="ED24">
            <v>158731.0588235294</v>
          </cell>
          <cell r="EG24" t="str">
            <v/>
          </cell>
          <cell r="EI24">
            <v>1.65</v>
          </cell>
          <cell r="EJ24">
            <v>88902.745454545453</v>
          </cell>
          <cell r="EL24">
            <v>0.69</v>
          </cell>
          <cell r="EM24">
            <v>61933.82608695652</v>
          </cell>
          <cell r="EO24">
            <v>1.69</v>
          </cell>
          <cell r="EP24">
            <v>75599.124260355034</v>
          </cell>
          <cell r="ES24" t="str">
            <v/>
          </cell>
          <cell r="EV24" t="str">
            <v/>
          </cell>
          <cell r="EY24" t="str">
            <v/>
          </cell>
          <cell r="FB24" t="str">
            <v/>
          </cell>
          <cell r="FE24" t="str">
            <v/>
          </cell>
          <cell r="FH24" t="str">
            <v/>
          </cell>
          <cell r="FK24" t="str">
            <v/>
          </cell>
          <cell r="FN24" t="str">
            <v/>
          </cell>
          <cell r="FQ24" t="str">
            <v/>
          </cell>
          <cell r="FT24" t="str">
            <v/>
          </cell>
          <cell r="FW24" t="str">
            <v/>
          </cell>
          <cell r="FZ24" t="str">
            <v/>
          </cell>
          <cell r="GC24" t="str">
            <v/>
          </cell>
          <cell r="GF24" t="str">
            <v/>
          </cell>
          <cell r="GH24">
            <v>1.74</v>
          </cell>
          <cell r="GI24">
            <v>53108.114942528737</v>
          </cell>
          <cell r="GK24">
            <v>0.28999999999999998</v>
          </cell>
          <cell r="GL24">
            <v>62544.793103448283</v>
          </cell>
          <cell r="GO24" t="str">
            <v/>
          </cell>
          <cell r="GR24" t="str">
            <v/>
          </cell>
          <cell r="GT24">
            <v>3</v>
          </cell>
          <cell r="GU24">
            <v>49808.886666666665</v>
          </cell>
          <cell r="GX24" t="str">
            <v/>
          </cell>
          <cell r="GZ24">
            <v>0.68</v>
          </cell>
          <cell r="HA24">
            <v>37524.308823529405</v>
          </cell>
          <cell r="HC24">
            <v>0.52</v>
          </cell>
          <cell r="HD24">
            <v>31344.192307692305</v>
          </cell>
          <cell r="HF24">
            <v>0.18</v>
          </cell>
          <cell r="HG24">
            <v>29710.555555555555</v>
          </cell>
          <cell r="HJ24" t="str">
            <v/>
          </cell>
          <cell r="HL24">
            <v>2.15</v>
          </cell>
          <cell r="HM24">
            <v>41492.660465116278</v>
          </cell>
          <cell r="HO24">
            <v>2.85</v>
          </cell>
          <cell r="HP24">
            <v>37658.389473684212</v>
          </cell>
          <cell r="HR24">
            <v>0.2</v>
          </cell>
          <cell r="HS24">
            <v>35860.1</v>
          </cell>
          <cell r="HV24" t="str">
            <v/>
          </cell>
        </row>
        <row r="25">
          <cell r="DQ25">
            <v>0.11</v>
          </cell>
          <cell r="DR25">
            <v>103237.18181818182</v>
          </cell>
          <cell r="DT25">
            <v>0.12</v>
          </cell>
          <cell r="DU25">
            <v>99722.75</v>
          </cell>
          <cell r="DX25" t="str">
            <v/>
          </cell>
          <cell r="DZ25">
            <v>0.49</v>
          </cell>
          <cell r="EA25">
            <v>58336.142857142855</v>
          </cell>
          <cell r="EC25">
            <v>0.14000000000000001</v>
          </cell>
          <cell r="ED25">
            <v>157453.57142857142</v>
          </cell>
          <cell r="EG25" t="str">
            <v/>
          </cell>
          <cell r="EI25">
            <v>0.68</v>
          </cell>
          <cell r="EJ25">
            <v>88110.941176470587</v>
          </cell>
          <cell r="EL25">
            <v>0.28000000000000003</v>
          </cell>
          <cell r="EM25">
            <v>62338.82142857142</v>
          </cell>
          <cell r="EO25">
            <v>0.69</v>
          </cell>
          <cell r="EP25">
            <v>95218.246376811599</v>
          </cell>
          <cell r="ES25" t="str">
            <v/>
          </cell>
          <cell r="EV25" t="str">
            <v/>
          </cell>
          <cell r="EY25" t="str">
            <v/>
          </cell>
          <cell r="FB25" t="str">
            <v/>
          </cell>
          <cell r="FE25" t="str">
            <v/>
          </cell>
          <cell r="FH25" t="str">
            <v/>
          </cell>
          <cell r="FK25" t="str">
            <v/>
          </cell>
          <cell r="FN25" t="str">
            <v/>
          </cell>
          <cell r="FQ25" t="str">
            <v/>
          </cell>
          <cell r="FT25" t="str">
            <v/>
          </cell>
          <cell r="FW25" t="str">
            <v/>
          </cell>
          <cell r="FZ25" t="str">
            <v/>
          </cell>
          <cell r="GC25" t="str">
            <v/>
          </cell>
          <cell r="GF25" t="str">
            <v/>
          </cell>
          <cell r="GH25">
            <v>0.72</v>
          </cell>
          <cell r="GI25">
            <v>52422.444444444453</v>
          </cell>
          <cell r="GK25">
            <v>0.12</v>
          </cell>
          <cell r="GL25">
            <v>61737.250000000007</v>
          </cell>
          <cell r="GO25" t="str">
            <v/>
          </cell>
          <cell r="GR25" t="str">
            <v/>
          </cell>
          <cell r="GT25">
            <v>1.23</v>
          </cell>
          <cell r="GU25">
            <v>49620.666666666664</v>
          </cell>
          <cell r="GX25" t="str">
            <v/>
          </cell>
          <cell r="GZ25">
            <v>0.28000000000000003</v>
          </cell>
          <cell r="HA25">
            <v>37222.321428571428</v>
          </cell>
          <cell r="HC25">
            <v>0.21</v>
          </cell>
          <cell r="HD25">
            <v>31701.571428571431</v>
          </cell>
          <cell r="HF25">
            <v>0.08</v>
          </cell>
          <cell r="HG25">
            <v>27304.5</v>
          </cell>
          <cell r="HJ25" t="str">
            <v/>
          </cell>
          <cell r="HL25">
            <v>0.88</v>
          </cell>
          <cell r="HM25">
            <v>41406.329545454544</v>
          </cell>
          <cell r="HO25">
            <v>1.1599999999999999</v>
          </cell>
          <cell r="HP25">
            <v>37790.991379310348</v>
          </cell>
          <cell r="HR25">
            <v>0.08</v>
          </cell>
          <cell r="HS25">
            <v>36617.75</v>
          </cell>
          <cell r="HV25" t="str">
            <v/>
          </cell>
        </row>
        <row r="26">
          <cell r="DR26" t="str">
            <v/>
          </cell>
          <cell r="DU26" t="str">
            <v/>
          </cell>
          <cell r="DX26" t="str">
            <v/>
          </cell>
          <cell r="EA26" t="str">
            <v/>
          </cell>
          <cell r="ED26" t="str">
            <v/>
          </cell>
          <cell r="EG26" t="str">
            <v/>
          </cell>
          <cell r="EJ26" t="str">
            <v/>
          </cell>
          <cell r="EL26">
            <v>0.75</v>
          </cell>
          <cell r="EM26">
            <v>88208</v>
          </cell>
          <cell r="EP26" t="str">
            <v/>
          </cell>
          <cell r="ES26" t="str">
            <v/>
          </cell>
          <cell r="EV26" t="str">
            <v/>
          </cell>
          <cell r="EY26" t="str">
            <v/>
          </cell>
          <cell r="FB26" t="str">
            <v/>
          </cell>
          <cell r="FE26" t="str">
            <v/>
          </cell>
          <cell r="FH26" t="str">
            <v/>
          </cell>
          <cell r="FK26" t="str">
            <v/>
          </cell>
          <cell r="FN26" t="str">
            <v/>
          </cell>
          <cell r="FQ26" t="str">
            <v/>
          </cell>
          <cell r="FT26" t="str">
            <v/>
          </cell>
          <cell r="FW26" t="str">
            <v/>
          </cell>
          <cell r="FZ26" t="str">
            <v/>
          </cell>
          <cell r="GC26" t="str">
            <v/>
          </cell>
          <cell r="GF26" t="str">
            <v/>
          </cell>
          <cell r="GI26" t="str">
            <v/>
          </cell>
          <cell r="GL26" t="str">
            <v/>
          </cell>
          <cell r="GO26" t="str">
            <v/>
          </cell>
          <cell r="GR26" t="str">
            <v/>
          </cell>
          <cell r="GU26" t="str">
            <v/>
          </cell>
          <cell r="GX26" t="str">
            <v/>
          </cell>
          <cell r="HA26" t="str">
            <v/>
          </cell>
          <cell r="HD26" t="str">
            <v/>
          </cell>
          <cell r="HG26" t="str">
            <v/>
          </cell>
          <cell r="HJ26" t="str">
            <v/>
          </cell>
          <cell r="HM26" t="str">
            <v/>
          </cell>
          <cell r="HO26">
            <v>0.15</v>
          </cell>
          <cell r="HP26">
            <v>22880</v>
          </cell>
          <cell r="HS26" t="str">
            <v/>
          </cell>
          <cell r="HV26" t="str">
            <v/>
          </cell>
        </row>
        <row r="27">
          <cell r="DQ27">
            <v>0.28000000000000003</v>
          </cell>
          <cell r="DR27">
            <v>53857.142857142855</v>
          </cell>
          <cell r="DU27" t="str">
            <v/>
          </cell>
          <cell r="DX27" t="str">
            <v/>
          </cell>
          <cell r="EA27" t="str">
            <v/>
          </cell>
          <cell r="ED27" t="str">
            <v/>
          </cell>
          <cell r="EG27" t="str">
            <v/>
          </cell>
          <cell r="EJ27" t="str">
            <v/>
          </cell>
          <cell r="EL27">
            <v>0.2</v>
          </cell>
          <cell r="EM27">
            <v>178060</v>
          </cell>
          <cell r="EP27" t="str">
            <v/>
          </cell>
          <cell r="ES27" t="str">
            <v/>
          </cell>
          <cell r="EV27" t="str">
            <v/>
          </cell>
          <cell r="EY27" t="str">
            <v/>
          </cell>
          <cell r="FB27" t="str">
            <v/>
          </cell>
          <cell r="FE27" t="str">
            <v/>
          </cell>
          <cell r="FH27" t="str">
            <v/>
          </cell>
          <cell r="FK27" t="str">
            <v/>
          </cell>
          <cell r="FN27" t="str">
            <v/>
          </cell>
          <cell r="FQ27" t="str">
            <v/>
          </cell>
          <cell r="FT27" t="str">
            <v/>
          </cell>
          <cell r="FW27" t="str">
            <v/>
          </cell>
          <cell r="FZ27" t="str">
            <v/>
          </cell>
          <cell r="GC27" t="str">
            <v/>
          </cell>
          <cell r="GF27" t="str">
            <v/>
          </cell>
          <cell r="GI27" t="str">
            <v/>
          </cell>
          <cell r="GL27" t="str">
            <v/>
          </cell>
          <cell r="GO27" t="str">
            <v/>
          </cell>
          <cell r="GR27" t="str">
            <v/>
          </cell>
          <cell r="GU27" t="str">
            <v/>
          </cell>
          <cell r="GX27" t="str">
            <v/>
          </cell>
          <cell r="HA27" t="str">
            <v/>
          </cell>
          <cell r="HD27" t="str">
            <v/>
          </cell>
          <cell r="HG27" t="str">
            <v/>
          </cell>
          <cell r="HJ27" t="str">
            <v/>
          </cell>
          <cell r="HM27" t="str">
            <v/>
          </cell>
          <cell r="HP27" t="str">
            <v/>
          </cell>
          <cell r="HS27" t="str">
            <v/>
          </cell>
          <cell r="HV27" t="str">
            <v/>
          </cell>
        </row>
        <row r="28">
          <cell r="DR28" t="str">
            <v/>
          </cell>
          <cell r="DT28">
            <v>0.66</v>
          </cell>
          <cell r="DU28">
            <v>67957.57575757576</v>
          </cell>
          <cell r="DX28" t="str">
            <v/>
          </cell>
          <cell r="EA28" t="str">
            <v/>
          </cell>
          <cell r="ED28" t="str">
            <v/>
          </cell>
          <cell r="EG28" t="str">
            <v/>
          </cell>
          <cell r="EJ28" t="str">
            <v/>
          </cell>
          <cell r="EL28">
            <v>0.94</v>
          </cell>
          <cell r="EM28">
            <v>55961.702127659577</v>
          </cell>
          <cell r="EP28" t="str">
            <v/>
          </cell>
          <cell r="ES28" t="str">
            <v/>
          </cell>
          <cell r="EV28" t="str">
            <v/>
          </cell>
          <cell r="EY28" t="str">
            <v/>
          </cell>
          <cell r="FB28" t="str">
            <v/>
          </cell>
          <cell r="FE28" t="str">
            <v/>
          </cell>
          <cell r="FH28" t="str">
            <v/>
          </cell>
          <cell r="FK28" t="str">
            <v/>
          </cell>
          <cell r="FN28" t="str">
            <v/>
          </cell>
          <cell r="FQ28" t="str">
            <v/>
          </cell>
          <cell r="FT28" t="str">
            <v/>
          </cell>
          <cell r="FW28" t="str">
            <v/>
          </cell>
          <cell r="FZ28" t="str">
            <v/>
          </cell>
          <cell r="GC28" t="str">
            <v/>
          </cell>
          <cell r="GF28" t="str">
            <v/>
          </cell>
          <cell r="GI28" t="str">
            <v/>
          </cell>
          <cell r="GL28" t="str">
            <v/>
          </cell>
          <cell r="GO28" t="str">
            <v/>
          </cell>
          <cell r="GR28" t="str">
            <v/>
          </cell>
          <cell r="GU28" t="str">
            <v/>
          </cell>
          <cell r="GX28" t="str">
            <v/>
          </cell>
          <cell r="HA28" t="str">
            <v/>
          </cell>
          <cell r="HD28" t="str">
            <v/>
          </cell>
          <cell r="HG28" t="str">
            <v/>
          </cell>
          <cell r="HJ28" t="str">
            <v/>
          </cell>
          <cell r="HL28">
            <v>1.64</v>
          </cell>
          <cell r="HM28">
            <v>28800.609756097561</v>
          </cell>
          <cell r="HP28" t="str">
            <v/>
          </cell>
          <cell r="HS28" t="str">
            <v/>
          </cell>
          <cell r="HV28" t="str">
            <v/>
          </cell>
        </row>
        <row r="29">
          <cell r="DR29" t="str">
            <v/>
          </cell>
          <cell r="DU29" t="str">
            <v/>
          </cell>
          <cell r="DX29" t="str">
            <v/>
          </cell>
          <cell r="EA29" t="str">
            <v/>
          </cell>
          <cell r="ED29" t="str">
            <v/>
          </cell>
          <cell r="EG29" t="str">
            <v/>
          </cell>
          <cell r="EJ29" t="str">
            <v/>
          </cell>
          <cell r="EL29">
            <v>1</v>
          </cell>
          <cell r="EM29">
            <v>53819</v>
          </cell>
          <cell r="EP29" t="str">
            <v/>
          </cell>
          <cell r="ES29" t="str">
            <v/>
          </cell>
          <cell r="EV29" t="str">
            <v/>
          </cell>
          <cell r="EY29" t="str">
            <v/>
          </cell>
          <cell r="FB29" t="str">
            <v/>
          </cell>
          <cell r="FE29" t="str">
            <v/>
          </cell>
          <cell r="FH29" t="str">
            <v/>
          </cell>
          <cell r="FK29" t="str">
            <v/>
          </cell>
          <cell r="FN29" t="str">
            <v/>
          </cell>
          <cell r="FQ29" t="str">
            <v/>
          </cell>
          <cell r="FT29" t="str">
            <v/>
          </cell>
          <cell r="FW29" t="str">
            <v/>
          </cell>
          <cell r="FZ29" t="str">
            <v/>
          </cell>
          <cell r="GC29" t="str">
            <v/>
          </cell>
          <cell r="GF29" t="str">
            <v/>
          </cell>
          <cell r="GI29" t="str">
            <v/>
          </cell>
          <cell r="GL29" t="str">
            <v/>
          </cell>
          <cell r="GO29" t="str">
            <v/>
          </cell>
          <cell r="GR29" t="str">
            <v/>
          </cell>
          <cell r="GU29" t="str">
            <v/>
          </cell>
          <cell r="GX29" t="str">
            <v/>
          </cell>
          <cell r="HA29" t="str">
            <v/>
          </cell>
          <cell r="HD29" t="str">
            <v/>
          </cell>
          <cell r="HG29" t="str">
            <v/>
          </cell>
          <cell r="HJ29" t="str">
            <v/>
          </cell>
          <cell r="HM29" t="str">
            <v/>
          </cell>
          <cell r="HO29">
            <v>0.98260000000000003</v>
          </cell>
          <cell r="HP29">
            <v>25351.10930185223</v>
          </cell>
          <cell r="HS29" t="str">
            <v/>
          </cell>
          <cell r="HV29" t="str">
            <v/>
          </cell>
        </row>
        <row r="30">
          <cell r="DR30" t="str">
            <v/>
          </cell>
          <cell r="DU30" t="str">
            <v/>
          </cell>
          <cell r="DX30" t="str">
            <v/>
          </cell>
          <cell r="EA30" t="str">
            <v/>
          </cell>
          <cell r="ED30" t="str">
            <v/>
          </cell>
          <cell r="EG30" t="str">
            <v/>
          </cell>
          <cell r="EJ30" t="str">
            <v/>
          </cell>
          <cell r="EM30" t="str">
            <v/>
          </cell>
          <cell r="EP30" t="str">
            <v/>
          </cell>
          <cell r="ES30" t="str">
            <v/>
          </cell>
          <cell r="EV30" t="str">
            <v/>
          </cell>
          <cell r="EY30" t="str">
            <v/>
          </cell>
          <cell r="FB30" t="str">
            <v/>
          </cell>
          <cell r="FE30" t="str">
            <v/>
          </cell>
          <cell r="FH30" t="str">
            <v/>
          </cell>
          <cell r="FK30" t="str">
            <v/>
          </cell>
          <cell r="FN30" t="str">
            <v/>
          </cell>
          <cell r="FQ30" t="str">
            <v/>
          </cell>
          <cell r="FT30" t="str">
            <v/>
          </cell>
          <cell r="FW30" t="str">
            <v/>
          </cell>
          <cell r="FZ30" t="str">
            <v/>
          </cell>
          <cell r="GC30" t="str">
            <v/>
          </cell>
          <cell r="GF30" t="str">
            <v/>
          </cell>
          <cell r="GI30" t="str">
            <v/>
          </cell>
          <cell r="GL30" t="str">
            <v/>
          </cell>
          <cell r="GO30" t="str">
            <v/>
          </cell>
          <cell r="GR30" t="str">
            <v/>
          </cell>
          <cell r="GU30" t="str">
            <v/>
          </cell>
          <cell r="GX30" t="str">
            <v/>
          </cell>
          <cell r="HA30" t="str">
            <v/>
          </cell>
          <cell r="HD30" t="str">
            <v/>
          </cell>
          <cell r="HG30" t="str">
            <v/>
          </cell>
          <cell r="HJ30" t="str">
            <v/>
          </cell>
          <cell r="HM30" t="str">
            <v/>
          </cell>
          <cell r="HP30" t="str">
            <v/>
          </cell>
          <cell r="HS30" t="str">
            <v/>
          </cell>
          <cell r="HV30" t="str">
            <v/>
          </cell>
        </row>
        <row r="31">
          <cell r="DR31" t="str">
            <v/>
          </cell>
          <cell r="DU31" t="str">
            <v/>
          </cell>
          <cell r="DX31" t="str">
            <v/>
          </cell>
          <cell r="EA31" t="str">
            <v/>
          </cell>
          <cell r="ED31" t="str">
            <v/>
          </cell>
          <cell r="EG31" t="str">
            <v/>
          </cell>
          <cell r="EJ31" t="str">
            <v/>
          </cell>
          <cell r="EM31" t="str">
            <v/>
          </cell>
          <cell r="EP31" t="str">
            <v/>
          </cell>
          <cell r="ES31" t="str">
            <v/>
          </cell>
          <cell r="EV31" t="str">
            <v/>
          </cell>
          <cell r="EY31" t="str">
            <v/>
          </cell>
          <cell r="FB31" t="str">
            <v/>
          </cell>
          <cell r="FE31" t="str">
            <v/>
          </cell>
          <cell r="FH31" t="str">
            <v/>
          </cell>
          <cell r="FK31" t="str">
            <v/>
          </cell>
          <cell r="FN31" t="str">
            <v/>
          </cell>
          <cell r="FQ31" t="str">
            <v/>
          </cell>
          <cell r="FT31" t="str">
            <v/>
          </cell>
          <cell r="FW31" t="str">
            <v/>
          </cell>
          <cell r="FZ31" t="str">
            <v/>
          </cell>
          <cell r="GC31" t="str">
            <v/>
          </cell>
          <cell r="GF31" t="str">
            <v/>
          </cell>
          <cell r="GI31" t="str">
            <v/>
          </cell>
          <cell r="GL31" t="str">
            <v/>
          </cell>
          <cell r="GO31" t="str">
            <v/>
          </cell>
          <cell r="GR31" t="str">
            <v/>
          </cell>
          <cell r="GU31" t="str">
            <v/>
          </cell>
          <cell r="GX31" t="str">
            <v/>
          </cell>
          <cell r="HA31" t="str">
            <v/>
          </cell>
          <cell r="HD31" t="str">
            <v/>
          </cell>
          <cell r="HG31" t="str">
            <v/>
          </cell>
          <cell r="HJ31" t="str">
            <v/>
          </cell>
          <cell r="HM31" t="str">
            <v/>
          </cell>
          <cell r="HP31" t="str">
            <v/>
          </cell>
          <cell r="HS31" t="str">
            <v/>
          </cell>
          <cell r="HV31" t="str">
            <v/>
          </cell>
        </row>
        <row r="32">
          <cell r="DR32" t="str">
            <v/>
          </cell>
          <cell r="DU32" t="str">
            <v/>
          </cell>
          <cell r="DX32" t="str">
            <v/>
          </cell>
          <cell r="EA32" t="str">
            <v/>
          </cell>
          <cell r="ED32" t="str">
            <v/>
          </cell>
          <cell r="EG32" t="str">
            <v/>
          </cell>
          <cell r="EJ32" t="str">
            <v/>
          </cell>
          <cell r="EM32" t="str">
            <v/>
          </cell>
          <cell r="EP32" t="str">
            <v/>
          </cell>
          <cell r="ES32" t="str">
            <v/>
          </cell>
          <cell r="EV32" t="str">
            <v/>
          </cell>
          <cell r="EY32" t="str">
            <v/>
          </cell>
          <cell r="FB32" t="str">
            <v/>
          </cell>
          <cell r="FE32" t="str">
            <v/>
          </cell>
          <cell r="FH32" t="str">
            <v/>
          </cell>
          <cell r="FK32" t="str">
            <v/>
          </cell>
          <cell r="FN32" t="str">
            <v/>
          </cell>
          <cell r="FQ32" t="str">
            <v/>
          </cell>
          <cell r="FT32" t="str">
            <v/>
          </cell>
          <cell r="FW32" t="str">
            <v/>
          </cell>
          <cell r="FZ32" t="str">
            <v/>
          </cell>
          <cell r="GC32" t="str">
            <v/>
          </cell>
          <cell r="GF32" t="str">
            <v/>
          </cell>
          <cell r="GI32" t="str">
            <v/>
          </cell>
          <cell r="GL32" t="str">
            <v/>
          </cell>
          <cell r="GO32" t="str">
            <v/>
          </cell>
          <cell r="GR32" t="str">
            <v/>
          </cell>
          <cell r="GU32" t="str">
            <v/>
          </cell>
          <cell r="GX32" t="str">
            <v/>
          </cell>
          <cell r="HA32" t="str">
            <v/>
          </cell>
          <cell r="HD32" t="str">
            <v/>
          </cell>
          <cell r="HG32" t="str">
            <v/>
          </cell>
          <cell r="HJ32" t="str">
            <v/>
          </cell>
          <cell r="HM32" t="str">
            <v/>
          </cell>
          <cell r="HP32" t="str">
            <v/>
          </cell>
          <cell r="HS32" t="str">
            <v/>
          </cell>
          <cell r="HV32" t="str">
            <v/>
          </cell>
        </row>
        <row r="33">
          <cell r="DR33" t="str">
            <v/>
          </cell>
          <cell r="DU33" t="str">
            <v/>
          </cell>
          <cell r="DX33" t="str">
            <v/>
          </cell>
          <cell r="EA33" t="str">
            <v/>
          </cell>
          <cell r="ED33" t="str">
            <v/>
          </cell>
          <cell r="EG33" t="str">
            <v/>
          </cell>
          <cell r="EJ33" t="str">
            <v/>
          </cell>
          <cell r="EM33" t="str">
            <v/>
          </cell>
          <cell r="EP33" t="str">
            <v/>
          </cell>
          <cell r="ES33" t="str">
            <v/>
          </cell>
          <cell r="EV33" t="str">
            <v/>
          </cell>
          <cell r="EY33" t="str">
            <v/>
          </cell>
          <cell r="FB33" t="str">
            <v/>
          </cell>
          <cell r="FE33" t="str">
            <v/>
          </cell>
          <cell r="FH33" t="str">
            <v/>
          </cell>
          <cell r="FK33" t="str">
            <v/>
          </cell>
          <cell r="FN33" t="str">
            <v/>
          </cell>
          <cell r="FQ33" t="str">
            <v/>
          </cell>
          <cell r="FT33" t="str">
            <v/>
          </cell>
          <cell r="FW33" t="str">
            <v/>
          </cell>
          <cell r="FZ33" t="str">
            <v/>
          </cell>
          <cell r="GC33" t="str">
            <v/>
          </cell>
          <cell r="GF33" t="str">
            <v/>
          </cell>
          <cell r="GI33" t="str">
            <v/>
          </cell>
          <cell r="GL33" t="str">
            <v/>
          </cell>
          <cell r="GO33" t="str">
            <v/>
          </cell>
          <cell r="GR33" t="str">
            <v/>
          </cell>
          <cell r="GU33" t="str">
            <v/>
          </cell>
          <cell r="GX33" t="str">
            <v/>
          </cell>
          <cell r="HA33" t="str">
            <v/>
          </cell>
          <cell r="HD33" t="str">
            <v/>
          </cell>
          <cell r="HG33" t="str">
            <v/>
          </cell>
          <cell r="HJ33" t="str">
            <v/>
          </cell>
          <cell r="HM33" t="str">
            <v/>
          </cell>
          <cell r="HP33" t="str">
            <v/>
          </cell>
          <cell r="HS33" t="str">
            <v/>
          </cell>
          <cell r="HV33" t="str">
            <v/>
          </cell>
        </row>
        <row r="34">
          <cell r="DR34" t="str">
            <v/>
          </cell>
          <cell r="DU34" t="str">
            <v/>
          </cell>
          <cell r="DX34" t="str">
            <v/>
          </cell>
          <cell r="EA34" t="str">
            <v/>
          </cell>
          <cell r="ED34" t="str">
            <v/>
          </cell>
          <cell r="EG34" t="str">
            <v/>
          </cell>
          <cell r="EJ34" t="str">
            <v/>
          </cell>
          <cell r="EM34" t="str">
            <v/>
          </cell>
          <cell r="EP34" t="str">
            <v/>
          </cell>
          <cell r="ES34" t="str">
            <v/>
          </cell>
          <cell r="EV34" t="str">
            <v/>
          </cell>
          <cell r="EY34" t="str">
            <v/>
          </cell>
          <cell r="FB34" t="str">
            <v/>
          </cell>
          <cell r="FE34" t="str">
            <v/>
          </cell>
          <cell r="FH34" t="str">
            <v/>
          </cell>
          <cell r="FK34" t="str">
            <v/>
          </cell>
          <cell r="FN34" t="str">
            <v/>
          </cell>
          <cell r="FQ34" t="str">
            <v/>
          </cell>
          <cell r="FT34" t="str">
            <v/>
          </cell>
          <cell r="FW34" t="str">
            <v/>
          </cell>
          <cell r="FZ34" t="str">
            <v/>
          </cell>
          <cell r="GC34" t="str">
            <v/>
          </cell>
          <cell r="GF34" t="str">
            <v/>
          </cell>
          <cell r="GI34" t="str">
            <v/>
          </cell>
          <cell r="GL34" t="str">
            <v/>
          </cell>
          <cell r="GO34" t="str">
            <v/>
          </cell>
          <cell r="GR34" t="str">
            <v/>
          </cell>
          <cell r="GU34" t="str">
            <v/>
          </cell>
          <cell r="GX34" t="str">
            <v/>
          </cell>
          <cell r="HA34" t="str">
            <v/>
          </cell>
          <cell r="HD34" t="str">
            <v/>
          </cell>
          <cell r="HG34" t="str">
            <v/>
          </cell>
          <cell r="HJ34" t="str">
            <v/>
          </cell>
          <cell r="HM34" t="str">
            <v/>
          </cell>
          <cell r="HP34" t="str">
            <v/>
          </cell>
          <cell r="HS34" t="str">
            <v/>
          </cell>
          <cell r="HV34" t="str">
            <v/>
          </cell>
        </row>
        <row r="35">
          <cell r="DR35" t="str">
            <v/>
          </cell>
          <cell r="DU35" t="str">
            <v/>
          </cell>
          <cell r="DX35" t="str">
            <v/>
          </cell>
          <cell r="EA35" t="str">
            <v/>
          </cell>
          <cell r="ED35" t="str">
            <v/>
          </cell>
          <cell r="EG35" t="str">
            <v/>
          </cell>
          <cell r="EJ35" t="str">
            <v/>
          </cell>
          <cell r="EM35" t="str">
            <v/>
          </cell>
          <cell r="EP35" t="str">
            <v/>
          </cell>
          <cell r="ES35" t="str">
            <v/>
          </cell>
          <cell r="EV35" t="str">
            <v/>
          </cell>
          <cell r="EY35" t="str">
            <v/>
          </cell>
          <cell r="FB35" t="str">
            <v/>
          </cell>
          <cell r="FE35" t="str">
            <v/>
          </cell>
          <cell r="FH35" t="str">
            <v/>
          </cell>
          <cell r="FK35" t="str">
            <v/>
          </cell>
          <cell r="FN35" t="str">
            <v/>
          </cell>
          <cell r="FQ35" t="str">
            <v/>
          </cell>
          <cell r="FT35" t="str">
            <v/>
          </cell>
          <cell r="FW35" t="str">
            <v/>
          </cell>
          <cell r="FZ35" t="str">
            <v/>
          </cell>
          <cell r="GC35" t="str">
            <v/>
          </cell>
          <cell r="GF35" t="str">
            <v/>
          </cell>
          <cell r="GI35" t="str">
            <v/>
          </cell>
          <cell r="GL35" t="str">
            <v/>
          </cell>
          <cell r="GO35" t="str">
            <v/>
          </cell>
          <cell r="GR35" t="str">
            <v/>
          </cell>
          <cell r="GU35" t="str">
            <v/>
          </cell>
          <cell r="GX35" t="str">
            <v/>
          </cell>
          <cell r="HA35" t="str">
            <v/>
          </cell>
          <cell r="HD35" t="str">
            <v/>
          </cell>
          <cell r="HG35" t="str">
            <v/>
          </cell>
          <cell r="HJ35" t="str">
            <v/>
          </cell>
          <cell r="HM35" t="str">
            <v/>
          </cell>
          <cell r="HP35" t="str">
            <v/>
          </cell>
          <cell r="HS35" t="str">
            <v/>
          </cell>
          <cell r="HV35" t="str">
            <v/>
          </cell>
        </row>
        <row r="36">
          <cell r="DR36" t="str">
            <v/>
          </cell>
          <cell r="DU36" t="str">
            <v/>
          </cell>
          <cell r="DX36" t="str">
            <v/>
          </cell>
          <cell r="EA36" t="str">
            <v/>
          </cell>
          <cell r="ED36" t="str">
            <v/>
          </cell>
          <cell r="EG36" t="str">
            <v/>
          </cell>
          <cell r="EJ36" t="str">
            <v/>
          </cell>
          <cell r="EM36" t="str">
            <v/>
          </cell>
          <cell r="EP36" t="str">
            <v/>
          </cell>
          <cell r="ES36" t="str">
            <v/>
          </cell>
          <cell r="EV36" t="str">
            <v/>
          </cell>
          <cell r="EY36" t="str">
            <v/>
          </cell>
          <cell r="FB36" t="str">
            <v/>
          </cell>
          <cell r="FE36" t="str">
            <v/>
          </cell>
          <cell r="FH36" t="str">
            <v/>
          </cell>
          <cell r="FK36" t="str">
            <v/>
          </cell>
          <cell r="FN36" t="str">
            <v/>
          </cell>
          <cell r="FQ36" t="str">
            <v/>
          </cell>
          <cell r="FT36" t="str">
            <v/>
          </cell>
          <cell r="FW36" t="str">
            <v/>
          </cell>
          <cell r="FZ36" t="str">
            <v/>
          </cell>
          <cell r="GC36" t="str">
            <v/>
          </cell>
          <cell r="GF36" t="str">
            <v/>
          </cell>
          <cell r="GI36" t="str">
            <v/>
          </cell>
          <cell r="GL36" t="str">
            <v/>
          </cell>
          <cell r="GO36" t="str">
            <v/>
          </cell>
          <cell r="GR36" t="str">
            <v/>
          </cell>
          <cell r="GU36" t="str">
            <v/>
          </cell>
          <cell r="GX36" t="str">
            <v/>
          </cell>
          <cell r="HA36" t="str">
            <v/>
          </cell>
          <cell r="HD36" t="str">
            <v/>
          </cell>
          <cell r="HG36" t="str">
            <v/>
          </cell>
          <cell r="HJ36" t="str">
            <v/>
          </cell>
          <cell r="HM36" t="str">
            <v/>
          </cell>
          <cell r="HP36" t="str">
            <v/>
          </cell>
          <cell r="HS36" t="str">
            <v/>
          </cell>
          <cell r="HV36" t="str">
            <v/>
          </cell>
        </row>
        <row r="37">
          <cell r="DR37" t="str">
            <v/>
          </cell>
          <cell r="DU37" t="str">
            <v/>
          </cell>
          <cell r="DX37" t="str">
            <v/>
          </cell>
          <cell r="EA37" t="str">
            <v/>
          </cell>
          <cell r="ED37" t="str">
            <v/>
          </cell>
          <cell r="EG37" t="str">
            <v/>
          </cell>
          <cell r="EJ37" t="str">
            <v/>
          </cell>
          <cell r="EM37" t="str">
            <v/>
          </cell>
          <cell r="EP37" t="str">
            <v/>
          </cell>
          <cell r="ES37" t="str">
            <v/>
          </cell>
          <cell r="EV37" t="str">
            <v/>
          </cell>
          <cell r="EY37" t="str">
            <v/>
          </cell>
          <cell r="FB37" t="str">
            <v/>
          </cell>
          <cell r="FE37" t="str">
            <v/>
          </cell>
          <cell r="FH37" t="str">
            <v/>
          </cell>
          <cell r="FK37" t="str">
            <v/>
          </cell>
          <cell r="FN37" t="str">
            <v/>
          </cell>
          <cell r="FQ37" t="str">
            <v/>
          </cell>
          <cell r="FT37" t="str">
            <v/>
          </cell>
          <cell r="FW37" t="str">
            <v/>
          </cell>
          <cell r="FZ37" t="str">
            <v/>
          </cell>
          <cell r="GC37" t="str">
            <v/>
          </cell>
          <cell r="GF37" t="str">
            <v/>
          </cell>
          <cell r="GI37" t="str">
            <v/>
          </cell>
          <cell r="GL37" t="str">
            <v/>
          </cell>
          <cell r="GO37" t="str">
            <v/>
          </cell>
          <cell r="GR37" t="str">
            <v/>
          </cell>
          <cell r="GU37" t="str">
            <v/>
          </cell>
          <cell r="GX37" t="str">
            <v/>
          </cell>
          <cell r="HA37" t="str">
            <v/>
          </cell>
          <cell r="HD37" t="str">
            <v/>
          </cell>
          <cell r="HG37" t="str">
            <v/>
          </cell>
          <cell r="HJ37" t="str">
            <v/>
          </cell>
          <cell r="HM37" t="str">
            <v/>
          </cell>
          <cell r="HP37" t="str">
            <v/>
          </cell>
          <cell r="HS37" t="str">
            <v/>
          </cell>
          <cell r="HV37" t="str">
            <v/>
          </cell>
        </row>
        <row r="38">
          <cell r="DR38" t="str">
            <v/>
          </cell>
          <cell r="DU38" t="str">
            <v/>
          </cell>
          <cell r="DX38" t="str">
            <v/>
          </cell>
          <cell r="EA38" t="str">
            <v/>
          </cell>
          <cell r="ED38" t="str">
            <v/>
          </cell>
          <cell r="EG38" t="str">
            <v/>
          </cell>
          <cell r="EJ38" t="str">
            <v/>
          </cell>
          <cell r="EM38" t="str">
            <v/>
          </cell>
          <cell r="EP38" t="str">
            <v/>
          </cell>
          <cell r="ES38" t="str">
            <v/>
          </cell>
          <cell r="EV38" t="str">
            <v/>
          </cell>
          <cell r="EY38" t="str">
            <v/>
          </cell>
          <cell r="FB38" t="str">
            <v/>
          </cell>
          <cell r="FE38" t="str">
            <v/>
          </cell>
          <cell r="FH38" t="str">
            <v/>
          </cell>
          <cell r="FK38" t="str">
            <v/>
          </cell>
          <cell r="FN38" t="str">
            <v/>
          </cell>
          <cell r="FQ38" t="str">
            <v/>
          </cell>
          <cell r="FT38" t="str">
            <v/>
          </cell>
          <cell r="FW38" t="str">
            <v/>
          </cell>
          <cell r="FZ38" t="str">
            <v/>
          </cell>
          <cell r="GC38" t="str">
            <v/>
          </cell>
          <cell r="GF38" t="str">
            <v/>
          </cell>
          <cell r="GI38" t="str">
            <v/>
          </cell>
          <cell r="GL38" t="str">
            <v/>
          </cell>
          <cell r="GO38" t="str">
            <v/>
          </cell>
          <cell r="GR38" t="str">
            <v/>
          </cell>
          <cell r="GU38" t="str">
            <v/>
          </cell>
          <cell r="GX38" t="str">
            <v/>
          </cell>
          <cell r="HA38" t="str">
            <v/>
          </cell>
          <cell r="HD38" t="str">
            <v/>
          </cell>
          <cell r="HG38" t="str">
            <v/>
          </cell>
          <cell r="HJ38" t="str">
            <v/>
          </cell>
          <cell r="HM38" t="str">
            <v/>
          </cell>
          <cell r="HP38" t="str">
            <v/>
          </cell>
          <cell r="HS38" t="str">
            <v/>
          </cell>
          <cell r="HV38" t="str">
            <v/>
          </cell>
        </row>
        <row r="39">
          <cell r="DR39" t="str">
            <v/>
          </cell>
          <cell r="DU39" t="str">
            <v/>
          </cell>
          <cell r="DX39" t="str">
            <v/>
          </cell>
          <cell r="EA39" t="str">
            <v/>
          </cell>
          <cell r="ED39" t="str">
            <v/>
          </cell>
          <cell r="EG39" t="str">
            <v/>
          </cell>
          <cell r="EJ39" t="str">
            <v/>
          </cell>
          <cell r="EM39" t="str">
            <v/>
          </cell>
          <cell r="EP39" t="str">
            <v/>
          </cell>
          <cell r="ES39" t="str">
            <v/>
          </cell>
          <cell r="EV39" t="str">
            <v/>
          </cell>
          <cell r="EY39" t="str">
            <v/>
          </cell>
          <cell r="FB39" t="str">
            <v/>
          </cell>
          <cell r="FE39" t="str">
            <v/>
          </cell>
          <cell r="FH39" t="str">
            <v/>
          </cell>
          <cell r="FK39" t="str">
            <v/>
          </cell>
          <cell r="FN39" t="str">
            <v/>
          </cell>
          <cell r="FQ39" t="str">
            <v/>
          </cell>
          <cell r="FT39" t="str">
            <v/>
          </cell>
          <cell r="FW39" t="str">
            <v/>
          </cell>
          <cell r="FZ39" t="str">
            <v/>
          </cell>
          <cell r="GC39" t="str">
            <v/>
          </cell>
          <cell r="GF39" t="str">
            <v/>
          </cell>
          <cell r="GI39" t="str">
            <v/>
          </cell>
          <cell r="GL39" t="str">
            <v/>
          </cell>
          <cell r="GO39" t="str">
            <v/>
          </cell>
          <cell r="GR39" t="str">
            <v/>
          </cell>
          <cell r="GU39" t="str">
            <v/>
          </cell>
          <cell r="GX39" t="str">
            <v/>
          </cell>
          <cell r="HA39" t="str">
            <v/>
          </cell>
          <cell r="HD39" t="str">
            <v/>
          </cell>
          <cell r="HG39" t="str">
            <v/>
          </cell>
          <cell r="HJ39" t="str">
            <v/>
          </cell>
          <cell r="HM39" t="str">
            <v/>
          </cell>
          <cell r="HP39" t="str">
            <v/>
          </cell>
          <cell r="HS39" t="str">
            <v/>
          </cell>
          <cell r="HV39" t="str">
            <v/>
          </cell>
        </row>
        <row r="40">
          <cell r="DR40" t="str">
            <v/>
          </cell>
          <cell r="DU40" t="str">
            <v/>
          </cell>
          <cell r="DX40" t="str">
            <v/>
          </cell>
          <cell r="EA40" t="str">
            <v/>
          </cell>
          <cell r="ED40" t="str">
            <v/>
          </cell>
          <cell r="EG40" t="str">
            <v/>
          </cell>
          <cell r="EJ40" t="str">
            <v/>
          </cell>
          <cell r="EM40" t="str">
            <v/>
          </cell>
          <cell r="EP40" t="str">
            <v/>
          </cell>
          <cell r="ES40" t="str">
            <v/>
          </cell>
          <cell r="EV40" t="str">
            <v/>
          </cell>
          <cell r="EY40" t="str">
            <v/>
          </cell>
          <cell r="FB40" t="str">
            <v/>
          </cell>
          <cell r="FE40" t="str">
            <v/>
          </cell>
          <cell r="FH40" t="str">
            <v/>
          </cell>
          <cell r="FK40" t="str">
            <v/>
          </cell>
          <cell r="FN40" t="str">
            <v/>
          </cell>
          <cell r="FQ40" t="str">
            <v/>
          </cell>
          <cell r="FT40" t="str">
            <v/>
          </cell>
          <cell r="FW40" t="str">
            <v/>
          </cell>
          <cell r="FZ40" t="str">
            <v/>
          </cell>
          <cell r="GC40" t="str">
            <v/>
          </cell>
          <cell r="GF40" t="str">
            <v/>
          </cell>
          <cell r="GI40" t="str">
            <v/>
          </cell>
          <cell r="GL40" t="str">
            <v/>
          </cell>
          <cell r="GO40" t="str">
            <v/>
          </cell>
          <cell r="GR40" t="str">
            <v/>
          </cell>
          <cell r="GU40" t="str">
            <v/>
          </cell>
          <cell r="GX40" t="str">
            <v/>
          </cell>
          <cell r="HA40" t="str">
            <v/>
          </cell>
          <cell r="HD40" t="str">
            <v/>
          </cell>
          <cell r="HG40" t="str">
            <v/>
          </cell>
          <cell r="HJ40" t="str">
            <v/>
          </cell>
          <cell r="HM40" t="str">
            <v/>
          </cell>
          <cell r="HP40" t="str">
            <v/>
          </cell>
          <cell r="HS40" t="str">
            <v/>
          </cell>
          <cell r="HV40" t="str">
            <v/>
          </cell>
        </row>
        <row r="41">
          <cell r="DR41" t="str">
            <v/>
          </cell>
          <cell r="DU41" t="str">
            <v/>
          </cell>
          <cell r="DX41" t="str">
            <v/>
          </cell>
          <cell r="EA41" t="str">
            <v/>
          </cell>
          <cell r="ED41" t="str">
            <v/>
          </cell>
          <cell r="EG41" t="str">
            <v/>
          </cell>
          <cell r="EJ41" t="str">
            <v/>
          </cell>
          <cell r="EM41" t="str">
            <v/>
          </cell>
          <cell r="EP41" t="str">
            <v/>
          </cell>
          <cell r="ES41" t="str">
            <v/>
          </cell>
          <cell r="EV41" t="str">
            <v/>
          </cell>
          <cell r="EY41" t="str">
            <v/>
          </cell>
          <cell r="FB41" t="str">
            <v/>
          </cell>
          <cell r="FE41" t="str">
            <v/>
          </cell>
          <cell r="FH41" t="str">
            <v/>
          </cell>
          <cell r="FK41" t="str">
            <v/>
          </cell>
          <cell r="FN41" t="str">
            <v/>
          </cell>
          <cell r="FQ41" t="str">
            <v/>
          </cell>
          <cell r="FT41" t="str">
            <v/>
          </cell>
          <cell r="FW41" t="str">
            <v/>
          </cell>
          <cell r="FZ41" t="str">
            <v/>
          </cell>
          <cell r="GC41" t="str">
            <v/>
          </cell>
          <cell r="GF41" t="str">
            <v/>
          </cell>
          <cell r="GI41" t="str">
            <v/>
          </cell>
          <cell r="GL41" t="str">
            <v/>
          </cell>
          <cell r="GO41" t="str">
            <v/>
          </cell>
          <cell r="GR41" t="str">
            <v/>
          </cell>
          <cell r="GU41" t="str">
            <v/>
          </cell>
          <cell r="GX41" t="str">
            <v/>
          </cell>
          <cell r="HA41" t="str">
            <v/>
          </cell>
          <cell r="HD41" t="str">
            <v/>
          </cell>
          <cell r="HG41" t="str">
            <v/>
          </cell>
          <cell r="HJ41" t="str">
            <v/>
          </cell>
          <cell r="HM41" t="str">
            <v/>
          </cell>
          <cell r="HP41" t="str">
            <v/>
          </cell>
          <cell r="HS41" t="str">
            <v/>
          </cell>
          <cell r="HV41" t="str">
            <v/>
          </cell>
        </row>
        <row r="42">
          <cell r="DR42" t="str">
            <v/>
          </cell>
          <cell r="DU42" t="str">
            <v/>
          </cell>
          <cell r="DX42" t="str">
            <v/>
          </cell>
          <cell r="EA42" t="str">
            <v/>
          </cell>
          <cell r="ED42" t="str">
            <v/>
          </cell>
          <cell r="EG42" t="str">
            <v/>
          </cell>
          <cell r="EJ42" t="str">
            <v/>
          </cell>
          <cell r="EM42" t="str">
            <v/>
          </cell>
          <cell r="EP42" t="str">
            <v/>
          </cell>
          <cell r="ES42" t="str">
            <v/>
          </cell>
          <cell r="EV42" t="str">
            <v/>
          </cell>
          <cell r="EY42" t="str">
            <v/>
          </cell>
          <cell r="FB42" t="str">
            <v/>
          </cell>
          <cell r="FE42" t="str">
            <v/>
          </cell>
          <cell r="FH42" t="str">
            <v/>
          </cell>
          <cell r="FK42" t="str">
            <v/>
          </cell>
          <cell r="FN42" t="str">
            <v/>
          </cell>
          <cell r="FQ42" t="str">
            <v/>
          </cell>
          <cell r="FT42" t="str">
            <v/>
          </cell>
          <cell r="FW42" t="str">
            <v/>
          </cell>
          <cell r="FZ42" t="str">
            <v/>
          </cell>
          <cell r="GC42" t="str">
            <v/>
          </cell>
          <cell r="GF42" t="str">
            <v/>
          </cell>
          <cell r="GI42" t="str">
            <v/>
          </cell>
          <cell r="GL42" t="str">
            <v/>
          </cell>
          <cell r="GO42" t="str">
            <v/>
          </cell>
          <cell r="GR42" t="str">
            <v/>
          </cell>
          <cell r="GU42" t="str">
            <v/>
          </cell>
          <cell r="GX42" t="str">
            <v/>
          </cell>
          <cell r="HA42" t="str">
            <v/>
          </cell>
          <cell r="HD42" t="str">
            <v/>
          </cell>
          <cell r="HG42" t="str">
            <v/>
          </cell>
          <cell r="HJ42" t="str">
            <v/>
          </cell>
          <cell r="HM42" t="str">
            <v/>
          </cell>
          <cell r="HP42" t="str">
            <v/>
          </cell>
          <cell r="HS42" t="str">
            <v/>
          </cell>
          <cell r="HV42" t="str">
            <v/>
          </cell>
        </row>
        <row r="43">
          <cell r="DR43" t="str">
            <v/>
          </cell>
          <cell r="DU43" t="str">
            <v/>
          </cell>
          <cell r="DX43" t="str">
            <v/>
          </cell>
          <cell r="EA43" t="str">
            <v/>
          </cell>
          <cell r="ED43" t="str">
            <v/>
          </cell>
          <cell r="EG43" t="str">
            <v/>
          </cell>
          <cell r="EJ43" t="str">
            <v/>
          </cell>
          <cell r="EM43" t="str">
            <v/>
          </cell>
          <cell r="EP43" t="str">
            <v/>
          </cell>
          <cell r="ES43" t="str">
            <v/>
          </cell>
          <cell r="EV43" t="str">
            <v/>
          </cell>
          <cell r="EY43" t="str">
            <v/>
          </cell>
          <cell r="FB43" t="str">
            <v/>
          </cell>
          <cell r="FE43" t="str">
            <v/>
          </cell>
          <cell r="FH43" t="str">
            <v/>
          </cell>
          <cell r="FK43" t="str">
            <v/>
          </cell>
          <cell r="FN43" t="str">
            <v/>
          </cell>
          <cell r="FQ43" t="str">
            <v/>
          </cell>
          <cell r="FT43" t="str">
            <v/>
          </cell>
          <cell r="FW43" t="str">
            <v/>
          </cell>
          <cell r="FZ43" t="str">
            <v/>
          </cell>
          <cell r="GC43" t="str">
            <v/>
          </cell>
          <cell r="GF43" t="str">
            <v/>
          </cell>
          <cell r="GI43" t="str">
            <v/>
          </cell>
          <cell r="GL43" t="str">
            <v/>
          </cell>
          <cell r="GO43" t="str">
            <v/>
          </cell>
          <cell r="GR43" t="str">
            <v/>
          </cell>
          <cell r="GU43" t="str">
            <v/>
          </cell>
          <cell r="GX43" t="str">
            <v/>
          </cell>
          <cell r="HA43" t="str">
            <v/>
          </cell>
          <cell r="HD43" t="str">
            <v/>
          </cell>
          <cell r="HG43" t="str">
            <v/>
          </cell>
          <cell r="HJ43" t="str">
            <v/>
          </cell>
          <cell r="HM43" t="str">
            <v/>
          </cell>
          <cell r="HP43" t="str">
            <v/>
          </cell>
          <cell r="HS43" t="str">
            <v/>
          </cell>
          <cell r="HV43" t="str">
            <v/>
          </cell>
        </row>
        <row r="44">
          <cell r="DR44" t="str">
            <v/>
          </cell>
          <cell r="DU44" t="str">
            <v/>
          </cell>
          <cell r="DX44" t="str">
            <v/>
          </cell>
          <cell r="EA44" t="str">
            <v/>
          </cell>
          <cell r="ED44" t="str">
            <v/>
          </cell>
          <cell r="EG44" t="str">
            <v/>
          </cell>
          <cell r="EJ44" t="str">
            <v/>
          </cell>
          <cell r="EM44" t="str">
            <v/>
          </cell>
          <cell r="EP44" t="str">
            <v/>
          </cell>
          <cell r="ES44" t="str">
            <v/>
          </cell>
          <cell r="EV44" t="str">
            <v/>
          </cell>
          <cell r="EY44" t="str">
            <v/>
          </cell>
          <cell r="FB44" t="str">
            <v/>
          </cell>
          <cell r="FE44" t="str">
            <v/>
          </cell>
          <cell r="FH44" t="str">
            <v/>
          </cell>
          <cell r="FK44" t="str">
            <v/>
          </cell>
          <cell r="FN44" t="str">
            <v/>
          </cell>
          <cell r="FQ44" t="str">
            <v/>
          </cell>
          <cell r="FT44" t="str">
            <v/>
          </cell>
          <cell r="FW44" t="str">
            <v/>
          </cell>
          <cell r="FZ44" t="str">
            <v/>
          </cell>
          <cell r="GC44" t="str">
            <v/>
          </cell>
          <cell r="GF44" t="str">
            <v/>
          </cell>
          <cell r="GI44" t="str">
            <v/>
          </cell>
          <cell r="GL44" t="str">
            <v/>
          </cell>
          <cell r="GO44" t="str">
            <v/>
          </cell>
          <cell r="GR44" t="str">
            <v/>
          </cell>
          <cell r="GU44" t="str">
            <v/>
          </cell>
          <cell r="GX44" t="str">
            <v/>
          </cell>
          <cell r="HA44" t="str">
            <v/>
          </cell>
          <cell r="HD44" t="str">
            <v/>
          </cell>
          <cell r="HG44" t="str">
            <v/>
          </cell>
          <cell r="HJ44" t="str">
            <v/>
          </cell>
          <cell r="HM44" t="str">
            <v/>
          </cell>
          <cell r="HP44" t="str">
            <v/>
          </cell>
          <cell r="HS44" t="str">
            <v/>
          </cell>
          <cell r="HV44" t="str">
            <v/>
          </cell>
        </row>
        <row r="45">
          <cell r="DR45" t="str">
            <v/>
          </cell>
          <cell r="DU45" t="str">
            <v/>
          </cell>
          <cell r="DX45" t="str">
            <v/>
          </cell>
          <cell r="EA45" t="str">
            <v/>
          </cell>
          <cell r="ED45" t="str">
            <v/>
          </cell>
          <cell r="EG45" t="str">
            <v/>
          </cell>
          <cell r="EJ45" t="str">
            <v/>
          </cell>
          <cell r="EM45" t="str">
            <v/>
          </cell>
          <cell r="EP45" t="str">
            <v/>
          </cell>
          <cell r="ES45" t="str">
            <v/>
          </cell>
          <cell r="EV45" t="str">
            <v/>
          </cell>
          <cell r="EY45" t="str">
            <v/>
          </cell>
          <cell r="FB45" t="str">
            <v/>
          </cell>
          <cell r="FE45" t="str">
            <v/>
          </cell>
          <cell r="FH45" t="str">
            <v/>
          </cell>
          <cell r="FK45" t="str">
            <v/>
          </cell>
          <cell r="FN45" t="str">
            <v/>
          </cell>
          <cell r="FQ45" t="str">
            <v/>
          </cell>
          <cell r="FT45" t="str">
            <v/>
          </cell>
          <cell r="FW45" t="str">
            <v/>
          </cell>
          <cell r="FZ45" t="str">
            <v/>
          </cell>
          <cell r="GC45" t="str">
            <v/>
          </cell>
          <cell r="GF45" t="str">
            <v/>
          </cell>
          <cell r="GI45" t="str">
            <v/>
          </cell>
          <cell r="GL45" t="str">
            <v/>
          </cell>
          <cell r="GO45" t="str">
            <v/>
          </cell>
          <cell r="GR45" t="str">
            <v/>
          </cell>
          <cell r="GU45" t="str">
            <v/>
          </cell>
          <cell r="GX45" t="str">
            <v/>
          </cell>
          <cell r="HA45" t="str">
            <v/>
          </cell>
          <cell r="HD45" t="str">
            <v/>
          </cell>
          <cell r="HG45" t="str">
            <v/>
          </cell>
          <cell r="HJ45" t="str">
            <v/>
          </cell>
          <cell r="HM45" t="str">
            <v/>
          </cell>
          <cell r="HP45" t="str">
            <v/>
          </cell>
          <cell r="HS45" t="str">
            <v/>
          </cell>
          <cell r="HV45" t="str">
            <v/>
          </cell>
        </row>
        <row r="46">
          <cell r="DR46" t="str">
            <v/>
          </cell>
          <cell r="DU46" t="str">
            <v/>
          </cell>
          <cell r="DX46" t="str">
            <v/>
          </cell>
          <cell r="EA46" t="str">
            <v/>
          </cell>
          <cell r="ED46" t="str">
            <v/>
          </cell>
          <cell r="EG46" t="str">
            <v/>
          </cell>
          <cell r="EJ46" t="str">
            <v/>
          </cell>
          <cell r="EM46" t="str">
            <v/>
          </cell>
          <cell r="EP46" t="str">
            <v/>
          </cell>
          <cell r="ES46" t="str">
            <v/>
          </cell>
          <cell r="EV46" t="str">
            <v/>
          </cell>
          <cell r="EY46" t="str">
            <v/>
          </cell>
          <cell r="FB46" t="str">
            <v/>
          </cell>
          <cell r="FE46" t="str">
            <v/>
          </cell>
          <cell r="FH46" t="str">
            <v/>
          </cell>
          <cell r="FK46" t="str">
            <v/>
          </cell>
          <cell r="FN46" t="str">
            <v/>
          </cell>
          <cell r="FQ46" t="str">
            <v/>
          </cell>
          <cell r="FT46" t="str">
            <v/>
          </cell>
          <cell r="FW46" t="str">
            <v/>
          </cell>
          <cell r="FZ46" t="str">
            <v/>
          </cell>
          <cell r="GC46" t="str">
            <v/>
          </cell>
          <cell r="GF46" t="str">
            <v/>
          </cell>
          <cell r="GI46" t="str">
            <v/>
          </cell>
          <cell r="GL46" t="str">
            <v/>
          </cell>
          <cell r="GO46" t="str">
            <v/>
          </cell>
          <cell r="GR46" t="str">
            <v/>
          </cell>
          <cell r="GU46" t="str">
            <v/>
          </cell>
          <cell r="GX46" t="str">
            <v/>
          </cell>
          <cell r="HA46" t="str">
            <v/>
          </cell>
          <cell r="HD46" t="str">
            <v/>
          </cell>
          <cell r="HG46" t="str">
            <v/>
          </cell>
          <cell r="HJ46" t="str">
            <v/>
          </cell>
          <cell r="HM46" t="str">
            <v/>
          </cell>
          <cell r="HP46" t="str">
            <v/>
          </cell>
          <cell r="HS46" t="str">
            <v/>
          </cell>
          <cell r="HV46" t="str">
            <v/>
          </cell>
        </row>
        <row r="47">
          <cell r="DR47" t="str">
            <v/>
          </cell>
          <cell r="DU47" t="str">
            <v/>
          </cell>
          <cell r="DX47" t="str">
            <v/>
          </cell>
          <cell r="EA47" t="str">
            <v/>
          </cell>
          <cell r="ED47" t="str">
            <v/>
          </cell>
          <cell r="EG47" t="str">
            <v/>
          </cell>
          <cell r="EJ47" t="str">
            <v/>
          </cell>
          <cell r="EM47" t="str">
            <v/>
          </cell>
          <cell r="EP47" t="str">
            <v/>
          </cell>
          <cell r="ES47" t="str">
            <v/>
          </cell>
          <cell r="EV47" t="str">
            <v/>
          </cell>
          <cell r="EY47" t="str">
            <v/>
          </cell>
          <cell r="FB47" t="str">
            <v/>
          </cell>
          <cell r="FE47" t="str">
            <v/>
          </cell>
          <cell r="FH47" t="str">
            <v/>
          </cell>
          <cell r="FK47" t="str">
            <v/>
          </cell>
          <cell r="FN47" t="str">
            <v/>
          </cell>
          <cell r="FQ47" t="str">
            <v/>
          </cell>
          <cell r="FT47" t="str">
            <v/>
          </cell>
          <cell r="FW47" t="str">
            <v/>
          </cell>
          <cell r="FZ47" t="str">
            <v/>
          </cell>
          <cell r="GC47" t="str">
            <v/>
          </cell>
          <cell r="GF47" t="str">
            <v/>
          </cell>
          <cell r="GI47" t="str">
            <v/>
          </cell>
          <cell r="GL47" t="str">
            <v/>
          </cell>
          <cell r="GO47" t="str">
            <v/>
          </cell>
          <cell r="GR47" t="str">
            <v/>
          </cell>
          <cell r="GU47" t="str">
            <v/>
          </cell>
          <cell r="GX47" t="str">
            <v/>
          </cell>
          <cell r="HA47" t="str">
            <v/>
          </cell>
          <cell r="HD47" t="str">
            <v/>
          </cell>
          <cell r="HG47" t="str">
            <v/>
          </cell>
          <cell r="HJ47" t="str">
            <v/>
          </cell>
          <cell r="HM47" t="str">
            <v/>
          </cell>
          <cell r="HP47" t="str">
            <v/>
          </cell>
          <cell r="HS47" t="str">
            <v/>
          </cell>
          <cell r="HV47" t="str">
            <v/>
          </cell>
        </row>
        <row r="48">
          <cell r="DR48" t="str">
            <v/>
          </cell>
          <cell r="DU48" t="str">
            <v/>
          </cell>
          <cell r="DX48" t="str">
            <v/>
          </cell>
          <cell r="EA48" t="str">
            <v/>
          </cell>
          <cell r="ED48" t="str">
            <v/>
          </cell>
          <cell r="EG48" t="str">
            <v/>
          </cell>
          <cell r="EJ48" t="str">
            <v/>
          </cell>
          <cell r="EM48" t="str">
            <v/>
          </cell>
          <cell r="EP48" t="str">
            <v/>
          </cell>
          <cell r="ES48" t="str">
            <v/>
          </cell>
          <cell r="EV48" t="str">
            <v/>
          </cell>
          <cell r="EY48" t="str">
            <v/>
          </cell>
          <cell r="FB48" t="str">
            <v/>
          </cell>
          <cell r="FE48" t="str">
            <v/>
          </cell>
          <cell r="FH48" t="str">
            <v/>
          </cell>
          <cell r="FK48" t="str">
            <v/>
          </cell>
          <cell r="FN48" t="str">
            <v/>
          </cell>
          <cell r="FQ48" t="str">
            <v/>
          </cell>
          <cell r="FT48" t="str">
            <v/>
          </cell>
          <cell r="FW48" t="str">
            <v/>
          </cell>
          <cell r="FZ48" t="str">
            <v/>
          </cell>
          <cell r="GC48" t="str">
            <v/>
          </cell>
          <cell r="GF48" t="str">
            <v/>
          </cell>
          <cell r="GI48" t="str">
            <v/>
          </cell>
          <cell r="GL48" t="str">
            <v/>
          </cell>
          <cell r="GO48" t="str">
            <v/>
          </cell>
          <cell r="GR48" t="str">
            <v/>
          </cell>
          <cell r="GU48" t="str">
            <v/>
          </cell>
          <cell r="GX48" t="str">
            <v/>
          </cell>
          <cell r="HA48" t="str">
            <v/>
          </cell>
          <cell r="HD48" t="str">
            <v/>
          </cell>
          <cell r="HG48" t="str">
            <v/>
          </cell>
          <cell r="HJ48" t="str">
            <v/>
          </cell>
          <cell r="HM48" t="str">
            <v/>
          </cell>
          <cell r="HP48" t="str">
            <v/>
          </cell>
          <cell r="HS48" t="str">
            <v/>
          </cell>
          <cell r="HV48" t="str">
            <v/>
          </cell>
        </row>
        <row r="49">
          <cell r="DR49" t="str">
            <v/>
          </cell>
          <cell r="DU49" t="str">
            <v/>
          </cell>
          <cell r="DX49" t="str">
            <v/>
          </cell>
          <cell r="EA49" t="str">
            <v/>
          </cell>
          <cell r="ED49" t="str">
            <v/>
          </cell>
          <cell r="EG49" t="str">
            <v/>
          </cell>
          <cell r="EJ49" t="str">
            <v/>
          </cell>
          <cell r="EM49" t="str">
            <v/>
          </cell>
          <cell r="EP49" t="str">
            <v/>
          </cell>
          <cell r="ES49" t="str">
            <v/>
          </cell>
          <cell r="EV49" t="str">
            <v/>
          </cell>
          <cell r="EY49" t="str">
            <v/>
          </cell>
          <cell r="FB49" t="str">
            <v/>
          </cell>
          <cell r="FE49" t="str">
            <v/>
          </cell>
          <cell r="FH49" t="str">
            <v/>
          </cell>
          <cell r="FK49" t="str">
            <v/>
          </cell>
          <cell r="FN49" t="str">
            <v/>
          </cell>
          <cell r="FQ49" t="str">
            <v/>
          </cell>
          <cell r="FT49" t="str">
            <v/>
          </cell>
          <cell r="FW49" t="str">
            <v/>
          </cell>
          <cell r="FZ49" t="str">
            <v/>
          </cell>
          <cell r="GC49" t="str">
            <v/>
          </cell>
          <cell r="GF49" t="str">
            <v/>
          </cell>
          <cell r="GI49" t="str">
            <v/>
          </cell>
          <cell r="GL49" t="str">
            <v/>
          </cell>
          <cell r="GO49" t="str">
            <v/>
          </cell>
          <cell r="GR49" t="str">
            <v/>
          </cell>
          <cell r="GU49" t="str">
            <v/>
          </cell>
          <cell r="GX49" t="str">
            <v/>
          </cell>
          <cell r="HA49" t="str">
            <v/>
          </cell>
          <cell r="HD49" t="str">
            <v/>
          </cell>
          <cell r="HG49" t="str">
            <v/>
          </cell>
          <cell r="HJ49" t="str">
            <v/>
          </cell>
          <cell r="HM49" t="str">
            <v/>
          </cell>
          <cell r="HP49" t="str">
            <v/>
          </cell>
          <cell r="HS49" t="str">
            <v/>
          </cell>
          <cell r="HV49" t="str">
            <v/>
          </cell>
        </row>
        <row r="50">
          <cell r="DR50" t="str">
            <v/>
          </cell>
          <cell r="DU50" t="str">
            <v/>
          </cell>
          <cell r="DX50" t="str">
            <v/>
          </cell>
          <cell r="EA50" t="str">
            <v/>
          </cell>
          <cell r="ED50" t="str">
            <v/>
          </cell>
          <cell r="EG50" t="str">
            <v/>
          </cell>
          <cell r="EJ50" t="str">
            <v/>
          </cell>
          <cell r="EM50" t="str">
            <v/>
          </cell>
          <cell r="EP50" t="str">
            <v/>
          </cell>
          <cell r="ES50" t="str">
            <v/>
          </cell>
          <cell r="EV50" t="str">
            <v/>
          </cell>
          <cell r="EY50" t="str">
            <v/>
          </cell>
          <cell r="FB50" t="str">
            <v/>
          </cell>
          <cell r="FE50" t="str">
            <v/>
          </cell>
          <cell r="FH50" t="str">
            <v/>
          </cell>
          <cell r="FK50" t="str">
            <v/>
          </cell>
          <cell r="FN50" t="str">
            <v/>
          </cell>
          <cell r="FQ50" t="str">
            <v/>
          </cell>
          <cell r="FT50" t="str">
            <v/>
          </cell>
          <cell r="FW50" t="str">
            <v/>
          </cell>
          <cell r="FZ50" t="str">
            <v/>
          </cell>
          <cell r="GC50" t="str">
            <v/>
          </cell>
          <cell r="GF50" t="str">
            <v/>
          </cell>
          <cell r="GI50" t="str">
            <v/>
          </cell>
          <cell r="GL50" t="str">
            <v/>
          </cell>
          <cell r="GO50" t="str">
            <v/>
          </cell>
          <cell r="GR50" t="str">
            <v/>
          </cell>
          <cell r="GU50" t="str">
            <v/>
          </cell>
          <cell r="GX50" t="str">
            <v/>
          </cell>
          <cell r="HA50" t="str">
            <v/>
          </cell>
          <cell r="HD50" t="str">
            <v/>
          </cell>
          <cell r="HG50" t="str">
            <v/>
          </cell>
          <cell r="HJ50" t="str">
            <v/>
          </cell>
          <cell r="HM50" t="str">
            <v/>
          </cell>
          <cell r="HP50" t="str">
            <v/>
          </cell>
          <cell r="HS50" t="str">
            <v/>
          </cell>
          <cell r="HV50" t="str">
            <v/>
          </cell>
        </row>
        <row r="51">
          <cell r="DR51" t="str">
            <v/>
          </cell>
          <cell r="DU51" t="str">
            <v/>
          </cell>
          <cell r="DX51" t="str">
            <v/>
          </cell>
          <cell r="EA51" t="str">
            <v/>
          </cell>
          <cell r="ED51" t="str">
            <v/>
          </cell>
          <cell r="EG51" t="str">
            <v/>
          </cell>
          <cell r="EJ51" t="str">
            <v/>
          </cell>
          <cell r="EM51" t="str">
            <v/>
          </cell>
          <cell r="EP51" t="str">
            <v/>
          </cell>
          <cell r="ES51" t="str">
            <v/>
          </cell>
          <cell r="EV51" t="str">
            <v/>
          </cell>
          <cell r="EY51" t="str">
            <v/>
          </cell>
          <cell r="FB51" t="str">
            <v/>
          </cell>
          <cell r="FE51" t="str">
            <v/>
          </cell>
          <cell r="FH51" t="str">
            <v/>
          </cell>
          <cell r="FK51" t="str">
            <v/>
          </cell>
          <cell r="FN51" t="str">
            <v/>
          </cell>
          <cell r="FQ51" t="str">
            <v/>
          </cell>
          <cell r="FT51" t="str">
            <v/>
          </cell>
          <cell r="FW51" t="str">
            <v/>
          </cell>
          <cell r="FZ51" t="str">
            <v/>
          </cell>
          <cell r="GC51" t="str">
            <v/>
          </cell>
          <cell r="GF51" t="str">
            <v/>
          </cell>
          <cell r="GI51" t="str">
            <v/>
          </cell>
          <cell r="GL51" t="str">
            <v/>
          </cell>
          <cell r="GO51" t="str">
            <v/>
          </cell>
          <cell r="GR51" t="str">
            <v/>
          </cell>
          <cell r="GU51" t="str">
            <v/>
          </cell>
          <cell r="GX51" t="str">
            <v/>
          </cell>
          <cell r="HA51" t="str">
            <v/>
          </cell>
          <cell r="HD51" t="str">
            <v/>
          </cell>
          <cell r="HG51" t="str">
            <v/>
          </cell>
          <cell r="HJ51" t="str">
            <v/>
          </cell>
          <cell r="HM51" t="str">
            <v/>
          </cell>
          <cell r="HP51" t="str">
            <v/>
          </cell>
          <cell r="HS51" t="str">
            <v/>
          </cell>
          <cell r="HV51" t="str">
            <v/>
          </cell>
        </row>
        <row r="52">
          <cell r="DR52" t="str">
            <v/>
          </cell>
          <cell r="DU52" t="str">
            <v/>
          </cell>
          <cell r="DX52" t="str">
            <v/>
          </cell>
          <cell r="EA52" t="str">
            <v/>
          </cell>
          <cell r="ED52" t="str">
            <v/>
          </cell>
          <cell r="EG52" t="str">
            <v/>
          </cell>
          <cell r="EJ52" t="str">
            <v/>
          </cell>
          <cell r="EM52" t="str">
            <v/>
          </cell>
          <cell r="EP52" t="str">
            <v/>
          </cell>
          <cell r="ES52" t="str">
            <v/>
          </cell>
          <cell r="EV52" t="str">
            <v/>
          </cell>
          <cell r="EY52" t="str">
            <v/>
          </cell>
          <cell r="FB52" t="str">
            <v/>
          </cell>
          <cell r="FE52" t="str">
            <v/>
          </cell>
          <cell r="FH52" t="str">
            <v/>
          </cell>
          <cell r="FK52" t="str">
            <v/>
          </cell>
          <cell r="FN52" t="str">
            <v/>
          </cell>
          <cell r="FQ52" t="str">
            <v/>
          </cell>
          <cell r="FT52" t="str">
            <v/>
          </cell>
          <cell r="FW52" t="str">
            <v/>
          </cell>
          <cell r="FZ52" t="str">
            <v/>
          </cell>
          <cell r="GC52" t="str">
            <v/>
          </cell>
          <cell r="GF52" t="str">
            <v/>
          </cell>
          <cell r="GI52" t="str">
            <v/>
          </cell>
          <cell r="GL52" t="str">
            <v/>
          </cell>
          <cell r="GO52" t="str">
            <v/>
          </cell>
          <cell r="GR52" t="str">
            <v/>
          </cell>
          <cell r="GU52" t="str">
            <v/>
          </cell>
          <cell r="GX52" t="str">
            <v/>
          </cell>
          <cell r="HA52" t="str">
            <v/>
          </cell>
          <cell r="HD52" t="str">
            <v/>
          </cell>
          <cell r="HG52" t="str">
            <v/>
          </cell>
          <cell r="HJ52" t="str">
            <v/>
          </cell>
          <cell r="HM52" t="str">
            <v/>
          </cell>
          <cell r="HP52" t="str">
            <v/>
          </cell>
          <cell r="HS52" t="str">
            <v/>
          </cell>
          <cell r="HV52" t="str">
            <v/>
          </cell>
        </row>
        <row r="53">
          <cell r="DR53" t="str">
            <v/>
          </cell>
          <cell r="DU53" t="str">
            <v/>
          </cell>
          <cell r="DX53" t="str">
            <v/>
          </cell>
          <cell r="EA53" t="str">
            <v/>
          </cell>
          <cell r="ED53" t="str">
            <v/>
          </cell>
          <cell r="EG53" t="str">
            <v/>
          </cell>
          <cell r="EJ53" t="str">
            <v/>
          </cell>
          <cell r="EM53" t="str">
            <v/>
          </cell>
          <cell r="EP53" t="str">
            <v/>
          </cell>
          <cell r="ES53" t="str">
            <v/>
          </cell>
          <cell r="EV53" t="str">
            <v/>
          </cell>
          <cell r="EY53" t="str">
            <v/>
          </cell>
          <cell r="FB53" t="str">
            <v/>
          </cell>
          <cell r="FE53" t="str">
            <v/>
          </cell>
          <cell r="FH53" t="str">
            <v/>
          </cell>
          <cell r="FK53" t="str">
            <v/>
          </cell>
          <cell r="FN53" t="str">
            <v/>
          </cell>
          <cell r="FQ53" t="str">
            <v/>
          </cell>
          <cell r="FT53" t="str">
            <v/>
          </cell>
          <cell r="FW53" t="str">
            <v/>
          </cell>
          <cell r="FZ53" t="str">
            <v/>
          </cell>
          <cell r="GC53" t="str">
            <v/>
          </cell>
          <cell r="GF53" t="str">
            <v/>
          </cell>
          <cell r="GI53" t="str">
            <v/>
          </cell>
          <cell r="GL53" t="str">
            <v/>
          </cell>
          <cell r="GO53" t="str">
            <v/>
          </cell>
          <cell r="GR53" t="str">
            <v/>
          </cell>
          <cell r="GU53" t="str">
            <v/>
          </cell>
          <cell r="GX53" t="str">
            <v/>
          </cell>
          <cell r="HA53" t="str">
            <v/>
          </cell>
          <cell r="HD53" t="str">
            <v/>
          </cell>
          <cell r="HG53" t="str">
            <v/>
          </cell>
          <cell r="HJ53" t="str">
            <v/>
          </cell>
          <cell r="HM53" t="str">
            <v/>
          </cell>
          <cell r="HP53" t="str">
            <v/>
          </cell>
          <cell r="HS53" t="str">
            <v/>
          </cell>
          <cell r="HV53" t="str">
            <v/>
          </cell>
        </row>
        <row r="54">
          <cell r="DR54" t="str">
            <v/>
          </cell>
          <cell r="DU54" t="str">
            <v/>
          </cell>
          <cell r="DX54" t="str">
            <v/>
          </cell>
          <cell r="EA54" t="str">
            <v/>
          </cell>
          <cell r="ED54" t="str">
            <v/>
          </cell>
          <cell r="EG54" t="str">
            <v/>
          </cell>
          <cell r="EJ54" t="str">
            <v/>
          </cell>
          <cell r="EM54" t="str">
            <v/>
          </cell>
          <cell r="EP54" t="str">
            <v/>
          </cell>
          <cell r="ES54" t="str">
            <v/>
          </cell>
          <cell r="EV54" t="str">
            <v/>
          </cell>
          <cell r="EY54" t="str">
            <v/>
          </cell>
          <cell r="FB54" t="str">
            <v/>
          </cell>
          <cell r="FE54" t="str">
            <v/>
          </cell>
          <cell r="FH54" t="str">
            <v/>
          </cell>
          <cell r="FK54" t="str">
            <v/>
          </cell>
          <cell r="FN54" t="str">
            <v/>
          </cell>
          <cell r="FQ54" t="str">
            <v/>
          </cell>
          <cell r="FT54" t="str">
            <v/>
          </cell>
          <cell r="FW54" t="str">
            <v/>
          </cell>
          <cell r="FZ54" t="str">
            <v/>
          </cell>
          <cell r="GC54" t="str">
            <v/>
          </cell>
          <cell r="GF54" t="str">
            <v/>
          </cell>
          <cell r="GI54" t="str">
            <v/>
          </cell>
          <cell r="GL54" t="str">
            <v/>
          </cell>
          <cell r="GO54" t="str">
            <v/>
          </cell>
          <cell r="GR54" t="str">
            <v/>
          </cell>
          <cell r="GU54" t="str">
            <v/>
          </cell>
          <cell r="GX54" t="str">
            <v/>
          </cell>
          <cell r="HA54" t="str">
            <v/>
          </cell>
          <cell r="HD54" t="str">
            <v/>
          </cell>
          <cell r="HG54" t="str">
            <v/>
          </cell>
          <cell r="HJ54" t="str">
            <v/>
          </cell>
          <cell r="HM54" t="str">
            <v/>
          </cell>
          <cell r="HP54" t="str">
            <v/>
          </cell>
          <cell r="HS54" t="str">
            <v/>
          </cell>
          <cell r="HV54" t="str">
            <v/>
          </cell>
        </row>
        <row r="55">
          <cell r="DR55" t="str">
            <v/>
          </cell>
          <cell r="DU55" t="str">
            <v/>
          </cell>
          <cell r="DX55" t="str">
            <v/>
          </cell>
          <cell r="EA55" t="str">
            <v/>
          </cell>
          <cell r="ED55" t="str">
            <v/>
          </cell>
          <cell r="EG55" t="str">
            <v/>
          </cell>
          <cell r="EJ55" t="str">
            <v/>
          </cell>
          <cell r="EM55" t="str">
            <v/>
          </cell>
          <cell r="EP55" t="str">
            <v/>
          </cell>
          <cell r="ES55" t="str">
            <v/>
          </cell>
          <cell r="EV55" t="str">
            <v/>
          </cell>
          <cell r="EY55" t="str">
            <v/>
          </cell>
          <cell r="FB55" t="str">
            <v/>
          </cell>
          <cell r="FE55" t="str">
            <v/>
          </cell>
          <cell r="FH55" t="str">
            <v/>
          </cell>
          <cell r="FK55" t="str">
            <v/>
          </cell>
          <cell r="FN55" t="str">
            <v/>
          </cell>
          <cell r="FQ55" t="str">
            <v/>
          </cell>
          <cell r="FT55" t="str">
            <v/>
          </cell>
          <cell r="FW55" t="str">
            <v/>
          </cell>
          <cell r="FZ55" t="str">
            <v/>
          </cell>
          <cell r="GC55" t="str">
            <v/>
          </cell>
          <cell r="GF55" t="str">
            <v/>
          </cell>
          <cell r="GI55" t="str">
            <v/>
          </cell>
          <cell r="GL55" t="str">
            <v/>
          </cell>
          <cell r="GO55" t="str">
            <v/>
          </cell>
          <cell r="GR55" t="str">
            <v/>
          </cell>
          <cell r="GU55" t="str">
            <v/>
          </cell>
          <cell r="GX55" t="str">
            <v/>
          </cell>
          <cell r="HA55" t="str">
            <v/>
          </cell>
          <cell r="HD55" t="str">
            <v/>
          </cell>
          <cell r="HG55" t="str">
            <v/>
          </cell>
          <cell r="HJ55" t="str">
            <v/>
          </cell>
          <cell r="HM55" t="str">
            <v/>
          </cell>
          <cell r="HP55" t="str">
            <v/>
          </cell>
          <cell r="HS55" t="str">
            <v/>
          </cell>
          <cell r="HV55" t="str">
            <v/>
          </cell>
        </row>
        <row r="56">
          <cell r="DR56" t="str">
            <v/>
          </cell>
          <cell r="DU56" t="str">
            <v/>
          </cell>
          <cell r="DX56" t="str">
            <v/>
          </cell>
          <cell r="EA56" t="str">
            <v/>
          </cell>
          <cell r="ED56" t="str">
            <v/>
          </cell>
          <cell r="EG56" t="str">
            <v/>
          </cell>
          <cell r="EJ56" t="str">
            <v/>
          </cell>
          <cell r="EM56" t="str">
            <v/>
          </cell>
          <cell r="EP56" t="str">
            <v/>
          </cell>
          <cell r="ES56" t="str">
            <v/>
          </cell>
          <cell r="EV56" t="str">
            <v/>
          </cell>
          <cell r="EY56" t="str">
            <v/>
          </cell>
          <cell r="FB56" t="str">
            <v/>
          </cell>
          <cell r="FE56" t="str">
            <v/>
          </cell>
          <cell r="FH56" t="str">
            <v/>
          </cell>
          <cell r="FK56" t="str">
            <v/>
          </cell>
          <cell r="FN56" t="str">
            <v/>
          </cell>
          <cell r="FQ56" t="str">
            <v/>
          </cell>
          <cell r="FT56" t="str">
            <v/>
          </cell>
          <cell r="FW56" t="str">
            <v/>
          </cell>
          <cell r="FZ56" t="str">
            <v/>
          </cell>
          <cell r="GC56" t="str">
            <v/>
          </cell>
          <cell r="GF56" t="str">
            <v/>
          </cell>
          <cell r="GI56" t="str">
            <v/>
          </cell>
          <cell r="GL56" t="str">
            <v/>
          </cell>
          <cell r="GO56" t="str">
            <v/>
          </cell>
          <cell r="GR56" t="str">
            <v/>
          </cell>
          <cell r="GU56" t="str">
            <v/>
          </cell>
          <cell r="GX56" t="str">
            <v/>
          </cell>
          <cell r="HA56" t="str">
            <v/>
          </cell>
          <cell r="HD56" t="str">
            <v/>
          </cell>
          <cell r="HG56" t="str">
            <v/>
          </cell>
          <cell r="HJ56" t="str">
            <v/>
          </cell>
          <cell r="HM56" t="str">
            <v/>
          </cell>
          <cell r="HP56" t="str">
            <v/>
          </cell>
          <cell r="HS56" t="str">
            <v/>
          </cell>
          <cell r="HV56" t="str">
            <v/>
          </cell>
        </row>
        <row r="57">
          <cell r="DR57" t="str">
            <v/>
          </cell>
          <cell r="DU57" t="str">
            <v/>
          </cell>
          <cell r="DX57" t="str">
            <v/>
          </cell>
          <cell r="EA57" t="str">
            <v/>
          </cell>
          <cell r="ED57" t="str">
            <v/>
          </cell>
          <cell r="EG57" t="str">
            <v/>
          </cell>
          <cell r="EJ57" t="str">
            <v/>
          </cell>
          <cell r="EM57" t="str">
            <v/>
          </cell>
          <cell r="EP57" t="str">
            <v/>
          </cell>
          <cell r="ES57" t="str">
            <v/>
          </cell>
          <cell r="EV57" t="str">
            <v/>
          </cell>
          <cell r="EY57" t="str">
            <v/>
          </cell>
          <cell r="FB57" t="str">
            <v/>
          </cell>
          <cell r="FE57" t="str">
            <v/>
          </cell>
          <cell r="FH57" t="str">
            <v/>
          </cell>
          <cell r="FK57" t="str">
            <v/>
          </cell>
          <cell r="FN57" t="str">
            <v/>
          </cell>
          <cell r="FQ57" t="str">
            <v/>
          </cell>
          <cell r="FT57" t="str">
            <v/>
          </cell>
          <cell r="FW57" t="str">
            <v/>
          </cell>
          <cell r="FZ57" t="str">
            <v/>
          </cell>
          <cell r="GC57" t="str">
            <v/>
          </cell>
          <cell r="GF57" t="str">
            <v/>
          </cell>
          <cell r="GI57" t="str">
            <v/>
          </cell>
          <cell r="GL57" t="str">
            <v/>
          </cell>
          <cell r="GO57" t="str">
            <v/>
          </cell>
          <cell r="GR57" t="str">
            <v/>
          </cell>
          <cell r="GU57" t="str">
            <v/>
          </cell>
          <cell r="GX57" t="str">
            <v/>
          </cell>
          <cell r="HA57" t="str">
            <v/>
          </cell>
          <cell r="HD57" t="str">
            <v/>
          </cell>
          <cell r="HG57" t="str">
            <v/>
          </cell>
          <cell r="HJ57" t="str">
            <v/>
          </cell>
          <cell r="HM57" t="str">
            <v/>
          </cell>
          <cell r="HP57" t="str">
            <v/>
          </cell>
          <cell r="HS57" t="str">
            <v/>
          </cell>
          <cell r="HV57" t="str">
            <v/>
          </cell>
        </row>
        <row r="58">
          <cell r="DR58" t="str">
            <v/>
          </cell>
          <cell r="DU58" t="str">
            <v/>
          </cell>
          <cell r="DX58" t="str">
            <v/>
          </cell>
          <cell r="EA58" t="str">
            <v/>
          </cell>
          <cell r="ED58" t="str">
            <v/>
          </cell>
          <cell r="EG58" t="str">
            <v/>
          </cell>
          <cell r="EJ58" t="str">
            <v/>
          </cell>
          <cell r="EM58" t="str">
            <v/>
          </cell>
          <cell r="EP58" t="str">
            <v/>
          </cell>
          <cell r="ES58" t="str">
            <v/>
          </cell>
          <cell r="EV58" t="str">
            <v/>
          </cell>
          <cell r="EY58" t="str">
            <v/>
          </cell>
          <cell r="FB58" t="str">
            <v/>
          </cell>
          <cell r="FE58" t="str">
            <v/>
          </cell>
          <cell r="FH58" t="str">
            <v/>
          </cell>
          <cell r="FK58" t="str">
            <v/>
          </cell>
          <cell r="FN58" t="str">
            <v/>
          </cell>
          <cell r="FQ58" t="str">
            <v/>
          </cell>
          <cell r="FT58" t="str">
            <v/>
          </cell>
          <cell r="FW58" t="str">
            <v/>
          </cell>
          <cell r="FZ58" t="str">
            <v/>
          </cell>
          <cell r="GC58" t="str">
            <v/>
          </cell>
          <cell r="GF58" t="str">
            <v/>
          </cell>
          <cell r="GI58" t="str">
            <v/>
          </cell>
          <cell r="GL58" t="str">
            <v/>
          </cell>
          <cell r="GO58" t="str">
            <v/>
          </cell>
          <cell r="GR58" t="str">
            <v/>
          </cell>
          <cell r="GU58" t="str">
            <v/>
          </cell>
          <cell r="GX58" t="str">
            <v/>
          </cell>
          <cell r="HA58" t="str">
            <v/>
          </cell>
          <cell r="HD58" t="str">
            <v/>
          </cell>
          <cell r="HG58" t="str">
            <v/>
          </cell>
          <cell r="HJ58" t="str">
            <v/>
          </cell>
          <cell r="HM58" t="str">
            <v/>
          </cell>
          <cell r="HP58" t="str">
            <v/>
          </cell>
          <cell r="HS58" t="str">
            <v/>
          </cell>
          <cell r="HV58" t="str">
            <v/>
          </cell>
        </row>
        <row r="59">
          <cell r="DR59" t="str">
            <v/>
          </cell>
          <cell r="DU59" t="str">
            <v/>
          </cell>
          <cell r="DX59" t="str">
            <v/>
          </cell>
          <cell r="EA59" t="str">
            <v/>
          </cell>
          <cell r="ED59" t="str">
            <v/>
          </cell>
          <cell r="EG59" t="str">
            <v/>
          </cell>
          <cell r="EJ59" t="str">
            <v/>
          </cell>
          <cell r="EM59" t="str">
            <v/>
          </cell>
          <cell r="EP59" t="str">
            <v/>
          </cell>
          <cell r="ES59" t="str">
            <v/>
          </cell>
          <cell r="EV59" t="str">
            <v/>
          </cell>
          <cell r="EY59" t="str">
            <v/>
          </cell>
          <cell r="FB59" t="str">
            <v/>
          </cell>
          <cell r="FE59" t="str">
            <v/>
          </cell>
          <cell r="FH59" t="str">
            <v/>
          </cell>
          <cell r="FK59" t="str">
            <v/>
          </cell>
          <cell r="FN59" t="str">
            <v/>
          </cell>
          <cell r="FQ59" t="str">
            <v/>
          </cell>
          <cell r="FT59" t="str">
            <v/>
          </cell>
          <cell r="FW59" t="str">
            <v/>
          </cell>
          <cell r="FZ59" t="str">
            <v/>
          </cell>
          <cell r="GC59" t="str">
            <v/>
          </cell>
          <cell r="GF59" t="str">
            <v/>
          </cell>
          <cell r="GI59" t="str">
            <v/>
          </cell>
          <cell r="GL59" t="str">
            <v/>
          </cell>
          <cell r="GO59" t="str">
            <v/>
          </cell>
          <cell r="GR59" t="str">
            <v/>
          </cell>
          <cell r="GU59" t="str">
            <v/>
          </cell>
          <cell r="GX59" t="str">
            <v/>
          </cell>
          <cell r="HA59" t="str">
            <v/>
          </cell>
          <cell r="HD59" t="str">
            <v/>
          </cell>
          <cell r="HG59" t="str">
            <v/>
          </cell>
          <cell r="HJ59" t="str">
            <v/>
          </cell>
          <cell r="HM59" t="str">
            <v/>
          </cell>
          <cell r="HP59" t="str">
            <v/>
          </cell>
          <cell r="HS59" t="str">
            <v/>
          </cell>
          <cell r="HV59" t="str">
            <v/>
          </cell>
        </row>
        <row r="60">
          <cell r="DR60" t="str">
            <v/>
          </cell>
          <cell r="DU60" t="str">
            <v/>
          </cell>
          <cell r="DX60" t="str">
            <v/>
          </cell>
          <cell r="EA60" t="str">
            <v/>
          </cell>
          <cell r="ED60" t="str">
            <v/>
          </cell>
          <cell r="EG60" t="str">
            <v/>
          </cell>
          <cell r="EJ60" t="str">
            <v/>
          </cell>
          <cell r="EM60" t="str">
            <v/>
          </cell>
          <cell r="EP60" t="str">
            <v/>
          </cell>
          <cell r="ES60" t="str">
            <v/>
          </cell>
          <cell r="EV60" t="str">
            <v/>
          </cell>
          <cell r="EY60" t="str">
            <v/>
          </cell>
          <cell r="FB60" t="str">
            <v/>
          </cell>
          <cell r="FE60" t="str">
            <v/>
          </cell>
          <cell r="FH60" t="str">
            <v/>
          </cell>
          <cell r="FK60" t="str">
            <v/>
          </cell>
          <cell r="FN60" t="str">
            <v/>
          </cell>
          <cell r="FQ60" t="str">
            <v/>
          </cell>
          <cell r="FT60" t="str">
            <v/>
          </cell>
          <cell r="FW60" t="str">
            <v/>
          </cell>
          <cell r="FZ60" t="str">
            <v/>
          </cell>
          <cell r="GC60" t="str">
            <v/>
          </cell>
          <cell r="GF60" t="str">
            <v/>
          </cell>
          <cell r="GI60" t="str">
            <v/>
          </cell>
          <cell r="GL60" t="str">
            <v/>
          </cell>
          <cell r="GO60" t="str">
            <v/>
          </cell>
          <cell r="GR60" t="str">
            <v/>
          </cell>
          <cell r="GU60" t="str">
            <v/>
          </cell>
          <cell r="GX60" t="str">
            <v/>
          </cell>
          <cell r="HA60" t="str">
            <v/>
          </cell>
          <cell r="HD60" t="str">
            <v/>
          </cell>
          <cell r="HG60" t="str">
            <v/>
          </cell>
          <cell r="HJ60" t="str">
            <v/>
          </cell>
          <cell r="HM60" t="str">
            <v/>
          </cell>
          <cell r="HP60" t="str">
            <v/>
          </cell>
          <cell r="HS60" t="str">
            <v/>
          </cell>
          <cell r="HV60" t="str">
            <v/>
          </cell>
        </row>
        <row r="61">
          <cell r="DR61" t="str">
            <v/>
          </cell>
          <cell r="DU61" t="str">
            <v/>
          </cell>
          <cell r="DX61" t="str">
            <v/>
          </cell>
          <cell r="EA61" t="str">
            <v/>
          </cell>
          <cell r="ED61" t="str">
            <v/>
          </cell>
          <cell r="EG61" t="str">
            <v/>
          </cell>
          <cell r="EJ61" t="str">
            <v/>
          </cell>
          <cell r="EM61" t="str">
            <v/>
          </cell>
          <cell r="EP61" t="str">
            <v/>
          </cell>
          <cell r="ES61" t="str">
            <v/>
          </cell>
          <cell r="EV61" t="str">
            <v/>
          </cell>
          <cell r="EY61" t="str">
            <v/>
          </cell>
          <cell r="FB61" t="str">
            <v/>
          </cell>
          <cell r="FE61" t="str">
            <v/>
          </cell>
          <cell r="FH61" t="str">
            <v/>
          </cell>
          <cell r="FK61" t="str">
            <v/>
          </cell>
          <cell r="FN61" t="str">
            <v/>
          </cell>
          <cell r="FQ61" t="str">
            <v/>
          </cell>
          <cell r="FT61" t="str">
            <v/>
          </cell>
          <cell r="FW61" t="str">
            <v/>
          </cell>
          <cell r="FZ61" t="str">
            <v/>
          </cell>
          <cell r="GC61" t="str">
            <v/>
          </cell>
          <cell r="GF61" t="str">
            <v/>
          </cell>
          <cell r="GI61" t="str">
            <v/>
          </cell>
          <cell r="GL61" t="str">
            <v/>
          </cell>
          <cell r="GO61" t="str">
            <v/>
          </cell>
          <cell r="GR61" t="str">
            <v/>
          </cell>
          <cell r="GU61" t="str">
            <v/>
          </cell>
          <cell r="GX61" t="str">
            <v/>
          </cell>
          <cell r="HA61" t="str">
            <v/>
          </cell>
          <cell r="HD61" t="str">
            <v/>
          </cell>
          <cell r="HG61" t="str">
            <v/>
          </cell>
          <cell r="HJ61" t="str">
            <v/>
          </cell>
          <cell r="HM61" t="str">
            <v/>
          </cell>
          <cell r="HP61" t="str">
            <v/>
          </cell>
          <cell r="HS61" t="str">
            <v/>
          </cell>
          <cell r="HV61" t="str">
            <v/>
          </cell>
        </row>
        <row r="62">
          <cell r="DR62" t="str">
            <v/>
          </cell>
          <cell r="DU62" t="str">
            <v/>
          </cell>
          <cell r="DX62" t="str">
            <v/>
          </cell>
          <cell r="EA62" t="str">
            <v/>
          </cell>
          <cell r="ED62" t="str">
            <v/>
          </cell>
          <cell r="EG62" t="str">
            <v/>
          </cell>
          <cell r="EJ62" t="str">
            <v/>
          </cell>
          <cell r="EM62" t="str">
            <v/>
          </cell>
          <cell r="EP62" t="str">
            <v/>
          </cell>
          <cell r="ES62" t="str">
            <v/>
          </cell>
          <cell r="EV62" t="str">
            <v/>
          </cell>
          <cell r="EY62" t="str">
            <v/>
          </cell>
          <cell r="FB62" t="str">
            <v/>
          </cell>
          <cell r="FE62" t="str">
            <v/>
          </cell>
          <cell r="FH62" t="str">
            <v/>
          </cell>
          <cell r="FK62" t="str">
            <v/>
          </cell>
          <cell r="FN62" t="str">
            <v/>
          </cell>
          <cell r="FQ62" t="str">
            <v/>
          </cell>
          <cell r="FT62" t="str">
            <v/>
          </cell>
          <cell r="FW62" t="str">
            <v/>
          </cell>
          <cell r="FZ62" t="str">
            <v/>
          </cell>
          <cell r="GC62" t="str">
            <v/>
          </cell>
          <cell r="GF62" t="str">
            <v/>
          </cell>
          <cell r="GI62" t="str">
            <v/>
          </cell>
          <cell r="GL62" t="str">
            <v/>
          </cell>
          <cell r="GO62" t="str">
            <v/>
          </cell>
          <cell r="GR62" t="str">
            <v/>
          </cell>
          <cell r="GU62" t="str">
            <v/>
          </cell>
          <cell r="GX62" t="str">
            <v/>
          </cell>
          <cell r="HA62" t="str">
            <v/>
          </cell>
          <cell r="HD62" t="str">
            <v/>
          </cell>
          <cell r="HG62" t="str">
            <v/>
          </cell>
          <cell r="HJ62" t="str">
            <v/>
          </cell>
          <cell r="HM62" t="str">
            <v/>
          </cell>
          <cell r="HP62" t="str">
            <v/>
          </cell>
          <cell r="HS62" t="str">
            <v/>
          </cell>
          <cell r="HV62" t="str">
            <v/>
          </cell>
        </row>
        <row r="63">
          <cell r="DR63" t="str">
            <v/>
          </cell>
          <cell r="DU63" t="str">
            <v/>
          </cell>
          <cell r="DX63" t="str">
            <v/>
          </cell>
          <cell r="EA63" t="str">
            <v/>
          </cell>
          <cell r="ED63" t="str">
            <v/>
          </cell>
          <cell r="EG63" t="str">
            <v/>
          </cell>
          <cell r="EJ63" t="str">
            <v/>
          </cell>
          <cell r="EM63" t="str">
            <v/>
          </cell>
          <cell r="EP63" t="str">
            <v/>
          </cell>
          <cell r="ES63" t="str">
            <v/>
          </cell>
          <cell r="EV63" t="str">
            <v/>
          </cell>
          <cell r="EY63" t="str">
            <v/>
          </cell>
          <cell r="FB63" t="str">
            <v/>
          </cell>
          <cell r="FE63" t="str">
            <v/>
          </cell>
          <cell r="FH63" t="str">
            <v/>
          </cell>
          <cell r="FK63" t="str">
            <v/>
          </cell>
          <cell r="FN63" t="str">
            <v/>
          </cell>
          <cell r="FQ63" t="str">
            <v/>
          </cell>
          <cell r="FT63" t="str">
            <v/>
          </cell>
          <cell r="FW63" t="str">
            <v/>
          </cell>
          <cell r="FZ63" t="str">
            <v/>
          </cell>
          <cell r="GC63" t="str">
            <v/>
          </cell>
          <cell r="GF63" t="str">
            <v/>
          </cell>
          <cell r="GI63" t="str">
            <v/>
          </cell>
          <cell r="GL63" t="str">
            <v/>
          </cell>
          <cell r="GO63" t="str">
            <v/>
          </cell>
          <cell r="GR63" t="str">
            <v/>
          </cell>
          <cell r="GU63" t="str">
            <v/>
          </cell>
          <cell r="GX63" t="str">
            <v/>
          </cell>
          <cell r="HA63" t="str">
            <v/>
          </cell>
          <cell r="HD63" t="str">
            <v/>
          </cell>
          <cell r="HG63" t="str">
            <v/>
          </cell>
          <cell r="HJ63" t="str">
            <v/>
          </cell>
          <cell r="HM63" t="str">
            <v/>
          </cell>
          <cell r="HP63" t="str">
            <v/>
          </cell>
          <cell r="HS63" t="str">
            <v/>
          </cell>
          <cell r="HV63" t="str">
            <v/>
          </cell>
        </row>
        <row r="64">
          <cell r="DR64" t="str">
            <v/>
          </cell>
          <cell r="DU64" t="str">
            <v/>
          </cell>
          <cell r="DX64" t="str">
            <v/>
          </cell>
          <cell r="EA64" t="str">
            <v/>
          </cell>
          <cell r="ED64" t="str">
            <v/>
          </cell>
          <cell r="EG64" t="str">
            <v/>
          </cell>
          <cell r="EJ64" t="str">
            <v/>
          </cell>
          <cell r="EM64" t="str">
            <v/>
          </cell>
          <cell r="EP64" t="str">
            <v/>
          </cell>
          <cell r="ES64" t="str">
            <v/>
          </cell>
          <cell r="EV64" t="str">
            <v/>
          </cell>
          <cell r="EY64" t="str">
            <v/>
          </cell>
          <cell r="FB64" t="str">
            <v/>
          </cell>
          <cell r="FE64" t="str">
            <v/>
          </cell>
          <cell r="FH64" t="str">
            <v/>
          </cell>
          <cell r="FK64" t="str">
            <v/>
          </cell>
          <cell r="FN64" t="str">
            <v/>
          </cell>
          <cell r="FQ64" t="str">
            <v/>
          </cell>
          <cell r="FT64" t="str">
            <v/>
          </cell>
          <cell r="FW64" t="str">
            <v/>
          </cell>
          <cell r="FZ64" t="str">
            <v/>
          </cell>
          <cell r="GC64" t="str">
            <v/>
          </cell>
          <cell r="GF64" t="str">
            <v/>
          </cell>
          <cell r="GI64" t="str">
            <v/>
          </cell>
          <cell r="GL64" t="str">
            <v/>
          </cell>
          <cell r="GO64" t="str">
            <v/>
          </cell>
          <cell r="GR64" t="str">
            <v/>
          </cell>
          <cell r="GU64" t="str">
            <v/>
          </cell>
          <cell r="GX64" t="str">
            <v/>
          </cell>
          <cell r="HA64" t="str">
            <v/>
          </cell>
          <cell r="HD64" t="str">
            <v/>
          </cell>
          <cell r="HG64" t="str">
            <v/>
          </cell>
          <cell r="HJ64" t="str">
            <v/>
          </cell>
          <cell r="HM64" t="str">
            <v/>
          </cell>
          <cell r="HP64" t="str">
            <v/>
          </cell>
          <cell r="HS64" t="str">
            <v/>
          </cell>
          <cell r="HV64" t="str">
            <v/>
          </cell>
        </row>
        <row r="65">
          <cell r="DR65" t="str">
            <v/>
          </cell>
          <cell r="DU65" t="str">
            <v/>
          </cell>
          <cell r="DX65" t="str">
            <v/>
          </cell>
          <cell r="EA65" t="str">
            <v/>
          </cell>
          <cell r="ED65" t="str">
            <v/>
          </cell>
          <cell r="EG65" t="str">
            <v/>
          </cell>
          <cell r="EJ65" t="str">
            <v/>
          </cell>
          <cell r="EM65" t="str">
            <v/>
          </cell>
          <cell r="EP65" t="str">
            <v/>
          </cell>
          <cell r="ES65" t="str">
            <v/>
          </cell>
          <cell r="EV65" t="str">
            <v/>
          </cell>
          <cell r="EY65" t="str">
            <v/>
          </cell>
          <cell r="FB65" t="str">
            <v/>
          </cell>
          <cell r="FE65" t="str">
            <v/>
          </cell>
          <cell r="FH65" t="str">
            <v/>
          </cell>
          <cell r="FK65" t="str">
            <v/>
          </cell>
          <cell r="FN65" t="str">
            <v/>
          </cell>
          <cell r="FQ65" t="str">
            <v/>
          </cell>
          <cell r="FT65" t="str">
            <v/>
          </cell>
          <cell r="FW65" t="str">
            <v/>
          </cell>
          <cell r="FZ65" t="str">
            <v/>
          </cell>
          <cell r="GC65" t="str">
            <v/>
          </cell>
          <cell r="GF65" t="str">
            <v/>
          </cell>
          <cell r="GI65" t="str">
            <v/>
          </cell>
          <cell r="GL65" t="str">
            <v/>
          </cell>
          <cell r="GO65" t="str">
            <v/>
          </cell>
          <cell r="GR65" t="str">
            <v/>
          </cell>
          <cell r="GU65" t="str">
            <v/>
          </cell>
          <cell r="GX65" t="str">
            <v/>
          </cell>
          <cell r="HA65" t="str">
            <v/>
          </cell>
          <cell r="HD65" t="str">
            <v/>
          </cell>
          <cell r="HG65" t="str">
            <v/>
          </cell>
          <cell r="HJ65" t="str">
            <v/>
          </cell>
          <cell r="HM65" t="str">
            <v/>
          </cell>
          <cell r="HP65" t="str">
            <v/>
          </cell>
          <cell r="HS65" t="str">
            <v/>
          </cell>
          <cell r="HV65" t="str">
            <v/>
          </cell>
        </row>
        <row r="66">
          <cell r="DR66" t="str">
            <v/>
          </cell>
          <cell r="DU66" t="str">
            <v/>
          </cell>
          <cell r="DX66" t="str">
            <v/>
          </cell>
          <cell r="EA66" t="str">
            <v/>
          </cell>
          <cell r="ED66" t="str">
            <v/>
          </cell>
          <cell r="EG66" t="str">
            <v/>
          </cell>
          <cell r="EJ66" t="str">
            <v/>
          </cell>
          <cell r="EM66" t="str">
            <v/>
          </cell>
          <cell r="EP66" t="str">
            <v/>
          </cell>
          <cell r="ES66" t="str">
            <v/>
          </cell>
          <cell r="EV66" t="str">
            <v/>
          </cell>
          <cell r="EY66" t="str">
            <v/>
          </cell>
          <cell r="FB66" t="str">
            <v/>
          </cell>
          <cell r="FE66" t="str">
            <v/>
          </cell>
          <cell r="FH66" t="str">
            <v/>
          </cell>
          <cell r="FK66" t="str">
            <v/>
          </cell>
          <cell r="FN66" t="str">
            <v/>
          </cell>
          <cell r="FQ66" t="str">
            <v/>
          </cell>
          <cell r="FT66" t="str">
            <v/>
          </cell>
          <cell r="FW66" t="str">
            <v/>
          </cell>
          <cell r="FZ66" t="str">
            <v/>
          </cell>
          <cell r="GC66" t="str">
            <v/>
          </cell>
          <cell r="GF66" t="str">
            <v/>
          </cell>
          <cell r="GI66" t="str">
            <v/>
          </cell>
          <cell r="GL66" t="str">
            <v/>
          </cell>
          <cell r="GO66" t="str">
            <v/>
          </cell>
          <cell r="GR66" t="str">
            <v/>
          </cell>
          <cell r="GU66" t="str">
            <v/>
          </cell>
          <cell r="GX66" t="str">
            <v/>
          </cell>
          <cell r="HA66" t="str">
            <v/>
          </cell>
          <cell r="HD66" t="str">
            <v/>
          </cell>
          <cell r="HG66" t="str">
            <v/>
          </cell>
          <cell r="HJ66" t="str">
            <v/>
          </cell>
          <cell r="HM66" t="str">
            <v/>
          </cell>
          <cell r="HP66" t="str">
            <v/>
          </cell>
          <cell r="HS66" t="str">
            <v/>
          </cell>
          <cell r="HV66" t="str">
            <v/>
          </cell>
        </row>
        <row r="67">
          <cell r="DR67" t="str">
            <v/>
          </cell>
          <cell r="DU67" t="str">
            <v/>
          </cell>
          <cell r="DX67" t="str">
            <v/>
          </cell>
          <cell r="EA67" t="str">
            <v/>
          </cell>
          <cell r="ED67" t="str">
            <v/>
          </cell>
          <cell r="EG67" t="str">
            <v/>
          </cell>
          <cell r="EJ67" t="str">
            <v/>
          </cell>
          <cell r="EM67" t="str">
            <v/>
          </cell>
          <cell r="EP67" t="str">
            <v/>
          </cell>
          <cell r="ES67" t="str">
            <v/>
          </cell>
          <cell r="EV67" t="str">
            <v/>
          </cell>
          <cell r="EY67" t="str">
            <v/>
          </cell>
          <cell r="FB67" t="str">
            <v/>
          </cell>
          <cell r="FE67" t="str">
            <v/>
          </cell>
          <cell r="FH67" t="str">
            <v/>
          </cell>
          <cell r="FK67" t="str">
            <v/>
          </cell>
          <cell r="FN67" t="str">
            <v/>
          </cell>
          <cell r="FQ67" t="str">
            <v/>
          </cell>
          <cell r="FT67" t="str">
            <v/>
          </cell>
          <cell r="FW67" t="str">
            <v/>
          </cell>
          <cell r="FZ67" t="str">
            <v/>
          </cell>
          <cell r="GC67" t="str">
            <v/>
          </cell>
          <cell r="GF67" t="str">
            <v/>
          </cell>
          <cell r="GI67" t="str">
            <v/>
          </cell>
          <cell r="GL67" t="str">
            <v/>
          </cell>
          <cell r="GO67" t="str">
            <v/>
          </cell>
          <cell r="GR67" t="str">
            <v/>
          </cell>
          <cell r="GU67" t="str">
            <v/>
          </cell>
          <cell r="GX67" t="str">
            <v/>
          </cell>
          <cell r="HA67" t="str">
            <v/>
          </cell>
          <cell r="HD67" t="str">
            <v/>
          </cell>
          <cell r="HG67" t="str">
            <v/>
          </cell>
          <cell r="HJ67" t="str">
            <v/>
          </cell>
          <cell r="HM67" t="str">
            <v/>
          </cell>
          <cell r="HP67" t="str">
            <v/>
          </cell>
          <cell r="HS67" t="str">
            <v/>
          </cell>
          <cell r="HV67" t="str">
            <v/>
          </cell>
        </row>
        <row r="68">
          <cell r="DR68" t="str">
            <v/>
          </cell>
          <cell r="DU68" t="str">
            <v/>
          </cell>
          <cell r="DX68" t="str">
            <v/>
          </cell>
          <cell r="EA68" t="str">
            <v/>
          </cell>
          <cell r="ED68" t="str">
            <v/>
          </cell>
          <cell r="EG68" t="str">
            <v/>
          </cell>
          <cell r="EJ68" t="str">
            <v/>
          </cell>
          <cell r="EM68" t="str">
            <v/>
          </cell>
          <cell r="EP68" t="str">
            <v/>
          </cell>
          <cell r="ES68" t="str">
            <v/>
          </cell>
          <cell r="EV68" t="str">
            <v/>
          </cell>
          <cell r="EY68" t="str">
            <v/>
          </cell>
          <cell r="FB68" t="str">
            <v/>
          </cell>
          <cell r="FE68" t="str">
            <v/>
          </cell>
          <cell r="FH68" t="str">
            <v/>
          </cell>
          <cell r="FK68" t="str">
            <v/>
          </cell>
          <cell r="FN68" t="str">
            <v/>
          </cell>
          <cell r="FQ68" t="str">
            <v/>
          </cell>
          <cell r="FT68" t="str">
            <v/>
          </cell>
          <cell r="FW68" t="str">
            <v/>
          </cell>
          <cell r="FZ68" t="str">
            <v/>
          </cell>
          <cell r="GC68" t="str">
            <v/>
          </cell>
          <cell r="GF68" t="str">
            <v/>
          </cell>
          <cell r="GI68" t="str">
            <v/>
          </cell>
          <cell r="GL68" t="str">
            <v/>
          </cell>
          <cell r="GO68" t="str">
            <v/>
          </cell>
          <cell r="GR68" t="str">
            <v/>
          </cell>
          <cell r="GU68" t="str">
            <v/>
          </cell>
          <cell r="GX68" t="str">
            <v/>
          </cell>
          <cell r="HA68" t="str">
            <v/>
          </cell>
          <cell r="HD68" t="str">
            <v/>
          </cell>
          <cell r="HG68" t="str">
            <v/>
          </cell>
          <cell r="HJ68" t="str">
            <v/>
          </cell>
          <cell r="HM68" t="str">
            <v/>
          </cell>
          <cell r="HP68" t="str">
            <v/>
          </cell>
          <cell r="HS68" t="str">
            <v/>
          </cell>
          <cell r="HV68" t="str">
            <v/>
          </cell>
        </row>
        <row r="69">
          <cell r="DR69" t="str">
            <v/>
          </cell>
          <cell r="DU69" t="str">
            <v/>
          </cell>
          <cell r="DX69" t="str">
            <v/>
          </cell>
          <cell r="EA69" t="str">
            <v/>
          </cell>
          <cell r="ED69" t="str">
            <v/>
          </cell>
          <cell r="EG69" t="str">
            <v/>
          </cell>
          <cell r="EJ69" t="str">
            <v/>
          </cell>
          <cell r="EM69" t="str">
            <v/>
          </cell>
          <cell r="EP69" t="str">
            <v/>
          </cell>
          <cell r="ES69" t="str">
            <v/>
          </cell>
          <cell r="EV69" t="str">
            <v/>
          </cell>
          <cell r="EY69" t="str">
            <v/>
          </cell>
          <cell r="FB69" t="str">
            <v/>
          </cell>
          <cell r="FE69" t="str">
            <v/>
          </cell>
          <cell r="FH69" t="str">
            <v/>
          </cell>
          <cell r="FK69" t="str">
            <v/>
          </cell>
          <cell r="FN69" t="str">
            <v/>
          </cell>
          <cell r="FQ69" t="str">
            <v/>
          </cell>
          <cell r="FT69" t="str">
            <v/>
          </cell>
          <cell r="FW69" t="str">
            <v/>
          </cell>
          <cell r="FZ69" t="str">
            <v/>
          </cell>
          <cell r="GC69" t="str">
            <v/>
          </cell>
          <cell r="GF69" t="str">
            <v/>
          </cell>
          <cell r="GI69" t="str">
            <v/>
          </cell>
          <cell r="GL69" t="str">
            <v/>
          </cell>
          <cell r="GO69" t="str">
            <v/>
          </cell>
          <cell r="GR69" t="str">
            <v/>
          </cell>
          <cell r="GU69" t="str">
            <v/>
          </cell>
          <cell r="GX69" t="str">
            <v/>
          </cell>
          <cell r="HA69" t="str">
            <v/>
          </cell>
          <cell r="HD69" t="str">
            <v/>
          </cell>
          <cell r="HG69" t="str">
            <v/>
          </cell>
          <cell r="HJ69" t="str">
            <v/>
          </cell>
          <cell r="HM69" t="str">
            <v/>
          </cell>
          <cell r="HP69" t="str">
            <v/>
          </cell>
          <cell r="HS69" t="str">
            <v/>
          </cell>
          <cell r="HV69" t="str">
            <v/>
          </cell>
        </row>
        <row r="70">
          <cell r="DR70" t="str">
            <v/>
          </cell>
          <cell r="DU70" t="str">
            <v/>
          </cell>
          <cell r="DX70" t="str">
            <v/>
          </cell>
          <cell r="EA70" t="str">
            <v/>
          </cell>
          <cell r="ED70" t="str">
            <v/>
          </cell>
          <cell r="EG70" t="str">
            <v/>
          </cell>
          <cell r="EJ70" t="str">
            <v/>
          </cell>
          <cell r="EM70" t="str">
            <v/>
          </cell>
          <cell r="EP70" t="str">
            <v/>
          </cell>
          <cell r="ES70" t="str">
            <v/>
          </cell>
          <cell r="EV70" t="str">
            <v/>
          </cell>
          <cell r="EY70" t="str">
            <v/>
          </cell>
          <cell r="FB70" t="str">
            <v/>
          </cell>
          <cell r="FE70" t="str">
            <v/>
          </cell>
          <cell r="FH70" t="str">
            <v/>
          </cell>
          <cell r="FK70" t="str">
            <v/>
          </cell>
          <cell r="FN70" t="str">
            <v/>
          </cell>
          <cell r="FQ70" t="str">
            <v/>
          </cell>
          <cell r="FT70" t="str">
            <v/>
          </cell>
          <cell r="FW70" t="str">
            <v/>
          </cell>
          <cell r="FZ70" t="str">
            <v/>
          </cell>
          <cell r="GC70" t="str">
            <v/>
          </cell>
          <cell r="GF70" t="str">
            <v/>
          </cell>
          <cell r="GI70" t="str">
            <v/>
          </cell>
          <cell r="GL70" t="str">
            <v/>
          </cell>
          <cell r="GO70" t="str">
            <v/>
          </cell>
          <cell r="GR70" t="str">
            <v/>
          </cell>
          <cell r="GU70" t="str">
            <v/>
          </cell>
          <cell r="GX70" t="str">
            <v/>
          </cell>
          <cell r="HA70" t="str">
            <v/>
          </cell>
          <cell r="HD70" t="str">
            <v/>
          </cell>
          <cell r="HG70" t="str">
            <v/>
          </cell>
          <cell r="HJ70" t="str">
            <v/>
          </cell>
          <cell r="HM70" t="str">
            <v/>
          </cell>
          <cell r="HP70" t="str">
            <v/>
          </cell>
          <cell r="HS70" t="str">
            <v/>
          </cell>
          <cell r="HV70" t="str">
            <v/>
          </cell>
        </row>
        <row r="71">
          <cell r="DR71" t="str">
            <v/>
          </cell>
          <cell r="DU71" t="str">
            <v/>
          </cell>
          <cell r="DX71" t="str">
            <v/>
          </cell>
          <cell r="EA71" t="str">
            <v/>
          </cell>
          <cell r="ED71" t="str">
            <v/>
          </cell>
          <cell r="EG71" t="str">
            <v/>
          </cell>
          <cell r="EJ71" t="str">
            <v/>
          </cell>
          <cell r="EM71" t="str">
            <v/>
          </cell>
          <cell r="EP71" t="str">
            <v/>
          </cell>
          <cell r="ES71" t="str">
            <v/>
          </cell>
          <cell r="EV71" t="str">
            <v/>
          </cell>
          <cell r="EY71" t="str">
            <v/>
          </cell>
          <cell r="FB71" t="str">
            <v/>
          </cell>
          <cell r="FE71" t="str">
            <v/>
          </cell>
          <cell r="FH71" t="str">
            <v/>
          </cell>
          <cell r="FK71" t="str">
            <v/>
          </cell>
          <cell r="FN71" t="str">
            <v/>
          </cell>
          <cell r="FQ71" t="str">
            <v/>
          </cell>
          <cell r="FT71" t="str">
            <v/>
          </cell>
          <cell r="FW71" t="str">
            <v/>
          </cell>
          <cell r="FZ71" t="str">
            <v/>
          </cell>
          <cell r="GC71" t="str">
            <v/>
          </cell>
          <cell r="GF71" t="str">
            <v/>
          </cell>
          <cell r="GI71" t="str">
            <v/>
          </cell>
          <cell r="GL71" t="str">
            <v/>
          </cell>
          <cell r="GO71" t="str">
            <v/>
          </cell>
          <cell r="GR71" t="str">
            <v/>
          </cell>
          <cell r="GU71" t="str">
            <v/>
          </cell>
          <cell r="GX71" t="str">
            <v/>
          </cell>
          <cell r="HA71" t="str">
            <v/>
          </cell>
          <cell r="HD71" t="str">
            <v/>
          </cell>
          <cell r="HG71" t="str">
            <v/>
          </cell>
          <cell r="HJ71" t="str">
            <v/>
          </cell>
          <cell r="HM71" t="str">
            <v/>
          </cell>
          <cell r="HP71" t="str">
            <v/>
          </cell>
          <cell r="HS71" t="str">
            <v/>
          </cell>
          <cell r="HV71" t="str">
            <v/>
          </cell>
        </row>
        <row r="72">
          <cell r="DR72" t="str">
            <v/>
          </cell>
          <cell r="DU72" t="str">
            <v/>
          </cell>
          <cell r="DX72" t="str">
            <v/>
          </cell>
          <cell r="EA72" t="str">
            <v/>
          </cell>
          <cell r="ED72" t="str">
            <v/>
          </cell>
          <cell r="EG72" t="str">
            <v/>
          </cell>
          <cell r="EJ72" t="str">
            <v/>
          </cell>
          <cell r="EM72" t="str">
            <v/>
          </cell>
          <cell r="EP72" t="str">
            <v/>
          </cell>
          <cell r="ES72" t="str">
            <v/>
          </cell>
          <cell r="EV72" t="str">
            <v/>
          </cell>
          <cell r="EY72" t="str">
            <v/>
          </cell>
          <cell r="FB72" t="str">
            <v/>
          </cell>
          <cell r="FE72" t="str">
            <v/>
          </cell>
          <cell r="FH72" t="str">
            <v/>
          </cell>
          <cell r="FK72" t="str">
            <v/>
          </cell>
          <cell r="FN72" t="str">
            <v/>
          </cell>
          <cell r="FQ72" t="str">
            <v/>
          </cell>
          <cell r="FT72" t="str">
            <v/>
          </cell>
          <cell r="FW72" t="str">
            <v/>
          </cell>
          <cell r="FZ72" t="str">
            <v/>
          </cell>
          <cell r="GC72" t="str">
            <v/>
          </cell>
          <cell r="GF72" t="str">
            <v/>
          </cell>
          <cell r="GI72" t="str">
            <v/>
          </cell>
          <cell r="GL72" t="str">
            <v/>
          </cell>
          <cell r="GO72" t="str">
            <v/>
          </cell>
          <cell r="GR72" t="str">
            <v/>
          </cell>
          <cell r="GU72" t="str">
            <v/>
          </cell>
          <cell r="GX72" t="str">
            <v/>
          </cell>
          <cell r="HA72" t="str">
            <v/>
          </cell>
          <cell r="HD72" t="str">
            <v/>
          </cell>
          <cell r="HG72" t="str">
            <v/>
          </cell>
          <cell r="HJ72" t="str">
            <v/>
          </cell>
          <cell r="HM72" t="str">
            <v/>
          </cell>
          <cell r="HP72" t="str">
            <v/>
          </cell>
          <cell r="HS72" t="str">
            <v/>
          </cell>
          <cell r="HV72" t="str">
            <v/>
          </cell>
        </row>
        <row r="73">
          <cell r="DR73" t="str">
            <v/>
          </cell>
          <cell r="DU73" t="str">
            <v/>
          </cell>
          <cell r="DX73" t="str">
            <v/>
          </cell>
          <cell r="EA73" t="str">
            <v/>
          </cell>
          <cell r="ED73" t="str">
            <v/>
          </cell>
          <cell r="EG73" t="str">
            <v/>
          </cell>
          <cell r="EJ73" t="str">
            <v/>
          </cell>
          <cell r="EM73" t="str">
            <v/>
          </cell>
          <cell r="EP73" t="str">
            <v/>
          </cell>
          <cell r="ES73" t="str">
            <v/>
          </cell>
          <cell r="EV73" t="str">
            <v/>
          </cell>
          <cell r="EY73" t="str">
            <v/>
          </cell>
          <cell r="FB73" t="str">
            <v/>
          </cell>
          <cell r="FE73" t="str">
            <v/>
          </cell>
          <cell r="FH73" t="str">
            <v/>
          </cell>
          <cell r="FK73" t="str">
            <v/>
          </cell>
          <cell r="FN73" t="str">
            <v/>
          </cell>
          <cell r="FQ73" t="str">
            <v/>
          </cell>
          <cell r="FT73" t="str">
            <v/>
          </cell>
          <cell r="FW73" t="str">
            <v/>
          </cell>
          <cell r="FZ73" t="str">
            <v/>
          </cell>
          <cell r="GC73" t="str">
            <v/>
          </cell>
          <cell r="GF73" t="str">
            <v/>
          </cell>
          <cell r="GI73" t="str">
            <v/>
          </cell>
          <cell r="GL73" t="str">
            <v/>
          </cell>
          <cell r="GO73" t="str">
            <v/>
          </cell>
          <cell r="GR73" t="str">
            <v/>
          </cell>
          <cell r="GU73" t="str">
            <v/>
          </cell>
          <cell r="GX73" t="str">
            <v/>
          </cell>
          <cell r="HA73" t="str">
            <v/>
          </cell>
          <cell r="HD73" t="str">
            <v/>
          </cell>
          <cell r="HG73" t="str">
            <v/>
          </cell>
          <cell r="HJ73" t="str">
            <v/>
          </cell>
          <cell r="HM73" t="str">
            <v/>
          </cell>
          <cell r="HP73" t="str">
            <v/>
          </cell>
          <cell r="HS73" t="str">
            <v/>
          </cell>
          <cell r="HV73" t="str">
            <v/>
          </cell>
        </row>
        <row r="74">
          <cell r="DR74" t="str">
            <v/>
          </cell>
          <cell r="DU74" t="str">
            <v/>
          </cell>
          <cell r="DX74" t="str">
            <v/>
          </cell>
          <cell r="EA74" t="str">
            <v/>
          </cell>
          <cell r="ED74" t="str">
            <v/>
          </cell>
          <cell r="EG74" t="str">
            <v/>
          </cell>
          <cell r="EJ74" t="str">
            <v/>
          </cell>
          <cell r="EM74" t="str">
            <v/>
          </cell>
          <cell r="EP74" t="str">
            <v/>
          </cell>
          <cell r="ES74" t="str">
            <v/>
          </cell>
          <cell r="EV74" t="str">
            <v/>
          </cell>
          <cell r="EY74" t="str">
            <v/>
          </cell>
          <cell r="FB74" t="str">
            <v/>
          </cell>
          <cell r="FE74" t="str">
            <v/>
          </cell>
          <cell r="FH74" t="str">
            <v/>
          </cell>
          <cell r="FK74" t="str">
            <v/>
          </cell>
          <cell r="FN74" t="str">
            <v/>
          </cell>
          <cell r="FQ74" t="str">
            <v/>
          </cell>
          <cell r="FT74" t="str">
            <v/>
          </cell>
          <cell r="FW74" t="str">
            <v/>
          </cell>
          <cell r="FZ74" t="str">
            <v/>
          </cell>
          <cell r="GC74" t="str">
            <v/>
          </cell>
          <cell r="GF74" t="str">
            <v/>
          </cell>
          <cell r="GI74" t="str">
            <v/>
          </cell>
          <cell r="GL74" t="str">
            <v/>
          </cell>
          <cell r="GO74" t="str">
            <v/>
          </cell>
          <cell r="GR74" t="str">
            <v/>
          </cell>
          <cell r="GU74" t="str">
            <v/>
          </cell>
          <cell r="GX74" t="str">
            <v/>
          </cell>
          <cell r="HA74" t="str">
            <v/>
          </cell>
          <cell r="HD74" t="str">
            <v/>
          </cell>
          <cell r="HG74" t="str">
            <v/>
          </cell>
          <cell r="HJ74" t="str">
            <v/>
          </cell>
          <cell r="HM74" t="str">
            <v/>
          </cell>
          <cell r="HP74" t="str">
            <v/>
          </cell>
          <cell r="HS74" t="str">
            <v/>
          </cell>
          <cell r="HV74" t="str">
            <v/>
          </cell>
        </row>
        <row r="75">
          <cell r="DR75" t="str">
            <v/>
          </cell>
          <cell r="DU75" t="str">
            <v/>
          </cell>
          <cell r="DX75" t="str">
            <v/>
          </cell>
          <cell r="EA75" t="str">
            <v/>
          </cell>
          <cell r="ED75" t="str">
            <v/>
          </cell>
          <cell r="EG75" t="str">
            <v/>
          </cell>
          <cell r="EJ75" t="str">
            <v/>
          </cell>
          <cell r="EM75" t="str">
            <v/>
          </cell>
          <cell r="EP75" t="str">
            <v/>
          </cell>
          <cell r="ES75" t="str">
            <v/>
          </cell>
          <cell r="EV75" t="str">
            <v/>
          </cell>
          <cell r="EY75" t="str">
            <v/>
          </cell>
          <cell r="FB75" t="str">
            <v/>
          </cell>
          <cell r="FE75" t="str">
            <v/>
          </cell>
          <cell r="FH75" t="str">
            <v/>
          </cell>
          <cell r="FK75" t="str">
            <v/>
          </cell>
          <cell r="FN75" t="str">
            <v/>
          </cell>
          <cell r="FQ75" t="str">
            <v/>
          </cell>
          <cell r="FT75" t="str">
            <v/>
          </cell>
          <cell r="FW75" t="str">
            <v/>
          </cell>
          <cell r="FZ75" t="str">
            <v/>
          </cell>
          <cell r="GC75" t="str">
            <v/>
          </cell>
          <cell r="GF75" t="str">
            <v/>
          </cell>
          <cell r="GI75" t="str">
            <v/>
          </cell>
          <cell r="GL75" t="str">
            <v/>
          </cell>
          <cell r="GO75" t="str">
            <v/>
          </cell>
          <cell r="GR75" t="str">
            <v/>
          </cell>
          <cell r="GU75" t="str">
            <v/>
          </cell>
          <cell r="GX75" t="str">
            <v/>
          </cell>
          <cell r="HA75" t="str">
            <v/>
          </cell>
          <cell r="HD75" t="str">
            <v/>
          </cell>
          <cell r="HG75" t="str">
            <v/>
          </cell>
          <cell r="HJ75" t="str">
            <v/>
          </cell>
          <cell r="HM75" t="str">
            <v/>
          </cell>
          <cell r="HP75" t="str">
            <v/>
          </cell>
          <cell r="HS75" t="str">
            <v/>
          </cell>
          <cell r="HV75" t="str">
            <v/>
          </cell>
        </row>
        <row r="76">
          <cell r="DR76" t="str">
            <v/>
          </cell>
          <cell r="DU76" t="str">
            <v/>
          </cell>
          <cell r="DX76" t="str">
            <v/>
          </cell>
          <cell r="EA76" t="str">
            <v/>
          </cell>
          <cell r="ED76" t="str">
            <v/>
          </cell>
          <cell r="EG76" t="str">
            <v/>
          </cell>
          <cell r="EJ76" t="str">
            <v/>
          </cell>
          <cell r="EM76" t="str">
            <v/>
          </cell>
          <cell r="EP76" t="str">
            <v/>
          </cell>
          <cell r="ES76" t="str">
            <v/>
          </cell>
          <cell r="EV76" t="str">
            <v/>
          </cell>
          <cell r="EY76" t="str">
            <v/>
          </cell>
          <cell r="FB76" t="str">
            <v/>
          </cell>
          <cell r="FE76" t="str">
            <v/>
          </cell>
          <cell r="FH76" t="str">
            <v/>
          </cell>
          <cell r="FK76" t="str">
            <v/>
          </cell>
          <cell r="FN76" t="str">
            <v/>
          </cell>
          <cell r="FQ76" t="str">
            <v/>
          </cell>
          <cell r="FT76" t="str">
            <v/>
          </cell>
          <cell r="FW76" t="str">
            <v/>
          </cell>
          <cell r="FZ76" t="str">
            <v/>
          </cell>
          <cell r="GC76" t="str">
            <v/>
          </cell>
          <cell r="GF76" t="str">
            <v/>
          </cell>
          <cell r="GI76" t="str">
            <v/>
          </cell>
          <cell r="GL76" t="str">
            <v/>
          </cell>
          <cell r="GO76" t="str">
            <v/>
          </cell>
          <cell r="GR76" t="str">
            <v/>
          </cell>
          <cell r="GU76" t="str">
            <v/>
          </cell>
          <cell r="GX76" t="str">
            <v/>
          </cell>
          <cell r="HA76" t="str">
            <v/>
          </cell>
          <cell r="HD76" t="str">
            <v/>
          </cell>
          <cell r="HG76" t="str">
            <v/>
          </cell>
          <cell r="HJ76" t="str">
            <v/>
          </cell>
          <cell r="HM76" t="str">
            <v/>
          </cell>
          <cell r="HP76" t="str">
            <v/>
          </cell>
          <cell r="HS76" t="str">
            <v/>
          </cell>
          <cell r="HV76" t="str">
            <v/>
          </cell>
        </row>
        <row r="77">
          <cell r="DR77" t="str">
            <v/>
          </cell>
          <cell r="DU77" t="str">
            <v/>
          </cell>
          <cell r="DX77" t="str">
            <v/>
          </cell>
          <cell r="EA77" t="str">
            <v/>
          </cell>
          <cell r="ED77" t="str">
            <v/>
          </cell>
          <cell r="EG77" t="str">
            <v/>
          </cell>
          <cell r="EJ77" t="str">
            <v/>
          </cell>
          <cell r="EM77" t="str">
            <v/>
          </cell>
          <cell r="EP77" t="str">
            <v/>
          </cell>
          <cell r="ES77" t="str">
            <v/>
          </cell>
          <cell r="EV77" t="str">
            <v/>
          </cell>
          <cell r="EY77" t="str">
            <v/>
          </cell>
          <cell r="FB77" t="str">
            <v/>
          </cell>
          <cell r="FE77" t="str">
            <v/>
          </cell>
          <cell r="FH77" t="str">
            <v/>
          </cell>
          <cell r="FK77" t="str">
            <v/>
          </cell>
          <cell r="FN77" t="str">
            <v/>
          </cell>
          <cell r="FQ77" t="str">
            <v/>
          </cell>
          <cell r="FT77" t="str">
            <v/>
          </cell>
          <cell r="FW77" t="str">
            <v/>
          </cell>
          <cell r="FZ77" t="str">
            <v/>
          </cell>
          <cell r="GC77" t="str">
            <v/>
          </cell>
          <cell r="GF77" t="str">
            <v/>
          </cell>
          <cell r="GI77" t="str">
            <v/>
          </cell>
          <cell r="GL77" t="str">
            <v/>
          </cell>
          <cell r="GO77" t="str">
            <v/>
          </cell>
          <cell r="GR77" t="str">
            <v/>
          </cell>
          <cell r="GU77" t="str">
            <v/>
          </cell>
          <cell r="GX77" t="str">
            <v/>
          </cell>
          <cell r="HA77" t="str">
            <v/>
          </cell>
          <cell r="HD77" t="str">
            <v/>
          </cell>
          <cell r="HG77" t="str">
            <v/>
          </cell>
          <cell r="HJ77" t="str">
            <v/>
          </cell>
          <cell r="HM77" t="str">
            <v/>
          </cell>
          <cell r="HP77" t="str">
            <v/>
          </cell>
          <cell r="HS77" t="str">
            <v/>
          </cell>
          <cell r="HV77" t="str">
            <v/>
          </cell>
        </row>
        <row r="78">
          <cell r="DR78" t="str">
            <v/>
          </cell>
          <cell r="DU78" t="str">
            <v/>
          </cell>
          <cell r="DX78" t="str">
            <v/>
          </cell>
          <cell r="EA78" t="str">
            <v/>
          </cell>
          <cell r="ED78" t="str">
            <v/>
          </cell>
          <cell r="EG78" t="str">
            <v/>
          </cell>
          <cell r="EJ78" t="str">
            <v/>
          </cell>
          <cell r="EM78" t="str">
            <v/>
          </cell>
          <cell r="EP78" t="str">
            <v/>
          </cell>
          <cell r="ES78" t="str">
            <v/>
          </cell>
          <cell r="EV78" t="str">
            <v/>
          </cell>
          <cell r="EY78" t="str">
            <v/>
          </cell>
          <cell r="FB78" t="str">
            <v/>
          </cell>
          <cell r="FE78" t="str">
            <v/>
          </cell>
          <cell r="FH78" t="str">
            <v/>
          </cell>
          <cell r="FK78" t="str">
            <v/>
          </cell>
          <cell r="FN78" t="str">
            <v/>
          </cell>
          <cell r="FQ78" t="str">
            <v/>
          </cell>
          <cell r="FT78" t="str">
            <v/>
          </cell>
          <cell r="FW78" t="str">
            <v/>
          </cell>
          <cell r="FZ78" t="str">
            <v/>
          </cell>
          <cell r="GC78" t="str">
            <v/>
          </cell>
          <cell r="GF78" t="str">
            <v/>
          </cell>
          <cell r="GI78" t="str">
            <v/>
          </cell>
          <cell r="GL78" t="str">
            <v/>
          </cell>
          <cell r="GO78" t="str">
            <v/>
          </cell>
          <cell r="GR78" t="str">
            <v/>
          </cell>
          <cell r="GU78" t="str">
            <v/>
          </cell>
          <cell r="GX78" t="str">
            <v/>
          </cell>
          <cell r="HA78" t="str">
            <v/>
          </cell>
          <cell r="HD78" t="str">
            <v/>
          </cell>
          <cell r="HG78" t="str">
            <v/>
          </cell>
          <cell r="HJ78" t="str">
            <v/>
          </cell>
          <cell r="HM78" t="str">
            <v/>
          </cell>
          <cell r="HP78" t="str">
            <v/>
          </cell>
          <cell r="HS78" t="str">
            <v/>
          </cell>
          <cell r="HV78" t="str">
            <v/>
          </cell>
        </row>
        <row r="79">
          <cell r="DR79" t="str">
            <v/>
          </cell>
          <cell r="DU79" t="str">
            <v/>
          </cell>
          <cell r="DX79" t="str">
            <v/>
          </cell>
          <cell r="EA79" t="str">
            <v/>
          </cell>
          <cell r="ED79" t="str">
            <v/>
          </cell>
          <cell r="EG79" t="str">
            <v/>
          </cell>
          <cell r="EJ79" t="str">
            <v/>
          </cell>
          <cell r="EM79" t="str">
            <v/>
          </cell>
          <cell r="EP79" t="str">
            <v/>
          </cell>
          <cell r="ES79" t="str">
            <v/>
          </cell>
          <cell r="EV79" t="str">
            <v/>
          </cell>
          <cell r="EY79" t="str">
            <v/>
          </cell>
          <cell r="FB79" t="str">
            <v/>
          </cell>
          <cell r="FE79" t="str">
            <v/>
          </cell>
          <cell r="FH79" t="str">
            <v/>
          </cell>
          <cell r="FK79" t="str">
            <v/>
          </cell>
          <cell r="FN79" t="str">
            <v/>
          </cell>
          <cell r="FQ79" t="str">
            <v/>
          </cell>
          <cell r="FT79" t="str">
            <v/>
          </cell>
          <cell r="FW79" t="str">
            <v/>
          </cell>
          <cell r="FZ79" t="str">
            <v/>
          </cell>
          <cell r="GC79" t="str">
            <v/>
          </cell>
          <cell r="GF79" t="str">
            <v/>
          </cell>
          <cell r="GI79" t="str">
            <v/>
          </cell>
          <cell r="GL79" t="str">
            <v/>
          </cell>
          <cell r="GO79" t="str">
            <v/>
          </cell>
          <cell r="GR79" t="str">
            <v/>
          </cell>
          <cell r="GU79" t="str">
            <v/>
          </cell>
          <cell r="GX79" t="str">
            <v/>
          </cell>
          <cell r="HA79" t="str">
            <v/>
          </cell>
          <cell r="HD79" t="str">
            <v/>
          </cell>
          <cell r="HG79" t="str">
            <v/>
          </cell>
          <cell r="HJ79" t="str">
            <v/>
          </cell>
          <cell r="HM79" t="str">
            <v/>
          </cell>
          <cell r="HP79" t="str">
            <v/>
          </cell>
          <cell r="HS79" t="str">
            <v/>
          </cell>
          <cell r="HV79" t="str">
            <v/>
          </cell>
        </row>
        <row r="80">
          <cell r="DR80" t="str">
            <v/>
          </cell>
          <cell r="DU80" t="str">
            <v/>
          </cell>
          <cell r="DX80" t="str">
            <v/>
          </cell>
          <cell r="EA80" t="str">
            <v/>
          </cell>
          <cell r="ED80" t="str">
            <v/>
          </cell>
          <cell r="EG80" t="str">
            <v/>
          </cell>
          <cell r="EJ80" t="str">
            <v/>
          </cell>
          <cell r="EM80" t="str">
            <v/>
          </cell>
          <cell r="EP80" t="str">
            <v/>
          </cell>
          <cell r="ES80" t="str">
            <v/>
          </cell>
          <cell r="EV80" t="str">
            <v/>
          </cell>
          <cell r="EY80" t="str">
            <v/>
          </cell>
          <cell r="FB80" t="str">
            <v/>
          </cell>
          <cell r="FE80" t="str">
            <v/>
          </cell>
          <cell r="FH80" t="str">
            <v/>
          </cell>
          <cell r="FK80" t="str">
            <v/>
          </cell>
          <cell r="FN80" t="str">
            <v/>
          </cell>
          <cell r="FQ80" t="str">
            <v/>
          </cell>
          <cell r="FT80" t="str">
            <v/>
          </cell>
          <cell r="FW80" t="str">
            <v/>
          </cell>
          <cell r="FZ80" t="str">
            <v/>
          </cell>
          <cell r="GC80" t="str">
            <v/>
          </cell>
          <cell r="GF80" t="str">
            <v/>
          </cell>
          <cell r="GI80" t="str">
            <v/>
          </cell>
          <cell r="GL80" t="str">
            <v/>
          </cell>
          <cell r="GO80" t="str">
            <v/>
          </cell>
          <cell r="GR80" t="str">
            <v/>
          </cell>
          <cell r="GU80" t="str">
            <v/>
          </cell>
          <cell r="GX80" t="str">
            <v/>
          </cell>
          <cell r="HA80" t="str">
            <v/>
          </cell>
          <cell r="HD80" t="str">
            <v/>
          </cell>
          <cell r="HG80" t="str">
            <v/>
          </cell>
          <cell r="HJ80" t="str">
            <v/>
          </cell>
          <cell r="HM80" t="str">
            <v/>
          </cell>
          <cell r="HP80" t="str">
            <v/>
          </cell>
          <cell r="HS80" t="str">
            <v/>
          </cell>
          <cell r="HV80" t="str">
            <v/>
          </cell>
        </row>
        <row r="81">
          <cell r="DR81" t="str">
            <v/>
          </cell>
          <cell r="DU81" t="str">
            <v/>
          </cell>
          <cell r="DX81" t="str">
            <v/>
          </cell>
          <cell r="EA81" t="str">
            <v/>
          </cell>
          <cell r="ED81" t="str">
            <v/>
          </cell>
          <cell r="EG81" t="str">
            <v/>
          </cell>
          <cell r="EJ81" t="str">
            <v/>
          </cell>
          <cell r="EM81" t="str">
            <v/>
          </cell>
          <cell r="EP81" t="str">
            <v/>
          </cell>
          <cell r="ES81" t="str">
            <v/>
          </cell>
          <cell r="EV81" t="str">
            <v/>
          </cell>
          <cell r="EY81" t="str">
            <v/>
          </cell>
          <cell r="FB81" t="str">
            <v/>
          </cell>
          <cell r="FE81" t="str">
            <v/>
          </cell>
          <cell r="FH81" t="str">
            <v/>
          </cell>
          <cell r="FK81" t="str">
            <v/>
          </cell>
          <cell r="FN81" t="str">
            <v/>
          </cell>
          <cell r="FQ81" t="str">
            <v/>
          </cell>
          <cell r="FT81" t="str">
            <v/>
          </cell>
          <cell r="FW81" t="str">
            <v/>
          </cell>
          <cell r="FZ81" t="str">
            <v/>
          </cell>
          <cell r="GC81" t="str">
            <v/>
          </cell>
          <cell r="GF81" t="str">
            <v/>
          </cell>
          <cell r="GI81" t="str">
            <v/>
          </cell>
          <cell r="GL81" t="str">
            <v/>
          </cell>
          <cell r="GO81" t="str">
            <v/>
          </cell>
          <cell r="GR81" t="str">
            <v/>
          </cell>
          <cell r="GU81" t="str">
            <v/>
          </cell>
          <cell r="GX81" t="str">
            <v/>
          </cell>
          <cell r="HA81" t="str">
            <v/>
          </cell>
          <cell r="HD81" t="str">
            <v/>
          </cell>
          <cell r="HG81" t="str">
            <v/>
          </cell>
          <cell r="HJ81" t="str">
            <v/>
          </cell>
          <cell r="HM81" t="str">
            <v/>
          </cell>
          <cell r="HP81" t="str">
            <v/>
          </cell>
          <cell r="HS81" t="str">
            <v/>
          </cell>
          <cell r="HV81" t="str">
            <v/>
          </cell>
        </row>
        <row r="82">
          <cell r="DR82" t="str">
            <v/>
          </cell>
          <cell r="DU82" t="str">
            <v/>
          </cell>
          <cell r="DX82" t="str">
            <v/>
          </cell>
          <cell r="EA82" t="str">
            <v/>
          </cell>
          <cell r="ED82" t="str">
            <v/>
          </cell>
          <cell r="EG82" t="str">
            <v/>
          </cell>
          <cell r="EJ82" t="str">
            <v/>
          </cell>
          <cell r="EM82" t="str">
            <v/>
          </cell>
          <cell r="EP82" t="str">
            <v/>
          </cell>
          <cell r="ES82" t="str">
            <v/>
          </cell>
          <cell r="EV82" t="str">
            <v/>
          </cell>
          <cell r="EY82" t="str">
            <v/>
          </cell>
          <cell r="FB82" t="str">
            <v/>
          </cell>
          <cell r="FE82" t="str">
            <v/>
          </cell>
          <cell r="FH82" t="str">
            <v/>
          </cell>
          <cell r="FK82" t="str">
            <v/>
          </cell>
          <cell r="FN82" t="str">
            <v/>
          </cell>
          <cell r="FQ82" t="str">
            <v/>
          </cell>
          <cell r="FT82" t="str">
            <v/>
          </cell>
          <cell r="FW82" t="str">
            <v/>
          </cell>
          <cell r="FZ82" t="str">
            <v/>
          </cell>
          <cell r="GC82" t="str">
            <v/>
          </cell>
          <cell r="GF82" t="str">
            <v/>
          </cell>
          <cell r="GI82" t="str">
            <v/>
          </cell>
          <cell r="GL82" t="str">
            <v/>
          </cell>
          <cell r="GO82" t="str">
            <v/>
          </cell>
          <cell r="GR82" t="str">
            <v/>
          </cell>
          <cell r="GU82" t="str">
            <v/>
          </cell>
          <cell r="GX82" t="str">
            <v/>
          </cell>
          <cell r="HA82" t="str">
            <v/>
          </cell>
          <cell r="HD82" t="str">
            <v/>
          </cell>
          <cell r="HG82" t="str">
            <v/>
          </cell>
          <cell r="HJ82" t="str">
            <v/>
          </cell>
          <cell r="HM82" t="str">
            <v/>
          </cell>
          <cell r="HP82" t="str">
            <v/>
          </cell>
          <cell r="HS82" t="str">
            <v/>
          </cell>
          <cell r="HV82" t="str">
            <v/>
          </cell>
        </row>
        <row r="83">
          <cell r="DR83" t="str">
            <v/>
          </cell>
          <cell r="DU83" t="str">
            <v/>
          </cell>
          <cell r="DX83" t="str">
            <v/>
          </cell>
          <cell r="EA83" t="str">
            <v/>
          </cell>
          <cell r="ED83" t="str">
            <v/>
          </cell>
          <cell r="EG83" t="str">
            <v/>
          </cell>
          <cell r="EJ83" t="str">
            <v/>
          </cell>
          <cell r="EM83" t="str">
            <v/>
          </cell>
          <cell r="EP83" t="str">
            <v/>
          </cell>
          <cell r="ES83" t="str">
            <v/>
          </cell>
          <cell r="EV83" t="str">
            <v/>
          </cell>
          <cell r="EY83" t="str">
            <v/>
          </cell>
          <cell r="FB83" t="str">
            <v/>
          </cell>
          <cell r="FE83" t="str">
            <v/>
          </cell>
          <cell r="FH83" t="str">
            <v/>
          </cell>
          <cell r="FK83" t="str">
            <v/>
          </cell>
          <cell r="FN83" t="str">
            <v/>
          </cell>
          <cell r="FQ83" t="str">
            <v/>
          </cell>
          <cell r="FT83" t="str">
            <v/>
          </cell>
          <cell r="FW83" t="str">
            <v/>
          </cell>
          <cell r="FZ83" t="str">
            <v/>
          </cell>
          <cell r="GC83" t="str">
            <v/>
          </cell>
          <cell r="GF83" t="str">
            <v/>
          </cell>
          <cell r="GI83" t="str">
            <v/>
          </cell>
          <cell r="GL83" t="str">
            <v/>
          </cell>
          <cell r="GO83" t="str">
            <v/>
          </cell>
          <cell r="GR83" t="str">
            <v/>
          </cell>
          <cell r="GU83" t="str">
            <v/>
          </cell>
          <cell r="GX83" t="str">
            <v/>
          </cell>
          <cell r="HA83" t="str">
            <v/>
          </cell>
          <cell r="HD83" t="str">
            <v/>
          </cell>
          <cell r="HG83" t="str">
            <v/>
          </cell>
          <cell r="HJ83" t="str">
            <v/>
          </cell>
          <cell r="HM83" t="str">
            <v/>
          </cell>
          <cell r="HP83" t="str">
            <v/>
          </cell>
          <cell r="HS83" t="str">
            <v/>
          </cell>
          <cell r="HV83" t="str">
            <v/>
          </cell>
        </row>
        <row r="84">
          <cell r="DR84" t="str">
            <v/>
          </cell>
          <cell r="DU84" t="str">
            <v/>
          </cell>
          <cell r="DX84" t="str">
            <v/>
          </cell>
          <cell r="EA84" t="str">
            <v/>
          </cell>
          <cell r="ED84" t="str">
            <v/>
          </cell>
          <cell r="EG84" t="str">
            <v/>
          </cell>
          <cell r="EJ84" t="str">
            <v/>
          </cell>
          <cell r="EM84" t="str">
            <v/>
          </cell>
          <cell r="EP84" t="str">
            <v/>
          </cell>
          <cell r="ES84" t="str">
            <v/>
          </cell>
          <cell r="EV84" t="str">
            <v/>
          </cell>
          <cell r="EY84" t="str">
            <v/>
          </cell>
          <cell r="FB84" t="str">
            <v/>
          </cell>
          <cell r="FE84" t="str">
            <v/>
          </cell>
          <cell r="FH84" t="str">
            <v/>
          </cell>
          <cell r="FK84" t="str">
            <v/>
          </cell>
          <cell r="FN84" t="str">
            <v/>
          </cell>
          <cell r="FQ84" t="str">
            <v/>
          </cell>
          <cell r="FT84" t="str">
            <v/>
          </cell>
          <cell r="FW84" t="str">
            <v/>
          </cell>
          <cell r="FZ84" t="str">
            <v/>
          </cell>
          <cell r="GC84" t="str">
            <v/>
          </cell>
          <cell r="GF84" t="str">
            <v/>
          </cell>
          <cell r="GI84" t="str">
            <v/>
          </cell>
          <cell r="GL84" t="str">
            <v/>
          </cell>
          <cell r="GO84" t="str">
            <v/>
          </cell>
          <cell r="GR84" t="str">
            <v/>
          </cell>
          <cell r="GU84" t="str">
            <v/>
          </cell>
          <cell r="GX84" t="str">
            <v/>
          </cell>
          <cell r="HA84" t="str">
            <v/>
          </cell>
          <cell r="HD84" t="str">
            <v/>
          </cell>
          <cell r="HG84" t="str">
            <v/>
          </cell>
          <cell r="HJ84" t="str">
            <v/>
          </cell>
          <cell r="HM84" t="str">
            <v/>
          </cell>
          <cell r="HP84" t="str">
            <v/>
          </cell>
          <cell r="HS84" t="str">
            <v/>
          </cell>
          <cell r="HV84" t="str">
            <v/>
          </cell>
        </row>
        <row r="85">
          <cell r="DR85" t="str">
            <v/>
          </cell>
          <cell r="DU85" t="str">
            <v/>
          </cell>
          <cell r="DX85" t="str">
            <v/>
          </cell>
          <cell r="EA85" t="str">
            <v/>
          </cell>
          <cell r="ED85" t="str">
            <v/>
          </cell>
          <cell r="EG85" t="str">
            <v/>
          </cell>
          <cell r="EJ85" t="str">
            <v/>
          </cell>
          <cell r="EM85" t="str">
            <v/>
          </cell>
          <cell r="EP85" t="str">
            <v/>
          </cell>
          <cell r="ES85" t="str">
            <v/>
          </cell>
          <cell r="EV85" t="str">
            <v/>
          </cell>
          <cell r="EY85" t="str">
            <v/>
          </cell>
          <cell r="FB85" t="str">
            <v/>
          </cell>
          <cell r="FE85" t="str">
            <v/>
          </cell>
          <cell r="FH85" t="str">
            <v/>
          </cell>
          <cell r="FK85" t="str">
            <v/>
          </cell>
          <cell r="FN85" t="str">
            <v/>
          </cell>
          <cell r="FQ85" t="str">
            <v/>
          </cell>
          <cell r="FT85" t="str">
            <v/>
          </cell>
          <cell r="FW85" t="str">
            <v/>
          </cell>
          <cell r="FZ85" t="str">
            <v/>
          </cell>
          <cell r="GC85" t="str">
            <v/>
          </cell>
          <cell r="GF85" t="str">
            <v/>
          </cell>
          <cell r="GI85" t="str">
            <v/>
          </cell>
          <cell r="GL85" t="str">
            <v/>
          </cell>
          <cell r="GO85" t="str">
            <v/>
          </cell>
          <cell r="GR85" t="str">
            <v/>
          </cell>
          <cell r="GU85" t="str">
            <v/>
          </cell>
          <cell r="GX85" t="str">
            <v/>
          </cell>
          <cell r="HA85" t="str">
            <v/>
          </cell>
          <cell r="HD85" t="str">
            <v/>
          </cell>
          <cell r="HG85" t="str">
            <v/>
          </cell>
          <cell r="HJ85" t="str">
            <v/>
          </cell>
          <cell r="HM85" t="str">
            <v/>
          </cell>
          <cell r="HP85" t="str">
            <v/>
          </cell>
          <cell r="HS85" t="str">
            <v/>
          </cell>
          <cell r="HV85" t="str">
            <v/>
          </cell>
        </row>
        <row r="86">
          <cell r="DR86" t="str">
            <v/>
          </cell>
          <cell r="DU86" t="str">
            <v/>
          </cell>
          <cell r="DX86" t="str">
            <v/>
          </cell>
          <cell r="EA86" t="str">
            <v/>
          </cell>
          <cell r="ED86" t="str">
            <v/>
          </cell>
          <cell r="EG86" t="str">
            <v/>
          </cell>
          <cell r="EJ86" t="str">
            <v/>
          </cell>
          <cell r="EM86" t="str">
            <v/>
          </cell>
          <cell r="EP86" t="str">
            <v/>
          </cell>
          <cell r="ES86" t="str">
            <v/>
          </cell>
          <cell r="EV86" t="str">
            <v/>
          </cell>
          <cell r="EY86" t="str">
            <v/>
          </cell>
          <cell r="FB86" t="str">
            <v/>
          </cell>
          <cell r="FE86" t="str">
            <v/>
          </cell>
          <cell r="FH86" t="str">
            <v/>
          </cell>
          <cell r="FK86" t="str">
            <v/>
          </cell>
          <cell r="FN86" t="str">
            <v/>
          </cell>
          <cell r="FQ86" t="str">
            <v/>
          </cell>
          <cell r="FT86" t="str">
            <v/>
          </cell>
          <cell r="FW86" t="str">
            <v/>
          </cell>
          <cell r="FZ86" t="str">
            <v/>
          </cell>
          <cell r="GC86" t="str">
            <v/>
          </cell>
          <cell r="GF86" t="str">
            <v/>
          </cell>
          <cell r="GI86" t="str">
            <v/>
          </cell>
          <cell r="GL86" t="str">
            <v/>
          </cell>
          <cell r="GO86" t="str">
            <v/>
          </cell>
          <cell r="GR86" t="str">
            <v/>
          </cell>
          <cell r="GU86" t="str">
            <v/>
          </cell>
          <cell r="GX86" t="str">
            <v/>
          </cell>
          <cell r="HA86" t="str">
            <v/>
          </cell>
          <cell r="HD86" t="str">
            <v/>
          </cell>
          <cell r="HG86" t="str">
            <v/>
          </cell>
          <cell r="HJ86" t="str">
            <v/>
          </cell>
          <cell r="HM86" t="str">
            <v/>
          </cell>
          <cell r="HP86" t="str">
            <v/>
          </cell>
          <cell r="HS86" t="str">
            <v/>
          </cell>
          <cell r="HV86" t="str">
            <v/>
          </cell>
        </row>
        <row r="87">
          <cell r="DR87" t="str">
            <v/>
          </cell>
          <cell r="DU87" t="str">
            <v/>
          </cell>
          <cell r="DX87" t="str">
            <v/>
          </cell>
          <cell r="EA87" t="str">
            <v/>
          </cell>
          <cell r="ED87" t="str">
            <v/>
          </cell>
          <cell r="EG87" t="str">
            <v/>
          </cell>
          <cell r="EJ87" t="str">
            <v/>
          </cell>
          <cell r="EM87" t="str">
            <v/>
          </cell>
          <cell r="EP87" t="str">
            <v/>
          </cell>
          <cell r="ES87" t="str">
            <v/>
          </cell>
          <cell r="EV87" t="str">
            <v/>
          </cell>
          <cell r="EY87" t="str">
            <v/>
          </cell>
          <cell r="FB87" t="str">
            <v/>
          </cell>
          <cell r="FE87" t="str">
            <v/>
          </cell>
          <cell r="FH87" t="str">
            <v/>
          </cell>
          <cell r="FK87" t="str">
            <v/>
          </cell>
          <cell r="FN87" t="str">
            <v/>
          </cell>
          <cell r="FQ87" t="str">
            <v/>
          </cell>
          <cell r="FT87" t="str">
            <v/>
          </cell>
          <cell r="FW87" t="str">
            <v/>
          </cell>
          <cell r="FZ87" t="str">
            <v/>
          </cell>
          <cell r="GC87" t="str">
            <v/>
          </cell>
          <cell r="GF87" t="str">
            <v/>
          </cell>
          <cell r="GI87" t="str">
            <v/>
          </cell>
          <cell r="GL87" t="str">
            <v/>
          </cell>
          <cell r="GO87" t="str">
            <v/>
          </cell>
          <cell r="GR87" t="str">
            <v/>
          </cell>
          <cell r="GU87" t="str">
            <v/>
          </cell>
          <cell r="GX87" t="str">
            <v/>
          </cell>
          <cell r="HA87" t="str">
            <v/>
          </cell>
          <cell r="HD87" t="str">
            <v/>
          </cell>
          <cell r="HG87" t="str">
            <v/>
          </cell>
          <cell r="HJ87" t="str">
            <v/>
          </cell>
          <cell r="HM87" t="str">
            <v/>
          </cell>
          <cell r="HP87" t="str">
            <v/>
          </cell>
          <cell r="HS87" t="str">
            <v/>
          </cell>
          <cell r="HV87" t="str">
            <v/>
          </cell>
        </row>
        <row r="88">
          <cell r="DR88" t="str">
            <v/>
          </cell>
          <cell r="DU88" t="str">
            <v/>
          </cell>
          <cell r="DX88" t="str">
            <v/>
          </cell>
          <cell r="EA88" t="str">
            <v/>
          </cell>
          <cell r="ED88" t="str">
            <v/>
          </cell>
          <cell r="EG88" t="str">
            <v/>
          </cell>
          <cell r="EJ88" t="str">
            <v/>
          </cell>
          <cell r="EM88" t="str">
            <v/>
          </cell>
          <cell r="EP88" t="str">
            <v/>
          </cell>
          <cell r="ES88" t="str">
            <v/>
          </cell>
          <cell r="EV88" t="str">
            <v/>
          </cell>
          <cell r="EY88" t="str">
            <v/>
          </cell>
          <cell r="FB88" t="str">
            <v/>
          </cell>
          <cell r="FE88" t="str">
            <v/>
          </cell>
          <cell r="FH88" t="str">
            <v/>
          </cell>
          <cell r="FK88" t="str">
            <v/>
          </cell>
          <cell r="FN88" t="str">
            <v/>
          </cell>
          <cell r="FQ88" t="str">
            <v/>
          </cell>
          <cell r="FT88" t="str">
            <v/>
          </cell>
          <cell r="FW88" t="str">
            <v/>
          </cell>
          <cell r="FZ88" t="str">
            <v/>
          </cell>
          <cell r="GC88" t="str">
            <v/>
          </cell>
          <cell r="GF88" t="str">
            <v/>
          </cell>
          <cell r="GI88" t="str">
            <v/>
          </cell>
          <cell r="GL88" t="str">
            <v/>
          </cell>
          <cell r="GO88" t="str">
            <v/>
          </cell>
          <cell r="GR88" t="str">
            <v/>
          </cell>
          <cell r="GU88" t="str">
            <v/>
          </cell>
          <cell r="GX88" t="str">
            <v/>
          </cell>
          <cell r="HA88" t="str">
            <v/>
          </cell>
          <cell r="HD88" t="str">
            <v/>
          </cell>
          <cell r="HG88" t="str">
            <v/>
          </cell>
          <cell r="HJ88" t="str">
            <v/>
          </cell>
          <cell r="HM88" t="str">
            <v/>
          </cell>
          <cell r="HP88" t="str">
            <v/>
          </cell>
          <cell r="HS88" t="str">
            <v/>
          </cell>
          <cell r="HV88" t="str">
            <v/>
          </cell>
        </row>
        <row r="89">
          <cell r="DR89" t="str">
            <v/>
          </cell>
          <cell r="DU89" t="str">
            <v/>
          </cell>
          <cell r="DX89" t="str">
            <v/>
          </cell>
          <cell r="EA89" t="str">
            <v/>
          </cell>
          <cell r="ED89" t="str">
            <v/>
          </cell>
          <cell r="EG89" t="str">
            <v/>
          </cell>
          <cell r="EJ89" t="str">
            <v/>
          </cell>
          <cell r="EM89" t="str">
            <v/>
          </cell>
          <cell r="EP89" t="str">
            <v/>
          </cell>
          <cell r="ES89" t="str">
            <v/>
          </cell>
          <cell r="EV89" t="str">
            <v/>
          </cell>
          <cell r="EY89" t="str">
            <v/>
          </cell>
          <cell r="FB89" t="str">
            <v/>
          </cell>
          <cell r="FE89" t="str">
            <v/>
          </cell>
          <cell r="FH89" t="str">
            <v/>
          </cell>
          <cell r="FK89" t="str">
            <v/>
          </cell>
          <cell r="FN89" t="str">
            <v/>
          </cell>
          <cell r="FQ89" t="str">
            <v/>
          </cell>
          <cell r="FT89" t="str">
            <v/>
          </cell>
          <cell r="FW89" t="str">
            <v/>
          </cell>
          <cell r="FZ89" t="str">
            <v/>
          </cell>
          <cell r="GC89" t="str">
            <v/>
          </cell>
          <cell r="GF89" t="str">
            <v/>
          </cell>
          <cell r="GI89" t="str">
            <v/>
          </cell>
          <cell r="GL89" t="str">
            <v/>
          </cell>
          <cell r="GO89" t="str">
            <v/>
          </cell>
          <cell r="GR89" t="str">
            <v/>
          </cell>
          <cell r="GU89" t="str">
            <v/>
          </cell>
          <cell r="GX89" t="str">
            <v/>
          </cell>
          <cell r="HA89" t="str">
            <v/>
          </cell>
          <cell r="HD89" t="str">
            <v/>
          </cell>
          <cell r="HG89" t="str">
            <v/>
          </cell>
          <cell r="HJ89" t="str">
            <v/>
          </cell>
          <cell r="HM89" t="str">
            <v/>
          </cell>
          <cell r="HP89" t="str">
            <v/>
          </cell>
          <cell r="HS89" t="str">
            <v/>
          </cell>
          <cell r="HV89" t="str">
            <v/>
          </cell>
        </row>
        <row r="90">
          <cell r="DR90" t="str">
            <v/>
          </cell>
          <cell r="DU90" t="str">
            <v/>
          </cell>
          <cell r="DX90" t="str">
            <v/>
          </cell>
          <cell r="EA90" t="str">
            <v/>
          </cell>
          <cell r="ED90" t="str">
            <v/>
          </cell>
          <cell r="EG90" t="str">
            <v/>
          </cell>
          <cell r="EJ90" t="str">
            <v/>
          </cell>
          <cell r="EM90" t="str">
            <v/>
          </cell>
          <cell r="EP90" t="str">
            <v/>
          </cell>
          <cell r="ES90" t="str">
            <v/>
          </cell>
          <cell r="EV90" t="str">
            <v/>
          </cell>
          <cell r="EY90" t="str">
            <v/>
          </cell>
          <cell r="FB90" t="str">
            <v/>
          </cell>
          <cell r="FE90" t="str">
            <v/>
          </cell>
          <cell r="FH90" t="str">
            <v/>
          </cell>
          <cell r="FK90" t="str">
            <v/>
          </cell>
          <cell r="FN90" t="str">
            <v/>
          </cell>
          <cell r="FQ90" t="str">
            <v/>
          </cell>
          <cell r="FT90" t="str">
            <v/>
          </cell>
          <cell r="FW90" t="str">
            <v/>
          </cell>
          <cell r="FZ90" t="str">
            <v/>
          </cell>
          <cell r="GC90" t="str">
            <v/>
          </cell>
          <cell r="GF90" t="str">
            <v/>
          </cell>
          <cell r="GI90" t="str">
            <v/>
          </cell>
          <cell r="GL90" t="str">
            <v/>
          </cell>
          <cell r="GO90" t="str">
            <v/>
          </cell>
          <cell r="GR90" t="str">
            <v/>
          </cell>
          <cell r="GU90" t="str">
            <v/>
          </cell>
          <cell r="GX90" t="str">
            <v/>
          </cell>
          <cell r="HA90" t="str">
            <v/>
          </cell>
          <cell r="HD90" t="str">
            <v/>
          </cell>
          <cell r="HG90" t="str">
            <v/>
          </cell>
          <cell r="HJ90" t="str">
            <v/>
          </cell>
          <cell r="HM90" t="str">
            <v/>
          </cell>
          <cell r="HP90" t="str">
            <v/>
          </cell>
          <cell r="HS90" t="str">
            <v/>
          </cell>
          <cell r="HV90" t="str">
            <v/>
          </cell>
        </row>
        <row r="91">
          <cell r="DR91" t="str">
            <v/>
          </cell>
          <cell r="DU91" t="str">
            <v/>
          </cell>
          <cell r="DX91" t="str">
            <v/>
          </cell>
          <cell r="EA91" t="str">
            <v/>
          </cell>
          <cell r="ED91" t="str">
            <v/>
          </cell>
          <cell r="EG91" t="str">
            <v/>
          </cell>
          <cell r="EJ91" t="str">
            <v/>
          </cell>
          <cell r="EM91" t="str">
            <v/>
          </cell>
          <cell r="EP91" t="str">
            <v/>
          </cell>
          <cell r="ES91" t="str">
            <v/>
          </cell>
          <cell r="EV91" t="str">
            <v/>
          </cell>
          <cell r="EY91" t="str">
            <v/>
          </cell>
          <cell r="FB91" t="str">
            <v/>
          </cell>
          <cell r="FE91" t="str">
            <v/>
          </cell>
          <cell r="FH91" t="str">
            <v/>
          </cell>
          <cell r="FK91" t="str">
            <v/>
          </cell>
          <cell r="FN91" t="str">
            <v/>
          </cell>
          <cell r="FQ91" t="str">
            <v/>
          </cell>
          <cell r="FT91" t="str">
            <v/>
          </cell>
          <cell r="FW91" t="str">
            <v/>
          </cell>
          <cell r="FZ91" t="str">
            <v/>
          </cell>
          <cell r="GC91" t="str">
            <v/>
          </cell>
          <cell r="GF91" t="str">
            <v/>
          </cell>
          <cell r="GI91" t="str">
            <v/>
          </cell>
          <cell r="GL91" t="str">
            <v/>
          </cell>
          <cell r="GO91" t="str">
            <v/>
          </cell>
          <cell r="GR91" t="str">
            <v/>
          </cell>
          <cell r="GU91" t="str">
            <v/>
          </cell>
          <cell r="GX91" t="str">
            <v/>
          </cell>
          <cell r="HA91" t="str">
            <v/>
          </cell>
          <cell r="HD91" t="str">
            <v/>
          </cell>
          <cell r="HG91" t="str">
            <v/>
          </cell>
          <cell r="HJ91" t="str">
            <v/>
          </cell>
          <cell r="HM91" t="str">
            <v/>
          </cell>
          <cell r="HP91" t="str">
            <v/>
          </cell>
          <cell r="HS91" t="str">
            <v/>
          </cell>
          <cell r="HV91" t="str">
            <v/>
          </cell>
        </row>
        <row r="92">
          <cell r="DR92" t="str">
            <v/>
          </cell>
          <cell r="DU92" t="str">
            <v/>
          </cell>
          <cell r="DX92" t="str">
            <v/>
          </cell>
          <cell r="EA92" t="str">
            <v/>
          </cell>
          <cell r="ED92" t="str">
            <v/>
          </cell>
          <cell r="EG92" t="str">
            <v/>
          </cell>
          <cell r="EJ92" t="str">
            <v/>
          </cell>
          <cell r="EM92" t="str">
            <v/>
          </cell>
          <cell r="EP92" t="str">
            <v/>
          </cell>
          <cell r="ES92" t="str">
            <v/>
          </cell>
          <cell r="EV92" t="str">
            <v/>
          </cell>
          <cell r="EY92" t="str">
            <v/>
          </cell>
          <cell r="FB92" t="str">
            <v/>
          </cell>
          <cell r="FE92" t="str">
            <v/>
          </cell>
          <cell r="FH92" t="str">
            <v/>
          </cell>
          <cell r="FK92" t="str">
            <v/>
          </cell>
          <cell r="FN92" t="str">
            <v/>
          </cell>
          <cell r="FQ92" t="str">
            <v/>
          </cell>
          <cell r="FT92" t="str">
            <v/>
          </cell>
          <cell r="FW92" t="str">
            <v/>
          </cell>
          <cell r="FZ92" t="str">
            <v/>
          </cell>
          <cell r="GC92" t="str">
            <v/>
          </cell>
          <cell r="GF92" t="str">
            <v/>
          </cell>
          <cell r="GI92" t="str">
            <v/>
          </cell>
          <cell r="GL92" t="str">
            <v/>
          </cell>
          <cell r="GO92" t="str">
            <v/>
          </cell>
          <cell r="GR92" t="str">
            <v/>
          </cell>
          <cell r="GU92" t="str">
            <v/>
          </cell>
          <cell r="GX92" t="str">
            <v/>
          </cell>
          <cell r="HA92" t="str">
            <v/>
          </cell>
          <cell r="HD92" t="str">
            <v/>
          </cell>
          <cell r="HG92" t="str">
            <v/>
          </cell>
          <cell r="HJ92" t="str">
            <v/>
          </cell>
          <cell r="HM92" t="str">
            <v/>
          </cell>
          <cell r="HP92" t="str">
            <v/>
          </cell>
          <cell r="HS92" t="str">
            <v/>
          </cell>
          <cell r="HV92" t="str">
            <v/>
          </cell>
        </row>
        <row r="93">
          <cell r="DR93" t="str">
            <v/>
          </cell>
          <cell r="DU93" t="str">
            <v/>
          </cell>
          <cell r="DX93" t="str">
            <v/>
          </cell>
          <cell r="EA93" t="str">
            <v/>
          </cell>
          <cell r="ED93" t="str">
            <v/>
          </cell>
          <cell r="EG93" t="str">
            <v/>
          </cell>
          <cell r="EJ93" t="str">
            <v/>
          </cell>
          <cell r="EM93" t="str">
            <v/>
          </cell>
          <cell r="EP93" t="str">
            <v/>
          </cell>
          <cell r="ES93" t="str">
            <v/>
          </cell>
          <cell r="EV93" t="str">
            <v/>
          </cell>
          <cell r="EY93" t="str">
            <v/>
          </cell>
          <cell r="FB93" t="str">
            <v/>
          </cell>
          <cell r="FE93" t="str">
            <v/>
          </cell>
          <cell r="FH93" t="str">
            <v/>
          </cell>
          <cell r="FK93" t="str">
            <v/>
          </cell>
          <cell r="FN93" t="str">
            <v/>
          </cell>
          <cell r="FQ93" t="str">
            <v/>
          </cell>
          <cell r="FT93" t="str">
            <v/>
          </cell>
          <cell r="FW93" t="str">
            <v/>
          </cell>
          <cell r="FZ93" t="str">
            <v/>
          </cell>
          <cell r="GC93" t="str">
            <v/>
          </cell>
          <cell r="GF93" t="str">
            <v/>
          </cell>
          <cell r="GI93" t="str">
            <v/>
          </cell>
          <cell r="GL93" t="str">
            <v/>
          </cell>
          <cell r="GO93" t="str">
            <v/>
          </cell>
          <cell r="GR93" t="str">
            <v/>
          </cell>
          <cell r="GU93" t="str">
            <v/>
          </cell>
          <cell r="GX93" t="str">
            <v/>
          </cell>
          <cell r="HA93" t="str">
            <v/>
          </cell>
          <cell r="HD93" t="str">
            <v/>
          </cell>
          <cell r="HG93" t="str">
            <v/>
          </cell>
          <cell r="HJ93" t="str">
            <v/>
          </cell>
          <cell r="HM93" t="str">
            <v/>
          </cell>
          <cell r="HP93" t="str">
            <v/>
          </cell>
          <cell r="HS93" t="str">
            <v/>
          </cell>
          <cell r="HV93" t="str">
            <v/>
          </cell>
        </row>
        <row r="94">
          <cell r="DR94" t="str">
            <v/>
          </cell>
          <cell r="DU94" t="str">
            <v/>
          </cell>
          <cell r="DX94" t="str">
            <v/>
          </cell>
          <cell r="EA94" t="str">
            <v/>
          </cell>
          <cell r="ED94" t="str">
            <v/>
          </cell>
          <cell r="EG94" t="str">
            <v/>
          </cell>
          <cell r="EJ94" t="str">
            <v/>
          </cell>
          <cell r="EM94" t="str">
            <v/>
          </cell>
          <cell r="EP94" t="str">
            <v/>
          </cell>
          <cell r="ES94" t="str">
            <v/>
          </cell>
          <cell r="EV94" t="str">
            <v/>
          </cell>
          <cell r="EY94" t="str">
            <v/>
          </cell>
          <cell r="FB94" t="str">
            <v/>
          </cell>
          <cell r="FE94" t="str">
            <v/>
          </cell>
          <cell r="FH94" t="str">
            <v/>
          </cell>
          <cell r="FK94" t="str">
            <v/>
          </cell>
          <cell r="FN94" t="str">
            <v/>
          </cell>
          <cell r="FQ94" t="str">
            <v/>
          </cell>
          <cell r="FT94" t="str">
            <v/>
          </cell>
          <cell r="FW94" t="str">
            <v/>
          </cell>
          <cell r="FZ94" t="str">
            <v/>
          </cell>
          <cell r="GC94" t="str">
            <v/>
          </cell>
          <cell r="GF94" t="str">
            <v/>
          </cell>
          <cell r="GI94" t="str">
            <v/>
          </cell>
          <cell r="GL94" t="str">
            <v/>
          </cell>
          <cell r="GO94" t="str">
            <v/>
          </cell>
          <cell r="GR94" t="str">
            <v/>
          </cell>
          <cell r="GU94" t="str">
            <v/>
          </cell>
          <cell r="GX94" t="str">
            <v/>
          </cell>
          <cell r="HA94" t="str">
            <v/>
          </cell>
          <cell r="HD94" t="str">
            <v/>
          </cell>
          <cell r="HG94" t="str">
            <v/>
          </cell>
          <cell r="HJ94" t="str">
            <v/>
          </cell>
          <cell r="HM94" t="str">
            <v/>
          </cell>
          <cell r="HP94" t="str">
            <v/>
          </cell>
          <cell r="HS94" t="str">
            <v/>
          </cell>
          <cell r="HV94" t="str">
            <v/>
          </cell>
        </row>
        <row r="95">
          <cell r="DR95" t="str">
            <v/>
          </cell>
          <cell r="DU95" t="str">
            <v/>
          </cell>
          <cell r="DX95" t="str">
            <v/>
          </cell>
          <cell r="EA95" t="str">
            <v/>
          </cell>
          <cell r="ED95" t="str">
            <v/>
          </cell>
          <cell r="EG95" t="str">
            <v/>
          </cell>
          <cell r="EJ95" t="str">
            <v/>
          </cell>
          <cell r="EM95" t="str">
            <v/>
          </cell>
          <cell r="EP95" t="str">
            <v/>
          </cell>
          <cell r="ES95" t="str">
            <v/>
          </cell>
          <cell r="EV95" t="str">
            <v/>
          </cell>
          <cell r="EY95" t="str">
            <v/>
          </cell>
          <cell r="FB95" t="str">
            <v/>
          </cell>
          <cell r="FE95" t="str">
            <v/>
          </cell>
          <cell r="FH95" t="str">
            <v/>
          </cell>
          <cell r="FK95" t="str">
            <v/>
          </cell>
          <cell r="FN95" t="str">
            <v/>
          </cell>
          <cell r="FQ95" t="str">
            <v/>
          </cell>
          <cell r="FT95" t="str">
            <v/>
          </cell>
          <cell r="FW95" t="str">
            <v/>
          </cell>
          <cell r="FZ95" t="str">
            <v/>
          </cell>
          <cell r="GC95" t="str">
            <v/>
          </cell>
          <cell r="GF95" t="str">
            <v/>
          </cell>
          <cell r="GI95" t="str">
            <v/>
          </cell>
          <cell r="GL95" t="str">
            <v/>
          </cell>
          <cell r="GO95" t="str">
            <v/>
          </cell>
          <cell r="GR95" t="str">
            <v/>
          </cell>
          <cell r="GU95" t="str">
            <v/>
          </cell>
          <cell r="GX95" t="str">
            <v/>
          </cell>
          <cell r="HA95" t="str">
            <v/>
          </cell>
          <cell r="HD95" t="str">
            <v/>
          </cell>
          <cell r="HG95" t="str">
            <v/>
          </cell>
          <cell r="HJ95" t="str">
            <v/>
          </cell>
          <cell r="HM95" t="str">
            <v/>
          </cell>
          <cell r="HP95" t="str">
            <v/>
          </cell>
          <cell r="HS95" t="str">
            <v/>
          </cell>
          <cell r="HV95" t="str">
            <v/>
          </cell>
        </row>
        <row r="96">
          <cell r="DR96" t="str">
            <v/>
          </cell>
          <cell r="DU96" t="str">
            <v/>
          </cell>
          <cell r="DX96" t="str">
            <v/>
          </cell>
          <cell r="EA96" t="str">
            <v/>
          </cell>
          <cell r="ED96" t="str">
            <v/>
          </cell>
          <cell r="EG96" t="str">
            <v/>
          </cell>
          <cell r="EJ96" t="str">
            <v/>
          </cell>
          <cell r="EM96" t="str">
            <v/>
          </cell>
          <cell r="EP96" t="str">
            <v/>
          </cell>
          <cell r="ES96" t="str">
            <v/>
          </cell>
          <cell r="EV96" t="str">
            <v/>
          </cell>
          <cell r="EY96" t="str">
            <v/>
          </cell>
          <cell r="FB96" t="str">
            <v/>
          </cell>
          <cell r="FE96" t="str">
            <v/>
          </cell>
          <cell r="FH96" t="str">
            <v/>
          </cell>
          <cell r="FK96" t="str">
            <v/>
          </cell>
          <cell r="FN96" t="str">
            <v/>
          </cell>
          <cell r="FQ96" t="str">
            <v/>
          </cell>
          <cell r="FT96" t="str">
            <v/>
          </cell>
          <cell r="FW96" t="str">
            <v/>
          </cell>
          <cell r="FZ96" t="str">
            <v/>
          </cell>
          <cell r="GC96" t="str">
            <v/>
          </cell>
          <cell r="GF96" t="str">
            <v/>
          </cell>
          <cell r="GI96" t="str">
            <v/>
          </cell>
          <cell r="GL96" t="str">
            <v/>
          </cell>
          <cell r="GO96" t="str">
            <v/>
          </cell>
          <cell r="GR96" t="str">
            <v/>
          </cell>
          <cell r="GU96" t="str">
            <v/>
          </cell>
          <cell r="GX96" t="str">
            <v/>
          </cell>
          <cell r="HA96" t="str">
            <v/>
          </cell>
          <cell r="HD96" t="str">
            <v/>
          </cell>
          <cell r="HG96" t="str">
            <v/>
          </cell>
          <cell r="HJ96" t="str">
            <v/>
          </cell>
          <cell r="HM96" t="str">
            <v/>
          </cell>
          <cell r="HP96" t="str">
            <v/>
          </cell>
          <cell r="HS96" t="str">
            <v/>
          </cell>
          <cell r="HV96" t="str">
            <v/>
          </cell>
        </row>
        <row r="97">
          <cell r="DR97" t="str">
            <v/>
          </cell>
          <cell r="DU97" t="str">
            <v/>
          </cell>
          <cell r="DX97" t="str">
            <v/>
          </cell>
          <cell r="EA97" t="str">
            <v/>
          </cell>
          <cell r="ED97" t="str">
            <v/>
          </cell>
          <cell r="EG97" t="str">
            <v/>
          </cell>
          <cell r="EJ97" t="str">
            <v/>
          </cell>
          <cell r="EM97" t="str">
            <v/>
          </cell>
          <cell r="EP97" t="str">
            <v/>
          </cell>
          <cell r="ES97" t="str">
            <v/>
          </cell>
          <cell r="EV97" t="str">
            <v/>
          </cell>
          <cell r="EY97" t="str">
            <v/>
          </cell>
          <cell r="FB97" t="str">
            <v/>
          </cell>
          <cell r="FE97" t="str">
            <v/>
          </cell>
          <cell r="FH97" t="str">
            <v/>
          </cell>
          <cell r="FK97" t="str">
            <v/>
          </cell>
          <cell r="FN97" t="str">
            <v/>
          </cell>
          <cell r="FQ97" t="str">
            <v/>
          </cell>
          <cell r="FT97" t="str">
            <v/>
          </cell>
          <cell r="FW97" t="str">
            <v/>
          </cell>
          <cell r="FZ97" t="str">
            <v/>
          </cell>
          <cell r="GC97" t="str">
            <v/>
          </cell>
          <cell r="GF97" t="str">
            <v/>
          </cell>
          <cell r="GI97" t="str">
            <v/>
          </cell>
          <cell r="GL97" t="str">
            <v/>
          </cell>
          <cell r="GO97" t="str">
            <v/>
          </cell>
          <cell r="GR97" t="str">
            <v/>
          </cell>
          <cell r="GU97" t="str">
            <v/>
          </cell>
          <cell r="GX97" t="str">
            <v/>
          </cell>
          <cell r="HA97" t="str">
            <v/>
          </cell>
          <cell r="HD97" t="str">
            <v/>
          </cell>
          <cell r="HG97" t="str">
            <v/>
          </cell>
          <cell r="HJ97" t="str">
            <v/>
          </cell>
          <cell r="HM97" t="str">
            <v/>
          </cell>
          <cell r="HP97" t="str">
            <v/>
          </cell>
          <cell r="HS97" t="str">
            <v/>
          </cell>
          <cell r="HV97" t="str">
            <v/>
          </cell>
        </row>
        <row r="98">
          <cell r="DR98" t="str">
            <v/>
          </cell>
          <cell r="DU98" t="str">
            <v/>
          </cell>
          <cell r="DX98" t="str">
            <v/>
          </cell>
          <cell r="EA98" t="str">
            <v/>
          </cell>
          <cell r="ED98" t="str">
            <v/>
          </cell>
          <cell r="EG98" t="str">
            <v/>
          </cell>
          <cell r="EJ98" t="str">
            <v/>
          </cell>
          <cell r="EM98" t="str">
            <v/>
          </cell>
          <cell r="EP98" t="str">
            <v/>
          </cell>
          <cell r="ES98" t="str">
            <v/>
          </cell>
          <cell r="EV98" t="str">
            <v/>
          </cell>
          <cell r="EY98" t="str">
            <v/>
          </cell>
          <cell r="FB98" t="str">
            <v/>
          </cell>
          <cell r="FE98" t="str">
            <v/>
          </cell>
          <cell r="FH98" t="str">
            <v/>
          </cell>
          <cell r="FK98" t="str">
            <v/>
          </cell>
          <cell r="FN98" t="str">
            <v/>
          </cell>
          <cell r="FQ98" t="str">
            <v/>
          </cell>
          <cell r="FT98" t="str">
            <v/>
          </cell>
          <cell r="FW98" t="str">
            <v/>
          </cell>
          <cell r="FZ98" t="str">
            <v/>
          </cell>
          <cell r="GC98" t="str">
            <v/>
          </cell>
          <cell r="GF98" t="str">
            <v/>
          </cell>
          <cell r="GI98" t="str">
            <v/>
          </cell>
          <cell r="GL98" t="str">
            <v/>
          </cell>
          <cell r="GO98" t="str">
            <v/>
          </cell>
          <cell r="GR98" t="str">
            <v/>
          </cell>
          <cell r="GU98" t="str">
            <v/>
          </cell>
          <cell r="GX98" t="str">
            <v/>
          </cell>
          <cell r="HA98" t="str">
            <v/>
          </cell>
          <cell r="HD98" t="str">
            <v/>
          </cell>
          <cell r="HG98" t="str">
            <v/>
          </cell>
          <cell r="HJ98" t="str">
            <v/>
          </cell>
          <cell r="HM98" t="str">
            <v/>
          </cell>
          <cell r="HP98" t="str">
            <v/>
          </cell>
          <cell r="HS98" t="str">
            <v/>
          </cell>
          <cell r="HV98" t="str">
            <v/>
          </cell>
        </row>
        <row r="99">
          <cell r="DR99" t="str">
            <v/>
          </cell>
          <cell r="DU99" t="str">
            <v/>
          </cell>
          <cell r="DX99" t="str">
            <v/>
          </cell>
          <cell r="EA99" t="str">
            <v/>
          </cell>
          <cell r="ED99" t="str">
            <v/>
          </cell>
          <cell r="EG99" t="str">
            <v/>
          </cell>
          <cell r="EJ99" t="str">
            <v/>
          </cell>
          <cell r="EM99" t="str">
            <v/>
          </cell>
          <cell r="EP99" t="str">
            <v/>
          </cell>
          <cell r="ES99" t="str">
            <v/>
          </cell>
          <cell r="EV99" t="str">
            <v/>
          </cell>
          <cell r="EY99" t="str">
            <v/>
          </cell>
          <cell r="FB99" t="str">
            <v/>
          </cell>
          <cell r="FE99" t="str">
            <v/>
          </cell>
          <cell r="FH99" t="str">
            <v/>
          </cell>
          <cell r="FK99" t="str">
            <v/>
          </cell>
          <cell r="FN99" t="str">
            <v/>
          </cell>
          <cell r="FQ99" t="str">
            <v/>
          </cell>
          <cell r="FT99" t="str">
            <v/>
          </cell>
          <cell r="FW99" t="str">
            <v/>
          </cell>
          <cell r="FZ99" t="str">
            <v/>
          </cell>
          <cell r="GC99" t="str">
            <v/>
          </cell>
          <cell r="GF99" t="str">
            <v/>
          </cell>
          <cell r="GI99" t="str">
            <v/>
          </cell>
          <cell r="GL99" t="str">
            <v/>
          </cell>
          <cell r="GO99" t="str">
            <v/>
          </cell>
          <cell r="GR99" t="str">
            <v/>
          </cell>
          <cell r="GU99" t="str">
            <v/>
          </cell>
          <cell r="GX99" t="str">
            <v/>
          </cell>
          <cell r="HA99" t="str">
            <v/>
          </cell>
          <cell r="HD99" t="str">
            <v/>
          </cell>
          <cell r="HG99" t="str">
            <v/>
          </cell>
          <cell r="HJ99" t="str">
            <v/>
          </cell>
          <cell r="HM99" t="str">
            <v/>
          </cell>
          <cell r="HP99" t="str">
            <v/>
          </cell>
          <cell r="HS99" t="str">
            <v/>
          </cell>
          <cell r="HV99" t="str">
            <v/>
          </cell>
        </row>
        <row r="100">
          <cell r="DR100" t="str">
            <v/>
          </cell>
          <cell r="DU100" t="str">
            <v/>
          </cell>
          <cell r="DX100" t="str">
            <v/>
          </cell>
          <cell r="EA100" t="str">
            <v/>
          </cell>
          <cell r="ED100" t="str">
            <v/>
          </cell>
          <cell r="EG100" t="str">
            <v/>
          </cell>
          <cell r="EJ100" t="str">
            <v/>
          </cell>
          <cell r="EM100" t="str">
            <v/>
          </cell>
          <cell r="EP100" t="str">
            <v/>
          </cell>
          <cell r="ES100" t="str">
            <v/>
          </cell>
          <cell r="EV100" t="str">
            <v/>
          </cell>
          <cell r="EY100" t="str">
            <v/>
          </cell>
          <cell r="FB100" t="str">
            <v/>
          </cell>
          <cell r="FE100" t="str">
            <v/>
          </cell>
          <cell r="FH100" t="str">
            <v/>
          </cell>
          <cell r="FK100" t="str">
            <v/>
          </cell>
          <cell r="FN100" t="str">
            <v/>
          </cell>
          <cell r="FQ100" t="str">
            <v/>
          </cell>
          <cell r="FT100" t="str">
            <v/>
          </cell>
          <cell r="FW100" t="str">
            <v/>
          </cell>
          <cell r="FZ100" t="str">
            <v/>
          </cell>
          <cell r="GC100" t="str">
            <v/>
          </cell>
          <cell r="GF100" t="str">
            <v/>
          </cell>
          <cell r="GI100" t="str">
            <v/>
          </cell>
          <cell r="GL100" t="str">
            <v/>
          </cell>
          <cell r="GO100" t="str">
            <v/>
          </cell>
          <cell r="GR100" t="str">
            <v/>
          </cell>
          <cell r="GU100" t="str">
            <v/>
          </cell>
          <cell r="GX100" t="str">
            <v/>
          </cell>
          <cell r="HA100" t="str">
            <v/>
          </cell>
          <cell r="HD100" t="str">
            <v/>
          </cell>
          <cell r="HG100" t="str">
            <v/>
          </cell>
          <cell r="HJ100" t="str">
            <v/>
          </cell>
          <cell r="HM100" t="str">
            <v/>
          </cell>
          <cell r="HP100" t="str">
            <v/>
          </cell>
          <cell r="HS100" t="str">
            <v/>
          </cell>
          <cell r="HV100" t="str">
            <v/>
          </cell>
        </row>
        <row r="101">
          <cell r="DR101" t="str">
            <v/>
          </cell>
          <cell r="DU101" t="str">
            <v/>
          </cell>
          <cell r="DX101" t="str">
            <v/>
          </cell>
          <cell r="EA101" t="str">
            <v/>
          </cell>
          <cell r="ED101" t="str">
            <v/>
          </cell>
          <cell r="EG101" t="str">
            <v/>
          </cell>
          <cell r="EJ101" t="str">
            <v/>
          </cell>
          <cell r="EM101" t="str">
            <v/>
          </cell>
          <cell r="EP101" t="str">
            <v/>
          </cell>
          <cell r="ES101" t="str">
            <v/>
          </cell>
          <cell r="EV101" t="str">
            <v/>
          </cell>
          <cell r="EY101" t="str">
            <v/>
          </cell>
          <cell r="FB101" t="str">
            <v/>
          </cell>
          <cell r="FE101" t="str">
            <v/>
          </cell>
          <cell r="FH101" t="str">
            <v/>
          </cell>
          <cell r="FK101" t="str">
            <v/>
          </cell>
          <cell r="FN101" t="str">
            <v/>
          </cell>
          <cell r="FQ101" t="str">
            <v/>
          </cell>
          <cell r="FT101" t="str">
            <v/>
          </cell>
          <cell r="FW101" t="str">
            <v/>
          </cell>
          <cell r="FZ101" t="str">
            <v/>
          </cell>
          <cell r="GC101" t="str">
            <v/>
          </cell>
          <cell r="GF101" t="str">
            <v/>
          </cell>
          <cell r="GI101" t="str">
            <v/>
          </cell>
          <cell r="GL101" t="str">
            <v/>
          </cell>
          <cell r="GO101" t="str">
            <v/>
          </cell>
          <cell r="GR101" t="str">
            <v/>
          </cell>
          <cell r="GU101" t="str">
            <v/>
          </cell>
          <cell r="GX101" t="str">
            <v/>
          </cell>
          <cell r="HA101" t="str">
            <v/>
          </cell>
          <cell r="HD101" t="str">
            <v/>
          </cell>
          <cell r="HG101" t="str">
            <v/>
          </cell>
          <cell r="HJ101" t="str">
            <v/>
          </cell>
          <cell r="HM101" t="str">
            <v/>
          </cell>
          <cell r="HP101" t="str">
            <v/>
          </cell>
          <cell r="HS101" t="str">
            <v/>
          </cell>
          <cell r="HV101" t="str">
            <v/>
          </cell>
        </row>
        <row r="102">
          <cell r="DR102" t="str">
            <v/>
          </cell>
          <cell r="DU102" t="str">
            <v/>
          </cell>
          <cell r="DX102" t="str">
            <v/>
          </cell>
          <cell r="EA102" t="str">
            <v/>
          </cell>
          <cell r="ED102" t="str">
            <v/>
          </cell>
          <cell r="EG102" t="str">
            <v/>
          </cell>
          <cell r="EJ102" t="str">
            <v/>
          </cell>
          <cell r="EM102" t="str">
            <v/>
          </cell>
          <cell r="EP102" t="str">
            <v/>
          </cell>
          <cell r="ES102" t="str">
            <v/>
          </cell>
          <cell r="EV102" t="str">
            <v/>
          </cell>
          <cell r="EY102" t="str">
            <v/>
          </cell>
          <cell r="FB102" t="str">
            <v/>
          </cell>
          <cell r="FE102" t="str">
            <v/>
          </cell>
          <cell r="FH102" t="str">
            <v/>
          </cell>
          <cell r="FK102" t="str">
            <v/>
          </cell>
          <cell r="FN102" t="str">
            <v/>
          </cell>
          <cell r="FQ102" t="str">
            <v/>
          </cell>
          <cell r="FT102" t="str">
            <v/>
          </cell>
          <cell r="FW102" t="str">
            <v/>
          </cell>
          <cell r="FZ102" t="str">
            <v/>
          </cell>
          <cell r="GC102" t="str">
            <v/>
          </cell>
          <cell r="GF102" t="str">
            <v/>
          </cell>
          <cell r="GI102" t="str">
            <v/>
          </cell>
          <cell r="GL102" t="str">
            <v/>
          </cell>
          <cell r="GO102" t="str">
            <v/>
          </cell>
          <cell r="GR102" t="str">
            <v/>
          </cell>
          <cell r="GU102" t="str">
            <v/>
          </cell>
          <cell r="GX102" t="str">
            <v/>
          </cell>
          <cell r="HA102" t="str">
            <v/>
          </cell>
          <cell r="HD102" t="str">
            <v/>
          </cell>
          <cell r="HG102" t="str">
            <v/>
          </cell>
          <cell r="HJ102" t="str">
            <v/>
          </cell>
          <cell r="HM102" t="str">
            <v/>
          </cell>
          <cell r="HP102" t="str">
            <v/>
          </cell>
          <cell r="HS102" t="str">
            <v/>
          </cell>
          <cell r="HV102" t="str">
            <v/>
          </cell>
        </row>
        <row r="103">
          <cell r="DR103" t="str">
            <v/>
          </cell>
          <cell r="DU103" t="str">
            <v/>
          </cell>
          <cell r="DX103" t="str">
            <v/>
          </cell>
          <cell r="EA103" t="str">
            <v/>
          </cell>
          <cell r="ED103" t="str">
            <v/>
          </cell>
          <cell r="EG103" t="str">
            <v/>
          </cell>
          <cell r="EJ103" t="str">
            <v/>
          </cell>
          <cell r="EM103" t="str">
            <v/>
          </cell>
          <cell r="EP103" t="str">
            <v/>
          </cell>
          <cell r="ES103" t="str">
            <v/>
          </cell>
          <cell r="EV103" t="str">
            <v/>
          </cell>
          <cell r="EY103" t="str">
            <v/>
          </cell>
          <cell r="FB103" t="str">
            <v/>
          </cell>
          <cell r="FE103" t="str">
            <v/>
          </cell>
          <cell r="FH103" t="str">
            <v/>
          </cell>
          <cell r="FK103" t="str">
            <v/>
          </cell>
          <cell r="FN103" t="str">
            <v/>
          </cell>
          <cell r="FQ103" t="str">
            <v/>
          </cell>
          <cell r="FT103" t="str">
            <v/>
          </cell>
          <cell r="FW103" t="str">
            <v/>
          </cell>
          <cell r="FZ103" t="str">
            <v/>
          </cell>
          <cell r="GC103" t="str">
            <v/>
          </cell>
          <cell r="GF103" t="str">
            <v/>
          </cell>
          <cell r="GI103" t="str">
            <v/>
          </cell>
          <cell r="GL103" t="str">
            <v/>
          </cell>
          <cell r="GO103" t="str">
            <v/>
          </cell>
          <cell r="GR103" t="str">
            <v/>
          </cell>
          <cell r="GU103" t="str">
            <v/>
          </cell>
          <cell r="GX103" t="str">
            <v/>
          </cell>
          <cell r="HA103" t="str">
            <v/>
          </cell>
          <cell r="HD103" t="str">
            <v/>
          </cell>
          <cell r="HG103" t="str">
            <v/>
          </cell>
          <cell r="HJ103" t="str">
            <v/>
          </cell>
          <cell r="HM103" t="str">
            <v/>
          </cell>
          <cell r="HP103" t="str">
            <v/>
          </cell>
          <cell r="HS103" t="str">
            <v/>
          </cell>
          <cell r="HV103" t="str">
            <v/>
          </cell>
        </row>
        <row r="104">
          <cell r="DR104" t="str">
            <v/>
          </cell>
          <cell r="DU104" t="str">
            <v/>
          </cell>
          <cell r="DX104" t="str">
            <v/>
          </cell>
          <cell r="EA104" t="str">
            <v/>
          </cell>
          <cell r="ED104" t="str">
            <v/>
          </cell>
          <cell r="EG104" t="str">
            <v/>
          </cell>
          <cell r="EJ104" t="str">
            <v/>
          </cell>
          <cell r="EM104" t="str">
            <v/>
          </cell>
          <cell r="EP104" t="str">
            <v/>
          </cell>
          <cell r="ES104" t="str">
            <v/>
          </cell>
          <cell r="EV104" t="str">
            <v/>
          </cell>
          <cell r="EY104" t="str">
            <v/>
          </cell>
          <cell r="FB104" t="str">
            <v/>
          </cell>
          <cell r="FE104" t="str">
            <v/>
          </cell>
          <cell r="FH104" t="str">
            <v/>
          </cell>
          <cell r="FK104" t="str">
            <v/>
          </cell>
          <cell r="FN104" t="str">
            <v/>
          </cell>
          <cell r="FQ104" t="str">
            <v/>
          </cell>
          <cell r="FT104" t="str">
            <v/>
          </cell>
          <cell r="FW104" t="str">
            <v/>
          </cell>
          <cell r="FZ104" t="str">
            <v/>
          </cell>
          <cell r="GC104" t="str">
            <v/>
          </cell>
          <cell r="GF104" t="str">
            <v/>
          </cell>
          <cell r="GI104" t="str">
            <v/>
          </cell>
          <cell r="GL104" t="str">
            <v/>
          </cell>
          <cell r="GO104" t="str">
            <v/>
          </cell>
          <cell r="GR104" t="str">
            <v/>
          </cell>
          <cell r="GU104" t="str">
            <v/>
          </cell>
          <cell r="GX104" t="str">
            <v/>
          </cell>
          <cell r="HA104" t="str">
            <v/>
          </cell>
          <cell r="HD104" t="str">
            <v/>
          </cell>
          <cell r="HG104" t="str">
            <v/>
          </cell>
          <cell r="HJ104" t="str">
            <v/>
          </cell>
          <cell r="HM104" t="str">
            <v/>
          </cell>
          <cell r="HP104" t="str">
            <v/>
          </cell>
          <cell r="HS104" t="str">
            <v/>
          </cell>
          <cell r="HV104" t="str">
            <v/>
          </cell>
        </row>
        <row r="105">
          <cell r="DR105" t="str">
            <v/>
          </cell>
          <cell r="DU105" t="str">
            <v/>
          </cell>
          <cell r="DX105" t="str">
            <v/>
          </cell>
          <cell r="EA105" t="str">
            <v/>
          </cell>
          <cell r="ED105" t="str">
            <v/>
          </cell>
          <cell r="EG105" t="str">
            <v/>
          </cell>
          <cell r="EJ105" t="str">
            <v/>
          </cell>
          <cell r="EM105" t="str">
            <v/>
          </cell>
          <cell r="EP105" t="str">
            <v/>
          </cell>
          <cell r="ES105" t="str">
            <v/>
          </cell>
          <cell r="EV105" t="str">
            <v/>
          </cell>
          <cell r="EY105" t="str">
            <v/>
          </cell>
          <cell r="FB105" t="str">
            <v/>
          </cell>
          <cell r="FE105" t="str">
            <v/>
          </cell>
          <cell r="FH105" t="str">
            <v/>
          </cell>
          <cell r="FK105" t="str">
            <v/>
          </cell>
          <cell r="FN105" t="str">
            <v/>
          </cell>
          <cell r="FQ105" t="str">
            <v/>
          </cell>
          <cell r="FT105" t="str">
            <v/>
          </cell>
          <cell r="FW105" t="str">
            <v/>
          </cell>
          <cell r="FZ105" t="str">
            <v/>
          </cell>
          <cell r="GC105" t="str">
            <v/>
          </cell>
          <cell r="GF105" t="str">
            <v/>
          </cell>
          <cell r="GI105" t="str">
            <v/>
          </cell>
          <cell r="GL105" t="str">
            <v/>
          </cell>
          <cell r="GO105" t="str">
            <v/>
          </cell>
          <cell r="GR105" t="str">
            <v/>
          </cell>
          <cell r="GU105" t="str">
            <v/>
          </cell>
          <cell r="GX105" t="str">
            <v/>
          </cell>
          <cell r="HA105" t="str">
            <v/>
          </cell>
          <cell r="HD105" t="str">
            <v/>
          </cell>
          <cell r="HG105" t="str">
            <v/>
          </cell>
          <cell r="HJ105" t="str">
            <v/>
          </cell>
          <cell r="HM105" t="str">
            <v/>
          </cell>
          <cell r="HP105" t="str">
            <v/>
          </cell>
          <cell r="HS105" t="str">
            <v/>
          </cell>
          <cell r="HV105" t="str">
            <v/>
          </cell>
        </row>
        <row r="106">
          <cell r="DR106" t="str">
            <v/>
          </cell>
          <cell r="DU106" t="str">
            <v/>
          </cell>
          <cell r="DX106" t="str">
            <v/>
          </cell>
          <cell r="EA106" t="str">
            <v/>
          </cell>
          <cell r="ED106" t="str">
            <v/>
          </cell>
          <cell r="EG106" t="str">
            <v/>
          </cell>
          <cell r="EJ106" t="str">
            <v/>
          </cell>
          <cell r="EM106" t="str">
            <v/>
          </cell>
          <cell r="EP106" t="str">
            <v/>
          </cell>
          <cell r="ES106" t="str">
            <v/>
          </cell>
          <cell r="EV106" t="str">
            <v/>
          </cell>
          <cell r="EY106" t="str">
            <v/>
          </cell>
          <cell r="FB106" t="str">
            <v/>
          </cell>
          <cell r="FE106" t="str">
            <v/>
          </cell>
          <cell r="FH106" t="str">
            <v/>
          </cell>
          <cell r="FK106" t="str">
            <v/>
          </cell>
          <cell r="FN106" t="str">
            <v/>
          </cell>
          <cell r="FQ106" t="str">
            <v/>
          </cell>
          <cell r="FT106" t="str">
            <v/>
          </cell>
          <cell r="FW106" t="str">
            <v/>
          </cell>
          <cell r="FZ106" t="str">
            <v/>
          </cell>
          <cell r="GC106" t="str">
            <v/>
          </cell>
          <cell r="GF106" t="str">
            <v/>
          </cell>
          <cell r="GI106" t="str">
            <v/>
          </cell>
          <cell r="GL106" t="str">
            <v/>
          </cell>
          <cell r="GO106" t="str">
            <v/>
          </cell>
          <cell r="GR106" t="str">
            <v/>
          </cell>
          <cell r="GU106" t="str">
            <v/>
          </cell>
          <cell r="GX106" t="str">
            <v/>
          </cell>
          <cell r="HA106" t="str">
            <v/>
          </cell>
          <cell r="HD106" t="str">
            <v/>
          </cell>
          <cell r="HG106" t="str">
            <v/>
          </cell>
          <cell r="HJ106" t="str">
            <v/>
          </cell>
          <cell r="HM106" t="str">
            <v/>
          </cell>
          <cell r="HP106" t="str">
            <v/>
          </cell>
          <cell r="HS106" t="str">
            <v/>
          </cell>
          <cell r="HV106" t="str">
            <v/>
          </cell>
        </row>
        <row r="107">
          <cell r="DR107" t="str">
            <v/>
          </cell>
          <cell r="DU107" t="str">
            <v/>
          </cell>
          <cell r="DX107" t="str">
            <v/>
          </cell>
          <cell r="EA107" t="str">
            <v/>
          </cell>
          <cell r="ED107" t="str">
            <v/>
          </cell>
          <cell r="EG107" t="str">
            <v/>
          </cell>
          <cell r="EJ107" t="str">
            <v/>
          </cell>
          <cell r="EM107" t="str">
            <v/>
          </cell>
          <cell r="EP107" t="str">
            <v/>
          </cell>
          <cell r="ES107" t="str">
            <v/>
          </cell>
          <cell r="EV107" t="str">
            <v/>
          </cell>
          <cell r="EY107" t="str">
            <v/>
          </cell>
          <cell r="FB107" t="str">
            <v/>
          </cell>
          <cell r="FE107" t="str">
            <v/>
          </cell>
          <cell r="FH107" t="str">
            <v/>
          </cell>
          <cell r="FK107" t="str">
            <v/>
          </cell>
          <cell r="FN107" t="str">
            <v/>
          </cell>
          <cell r="FQ107" t="str">
            <v/>
          </cell>
          <cell r="FT107" t="str">
            <v/>
          </cell>
          <cell r="FW107" t="str">
            <v/>
          </cell>
          <cell r="FZ107" t="str">
            <v/>
          </cell>
          <cell r="GC107" t="str">
            <v/>
          </cell>
          <cell r="GF107" t="str">
            <v/>
          </cell>
          <cell r="GI107" t="str">
            <v/>
          </cell>
          <cell r="GL107" t="str">
            <v/>
          </cell>
          <cell r="GO107" t="str">
            <v/>
          </cell>
          <cell r="GR107" t="str">
            <v/>
          </cell>
          <cell r="GU107" t="str">
            <v/>
          </cell>
          <cell r="GX107" t="str">
            <v/>
          </cell>
          <cell r="HA107" t="str">
            <v/>
          </cell>
          <cell r="HD107" t="str">
            <v/>
          </cell>
          <cell r="HG107" t="str">
            <v/>
          </cell>
          <cell r="HJ107" t="str">
            <v/>
          </cell>
          <cell r="HM107" t="str">
            <v/>
          </cell>
          <cell r="HP107" t="str">
            <v/>
          </cell>
          <cell r="HS107" t="str">
            <v/>
          </cell>
          <cell r="HV107" t="str">
            <v/>
          </cell>
        </row>
        <row r="108">
          <cell r="DR108" t="str">
            <v/>
          </cell>
          <cell r="DU108" t="str">
            <v/>
          </cell>
          <cell r="DX108" t="str">
            <v/>
          </cell>
          <cell r="EA108" t="str">
            <v/>
          </cell>
          <cell r="ED108" t="str">
            <v/>
          </cell>
          <cell r="EG108" t="str">
            <v/>
          </cell>
          <cell r="EJ108" t="str">
            <v/>
          </cell>
          <cell r="EM108" t="str">
            <v/>
          </cell>
          <cell r="EP108" t="str">
            <v/>
          </cell>
          <cell r="ES108" t="str">
            <v/>
          </cell>
          <cell r="EV108" t="str">
            <v/>
          </cell>
          <cell r="EY108" t="str">
            <v/>
          </cell>
          <cell r="FB108" t="str">
            <v/>
          </cell>
          <cell r="FE108" t="str">
            <v/>
          </cell>
          <cell r="FH108" t="str">
            <v/>
          </cell>
          <cell r="FK108" t="str">
            <v/>
          </cell>
          <cell r="FN108" t="str">
            <v/>
          </cell>
          <cell r="FQ108" t="str">
            <v/>
          </cell>
          <cell r="FT108" t="str">
            <v/>
          </cell>
          <cell r="FW108" t="str">
            <v/>
          </cell>
          <cell r="FZ108" t="str">
            <v/>
          </cell>
          <cell r="GC108" t="str">
            <v/>
          </cell>
          <cell r="GF108" t="str">
            <v/>
          </cell>
          <cell r="GI108" t="str">
            <v/>
          </cell>
          <cell r="GL108" t="str">
            <v/>
          </cell>
          <cell r="GO108" t="str">
            <v/>
          </cell>
          <cell r="GR108" t="str">
            <v/>
          </cell>
          <cell r="GU108" t="str">
            <v/>
          </cell>
          <cell r="GX108" t="str">
            <v/>
          </cell>
          <cell r="HA108" t="str">
            <v/>
          </cell>
          <cell r="HD108" t="str">
            <v/>
          </cell>
          <cell r="HG108" t="str">
            <v/>
          </cell>
          <cell r="HJ108" t="str">
            <v/>
          </cell>
          <cell r="HM108" t="str">
            <v/>
          </cell>
          <cell r="HP108" t="str">
            <v/>
          </cell>
          <cell r="HS108" t="str">
            <v/>
          </cell>
          <cell r="HV108" t="str">
            <v/>
          </cell>
        </row>
        <row r="109">
          <cell r="DR109" t="str">
            <v/>
          </cell>
          <cell r="DU109" t="str">
            <v/>
          </cell>
          <cell r="DX109" t="str">
            <v/>
          </cell>
          <cell r="EA109" t="str">
            <v/>
          </cell>
          <cell r="ED109" t="str">
            <v/>
          </cell>
          <cell r="EG109" t="str">
            <v/>
          </cell>
          <cell r="EJ109" t="str">
            <v/>
          </cell>
          <cell r="EM109" t="str">
            <v/>
          </cell>
          <cell r="EP109" t="str">
            <v/>
          </cell>
          <cell r="ES109" t="str">
            <v/>
          </cell>
          <cell r="EV109" t="str">
            <v/>
          </cell>
          <cell r="EY109" t="str">
            <v/>
          </cell>
          <cell r="FB109" t="str">
            <v/>
          </cell>
          <cell r="FE109" t="str">
            <v/>
          </cell>
          <cell r="FH109" t="str">
            <v/>
          </cell>
          <cell r="FK109" t="str">
            <v/>
          </cell>
          <cell r="FN109" t="str">
            <v/>
          </cell>
          <cell r="FQ109" t="str">
            <v/>
          </cell>
          <cell r="FT109" t="str">
            <v/>
          </cell>
          <cell r="FW109" t="str">
            <v/>
          </cell>
          <cell r="FZ109" t="str">
            <v/>
          </cell>
          <cell r="GC109" t="str">
            <v/>
          </cell>
          <cell r="GF109" t="str">
            <v/>
          </cell>
          <cell r="GI109" t="str">
            <v/>
          </cell>
          <cell r="GL109" t="str">
            <v/>
          </cell>
          <cell r="GO109" t="str">
            <v/>
          </cell>
          <cell r="GR109" t="str">
            <v/>
          </cell>
          <cell r="GU109" t="str">
            <v/>
          </cell>
          <cell r="GX109" t="str">
            <v/>
          </cell>
          <cell r="HA109" t="str">
            <v/>
          </cell>
          <cell r="HD109" t="str">
            <v/>
          </cell>
          <cell r="HG109" t="str">
            <v/>
          </cell>
          <cell r="HJ109" t="str">
            <v/>
          </cell>
          <cell r="HM109" t="str">
            <v/>
          </cell>
          <cell r="HP109" t="str">
            <v/>
          </cell>
          <cell r="HS109" t="str">
            <v/>
          </cell>
          <cell r="HV109" t="str">
            <v/>
          </cell>
        </row>
        <row r="110">
          <cell r="DR110" t="str">
            <v/>
          </cell>
          <cell r="DU110" t="str">
            <v/>
          </cell>
          <cell r="DX110" t="str">
            <v/>
          </cell>
          <cell r="EA110" t="str">
            <v/>
          </cell>
          <cell r="ED110" t="str">
            <v/>
          </cell>
          <cell r="EG110" t="str">
            <v/>
          </cell>
          <cell r="EJ110" t="str">
            <v/>
          </cell>
          <cell r="EM110" t="str">
            <v/>
          </cell>
          <cell r="EP110" t="str">
            <v/>
          </cell>
          <cell r="ES110" t="str">
            <v/>
          </cell>
          <cell r="EV110" t="str">
            <v/>
          </cell>
          <cell r="EY110" t="str">
            <v/>
          </cell>
          <cell r="FB110" t="str">
            <v/>
          </cell>
          <cell r="FE110" t="str">
            <v/>
          </cell>
          <cell r="FH110" t="str">
            <v/>
          </cell>
          <cell r="FK110" t="str">
            <v/>
          </cell>
          <cell r="FN110" t="str">
            <v/>
          </cell>
          <cell r="FQ110" t="str">
            <v/>
          </cell>
          <cell r="FT110" t="str">
            <v/>
          </cell>
          <cell r="FW110" t="str">
            <v/>
          </cell>
          <cell r="FZ110" t="str">
            <v/>
          </cell>
          <cell r="GC110" t="str">
            <v/>
          </cell>
          <cell r="GF110" t="str">
            <v/>
          </cell>
          <cell r="GI110" t="str">
            <v/>
          </cell>
          <cell r="GL110" t="str">
            <v/>
          </cell>
          <cell r="GO110" t="str">
            <v/>
          </cell>
          <cell r="GR110" t="str">
            <v/>
          </cell>
          <cell r="GU110" t="str">
            <v/>
          </cell>
          <cell r="GX110" t="str">
            <v/>
          </cell>
          <cell r="HA110" t="str">
            <v/>
          </cell>
          <cell r="HD110" t="str">
            <v/>
          </cell>
          <cell r="HG110" t="str">
            <v/>
          </cell>
          <cell r="HJ110" t="str">
            <v/>
          </cell>
          <cell r="HM110" t="str">
            <v/>
          </cell>
          <cell r="HP110" t="str">
            <v/>
          </cell>
          <cell r="HS110" t="str">
            <v/>
          </cell>
          <cell r="HV110" t="str">
            <v/>
          </cell>
        </row>
        <row r="111">
          <cell r="DR111" t="str">
            <v/>
          </cell>
          <cell r="DU111" t="str">
            <v/>
          </cell>
          <cell r="DX111" t="str">
            <v/>
          </cell>
          <cell r="EA111" t="str">
            <v/>
          </cell>
          <cell r="ED111" t="str">
            <v/>
          </cell>
          <cell r="EG111" t="str">
            <v/>
          </cell>
          <cell r="EJ111" t="str">
            <v/>
          </cell>
          <cell r="EM111" t="str">
            <v/>
          </cell>
          <cell r="EP111" t="str">
            <v/>
          </cell>
          <cell r="ES111" t="str">
            <v/>
          </cell>
          <cell r="EV111" t="str">
            <v/>
          </cell>
          <cell r="EY111" t="str">
            <v/>
          </cell>
          <cell r="FB111" t="str">
            <v/>
          </cell>
          <cell r="FE111" t="str">
            <v/>
          </cell>
          <cell r="FH111" t="str">
            <v/>
          </cell>
          <cell r="FK111" t="str">
            <v/>
          </cell>
          <cell r="FN111" t="str">
            <v/>
          </cell>
          <cell r="FQ111" t="str">
            <v/>
          </cell>
          <cell r="FT111" t="str">
            <v/>
          </cell>
          <cell r="FW111" t="str">
            <v/>
          </cell>
          <cell r="FZ111" t="str">
            <v/>
          </cell>
          <cell r="GC111" t="str">
            <v/>
          </cell>
          <cell r="GF111" t="str">
            <v/>
          </cell>
          <cell r="GI111" t="str">
            <v/>
          </cell>
          <cell r="GL111" t="str">
            <v/>
          </cell>
          <cell r="GO111" t="str">
            <v/>
          </cell>
          <cell r="GR111" t="str">
            <v/>
          </cell>
          <cell r="GU111" t="str">
            <v/>
          </cell>
          <cell r="GX111" t="str">
            <v/>
          </cell>
          <cell r="HA111" t="str">
            <v/>
          </cell>
          <cell r="HD111" t="str">
            <v/>
          </cell>
          <cell r="HG111" t="str">
            <v/>
          </cell>
          <cell r="HJ111" t="str">
            <v/>
          </cell>
          <cell r="HM111" t="str">
            <v/>
          </cell>
          <cell r="HP111" t="str">
            <v/>
          </cell>
          <cell r="HS111" t="str">
            <v/>
          </cell>
          <cell r="HV111" t="str">
            <v/>
          </cell>
        </row>
        <row r="112">
          <cell r="DR112" t="str">
            <v/>
          </cell>
          <cell r="DU112" t="str">
            <v/>
          </cell>
          <cell r="DX112" t="str">
            <v/>
          </cell>
          <cell r="EA112" t="str">
            <v/>
          </cell>
          <cell r="ED112" t="str">
            <v/>
          </cell>
          <cell r="EG112" t="str">
            <v/>
          </cell>
          <cell r="EJ112" t="str">
            <v/>
          </cell>
          <cell r="EM112" t="str">
            <v/>
          </cell>
          <cell r="EP112" t="str">
            <v/>
          </cell>
          <cell r="ES112" t="str">
            <v/>
          </cell>
          <cell r="EV112" t="str">
            <v/>
          </cell>
          <cell r="EY112" t="str">
            <v/>
          </cell>
          <cell r="FB112" t="str">
            <v/>
          </cell>
          <cell r="FE112" t="str">
            <v/>
          </cell>
          <cell r="FH112" t="str">
            <v/>
          </cell>
          <cell r="FK112" t="str">
            <v/>
          </cell>
          <cell r="FN112" t="str">
            <v/>
          </cell>
          <cell r="FQ112" t="str">
            <v/>
          </cell>
          <cell r="FT112" t="str">
            <v/>
          </cell>
          <cell r="FW112" t="str">
            <v/>
          </cell>
          <cell r="FZ112" t="str">
            <v/>
          </cell>
          <cell r="GC112" t="str">
            <v/>
          </cell>
          <cell r="GF112" t="str">
            <v/>
          </cell>
          <cell r="GI112" t="str">
            <v/>
          </cell>
          <cell r="GL112" t="str">
            <v/>
          </cell>
          <cell r="GO112" t="str">
            <v/>
          </cell>
          <cell r="GR112" t="str">
            <v/>
          </cell>
          <cell r="GU112" t="str">
            <v/>
          </cell>
          <cell r="GX112" t="str">
            <v/>
          </cell>
          <cell r="HA112" t="str">
            <v/>
          </cell>
          <cell r="HD112" t="str">
            <v/>
          </cell>
          <cell r="HG112" t="str">
            <v/>
          </cell>
          <cell r="HJ112" t="str">
            <v/>
          </cell>
          <cell r="HM112" t="str">
            <v/>
          </cell>
          <cell r="HP112" t="str">
            <v/>
          </cell>
          <cell r="HS112" t="str">
            <v/>
          </cell>
          <cell r="HV112" t="str">
            <v/>
          </cell>
        </row>
        <row r="113">
          <cell r="DR113" t="str">
            <v/>
          </cell>
          <cell r="DU113" t="str">
            <v/>
          </cell>
          <cell r="DX113" t="str">
            <v/>
          </cell>
          <cell r="EA113" t="str">
            <v/>
          </cell>
          <cell r="ED113" t="str">
            <v/>
          </cell>
          <cell r="EG113" t="str">
            <v/>
          </cell>
          <cell r="EJ113" t="str">
            <v/>
          </cell>
          <cell r="EM113" t="str">
            <v/>
          </cell>
          <cell r="EP113" t="str">
            <v/>
          </cell>
          <cell r="ES113" t="str">
            <v/>
          </cell>
          <cell r="EV113" t="str">
            <v/>
          </cell>
          <cell r="EY113" t="str">
            <v/>
          </cell>
          <cell r="FB113" t="str">
            <v/>
          </cell>
          <cell r="FE113" t="str">
            <v/>
          </cell>
          <cell r="FH113" t="str">
            <v/>
          </cell>
          <cell r="FK113" t="str">
            <v/>
          </cell>
          <cell r="FN113" t="str">
            <v/>
          </cell>
          <cell r="FQ113" t="str">
            <v/>
          </cell>
          <cell r="FT113" t="str">
            <v/>
          </cell>
          <cell r="FW113" t="str">
            <v/>
          </cell>
          <cell r="FZ113" t="str">
            <v/>
          </cell>
          <cell r="GC113" t="str">
            <v/>
          </cell>
          <cell r="GF113" t="str">
            <v/>
          </cell>
          <cell r="GI113" t="str">
            <v/>
          </cell>
          <cell r="GL113" t="str">
            <v/>
          </cell>
          <cell r="GO113" t="str">
            <v/>
          </cell>
          <cell r="GR113" t="str">
            <v/>
          </cell>
          <cell r="GU113" t="str">
            <v/>
          </cell>
          <cell r="GX113" t="str">
            <v/>
          </cell>
          <cell r="HA113" t="str">
            <v/>
          </cell>
          <cell r="HD113" t="str">
            <v/>
          </cell>
          <cell r="HG113" t="str">
            <v/>
          </cell>
          <cell r="HJ113" t="str">
            <v/>
          </cell>
          <cell r="HM113" t="str">
            <v/>
          </cell>
          <cell r="HP113" t="str">
            <v/>
          </cell>
          <cell r="HS113" t="str">
            <v/>
          </cell>
          <cell r="HV113" t="str">
            <v/>
          </cell>
        </row>
        <row r="114">
          <cell r="DR114" t="str">
            <v/>
          </cell>
          <cell r="DU114" t="str">
            <v/>
          </cell>
          <cell r="DX114" t="str">
            <v/>
          </cell>
          <cell r="EA114" t="str">
            <v/>
          </cell>
          <cell r="ED114" t="str">
            <v/>
          </cell>
          <cell r="EG114" t="str">
            <v/>
          </cell>
          <cell r="EJ114" t="str">
            <v/>
          </cell>
          <cell r="EM114" t="str">
            <v/>
          </cell>
          <cell r="EP114" t="str">
            <v/>
          </cell>
          <cell r="ES114" t="str">
            <v/>
          </cell>
          <cell r="EV114" t="str">
            <v/>
          </cell>
          <cell r="EY114" t="str">
            <v/>
          </cell>
          <cell r="FB114" t="str">
            <v/>
          </cell>
          <cell r="FE114" t="str">
            <v/>
          </cell>
          <cell r="FH114" t="str">
            <v/>
          </cell>
          <cell r="FK114" t="str">
            <v/>
          </cell>
          <cell r="FN114" t="str">
            <v/>
          </cell>
          <cell r="FQ114" t="str">
            <v/>
          </cell>
          <cell r="FT114" t="str">
            <v/>
          </cell>
          <cell r="FW114" t="str">
            <v/>
          </cell>
          <cell r="FZ114" t="str">
            <v/>
          </cell>
          <cell r="GC114" t="str">
            <v/>
          </cell>
          <cell r="GF114" t="str">
            <v/>
          </cell>
          <cell r="GI114" t="str">
            <v/>
          </cell>
          <cell r="GL114" t="str">
            <v/>
          </cell>
          <cell r="GO114" t="str">
            <v/>
          </cell>
          <cell r="GR114" t="str">
            <v/>
          </cell>
          <cell r="GU114" t="str">
            <v/>
          </cell>
          <cell r="GX114" t="str">
            <v/>
          </cell>
          <cell r="HA114" t="str">
            <v/>
          </cell>
          <cell r="HD114" t="str">
            <v/>
          </cell>
          <cell r="HG114" t="str">
            <v/>
          </cell>
          <cell r="HJ114" t="str">
            <v/>
          </cell>
          <cell r="HM114" t="str">
            <v/>
          </cell>
          <cell r="HP114" t="str">
            <v/>
          </cell>
          <cell r="HS114" t="str">
            <v/>
          </cell>
          <cell r="HV114" t="str">
            <v/>
          </cell>
        </row>
        <row r="115">
          <cell r="DR115" t="str">
            <v/>
          </cell>
          <cell r="DU115" t="str">
            <v/>
          </cell>
          <cell r="DX115" t="str">
            <v/>
          </cell>
          <cell r="EA115" t="str">
            <v/>
          </cell>
          <cell r="ED115" t="str">
            <v/>
          </cell>
          <cell r="EG115" t="str">
            <v/>
          </cell>
          <cell r="EJ115" t="str">
            <v/>
          </cell>
          <cell r="EM115" t="str">
            <v/>
          </cell>
          <cell r="EP115" t="str">
            <v/>
          </cell>
          <cell r="ES115" t="str">
            <v/>
          </cell>
          <cell r="EV115" t="str">
            <v/>
          </cell>
          <cell r="EY115" t="str">
            <v/>
          </cell>
          <cell r="FB115" t="str">
            <v/>
          </cell>
          <cell r="FE115" t="str">
            <v/>
          </cell>
          <cell r="FH115" t="str">
            <v/>
          </cell>
          <cell r="FK115" t="str">
            <v/>
          </cell>
          <cell r="FN115" t="str">
            <v/>
          </cell>
          <cell r="FQ115" t="str">
            <v/>
          </cell>
          <cell r="FT115" t="str">
            <v/>
          </cell>
          <cell r="FW115" t="str">
            <v/>
          </cell>
          <cell r="FZ115" t="str">
            <v/>
          </cell>
          <cell r="GC115" t="str">
            <v/>
          </cell>
          <cell r="GF115" t="str">
            <v/>
          </cell>
          <cell r="GI115" t="str">
            <v/>
          </cell>
          <cell r="GL115" t="str">
            <v/>
          </cell>
          <cell r="GO115" t="str">
            <v/>
          </cell>
          <cell r="GR115" t="str">
            <v/>
          </cell>
          <cell r="GU115" t="str">
            <v/>
          </cell>
          <cell r="GX115" t="str">
            <v/>
          </cell>
          <cell r="HA115" t="str">
            <v/>
          </cell>
          <cell r="HD115" t="str">
            <v/>
          </cell>
          <cell r="HG115" t="str">
            <v/>
          </cell>
          <cell r="HJ115" t="str">
            <v/>
          </cell>
          <cell r="HM115" t="str">
            <v/>
          </cell>
          <cell r="HP115" t="str">
            <v/>
          </cell>
          <cell r="HS115" t="str">
            <v/>
          </cell>
          <cell r="HV115" t="str">
            <v/>
          </cell>
        </row>
        <row r="116">
          <cell r="DR116" t="str">
            <v/>
          </cell>
          <cell r="DU116" t="str">
            <v/>
          </cell>
          <cell r="DX116" t="str">
            <v/>
          </cell>
          <cell r="EA116" t="str">
            <v/>
          </cell>
          <cell r="ED116" t="str">
            <v/>
          </cell>
          <cell r="EG116" t="str">
            <v/>
          </cell>
          <cell r="EJ116" t="str">
            <v/>
          </cell>
          <cell r="EM116" t="str">
            <v/>
          </cell>
          <cell r="EP116" t="str">
            <v/>
          </cell>
          <cell r="ES116" t="str">
            <v/>
          </cell>
          <cell r="EV116" t="str">
            <v/>
          </cell>
          <cell r="EY116" t="str">
            <v/>
          </cell>
          <cell r="FB116" t="str">
            <v/>
          </cell>
          <cell r="FE116" t="str">
            <v/>
          </cell>
          <cell r="FH116" t="str">
            <v/>
          </cell>
          <cell r="FK116" t="str">
            <v/>
          </cell>
          <cell r="FN116" t="str">
            <v/>
          </cell>
          <cell r="FQ116" t="str">
            <v/>
          </cell>
          <cell r="FT116" t="str">
            <v/>
          </cell>
          <cell r="FW116" t="str">
            <v/>
          </cell>
          <cell r="FZ116" t="str">
            <v/>
          </cell>
          <cell r="GC116" t="str">
            <v/>
          </cell>
          <cell r="GF116" t="str">
            <v/>
          </cell>
          <cell r="GI116" t="str">
            <v/>
          </cell>
          <cell r="GL116" t="str">
            <v/>
          </cell>
          <cell r="GO116" t="str">
            <v/>
          </cell>
          <cell r="GR116" t="str">
            <v/>
          </cell>
          <cell r="GU116" t="str">
            <v/>
          </cell>
          <cell r="GX116" t="str">
            <v/>
          </cell>
          <cell r="HA116" t="str">
            <v/>
          </cell>
          <cell r="HD116" t="str">
            <v/>
          </cell>
          <cell r="HG116" t="str">
            <v/>
          </cell>
          <cell r="HJ116" t="str">
            <v/>
          </cell>
          <cell r="HM116" t="str">
            <v/>
          </cell>
          <cell r="HP116" t="str">
            <v/>
          </cell>
          <cell r="HS116" t="str">
            <v/>
          </cell>
          <cell r="HV116" t="str">
            <v/>
          </cell>
        </row>
        <row r="117">
          <cell r="DR117" t="str">
            <v/>
          </cell>
          <cell r="DU117" t="str">
            <v/>
          </cell>
          <cell r="DX117" t="str">
            <v/>
          </cell>
          <cell r="EA117" t="str">
            <v/>
          </cell>
          <cell r="ED117" t="str">
            <v/>
          </cell>
          <cell r="EG117" t="str">
            <v/>
          </cell>
          <cell r="EJ117" t="str">
            <v/>
          </cell>
          <cell r="EM117" t="str">
            <v/>
          </cell>
          <cell r="EP117" t="str">
            <v/>
          </cell>
          <cell r="ES117" t="str">
            <v/>
          </cell>
          <cell r="EV117" t="str">
            <v/>
          </cell>
          <cell r="EY117" t="str">
            <v/>
          </cell>
          <cell r="FB117" t="str">
            <v/>
          </cell>
          <cell r="FE117" t="str">
            <v/>
          </cell>
          <cell r="FH117" t="str">
            <v/>
          </cell>
          <cell r="FK117" t="str">
            <v/>
          </cell>
          <cell r="FN117" t="str">
            <v/>
          </cell>
          <cell r="FQ117" t="str">
            <v/>
          </cell>
          <cell r="FT117" t="str">
            <v/>
          </cell>
          <cell r="FW117" t="str">
            <v/>
          </cell>
          <cell r="FZ117" t="str">
            <v/>
          </cell>
          <cell r="GC117" t="str">
            <v/>
          </cell>
          <cell r="GF117" t="str">
            <v/>
          </cell>
          <cell r="GI117" t="str">
            <v/>
          </cell>
          <cell r="GL117" t="str">
            <v/>
          </cell>
          <cell r="GO117" t="str">
            <v/>
          </cell>
          <cell r="GR117" t="str">
            <v/>
          </cell>
          <cell r="GU117" t="str">
            <v/>
          </cell>
          <cell r="GX117" t="str">
            <v/>
          </cell>
          <cell r="HA117" t="str">
            <v/>
          </cell>
          <cell r="HD117" t="str">
            <v/>
          </cell>
          <cell r="HG117" t="str">
            <v/>
          </cell>
          <cell r="HJ117" t="str">
            <v/>
          </cell>
          <cell r="HM117" t="str">
            <v/>
          </cell>
          <cell r="HP117" t="str">
            <v/>
          </cell>
          <cell r="HS117" t="str">
            <v/>
          </cell>
          <cell r="HV117" t="str">
            <v/>
          </cell>
        </row>
        <row r="118">
          <cell r="DR118" t="str">
            <v/>
          </cell>
          <cell r="DU118" t="str">
            <v/>
          </cell>
          <cell r="DX118" t="str">
            <v/>
          </cell>
          <cell r="EA118" t="str">
            <v/>
          </cell>
          <cell r="ED118" t="str">
            <v/>
          </cell>
          <cell r="EG118" t="str">
            <v/>
          </cell>
          <cell r="EJ118" t="str">
            <v/>
          </cell>
          <cell r="EM118" t="str">
            <v/>
          </cell>
          <cell r="EP118" t="str">
            <v/>
          </cell>
          <cell r="ES118" t="str">
            <v/>
          </cell>
          <cell r="EV118" t="str">
            <v/>
          </cell>
          <cell r="EY118" t="str">
            <v/>
          </cell>
          <cell r="FB118" t="str">
            <v/>
          </cell>
          <cell r="FE118" t="str">
            <v/>
          </cell>
          <cell r="FH118" t="str">
            <v/>
          </cell>
          <cell r="FK118" t="str">
            <v/>
          </cell>
          <cell r="FN118" t="str">
            <v/>
          </cell>
          <cell r="FQ118" t="str">
            <v/>
          </cell>
          <cell r="FT118" t="str">
            <v/>
          </cell>
          <cell r="FW118" t="str">
            <v/>
          </cell>
          <cell r="FZ118" t="str">
            <v/>
          </cell>
          <cell r="GC118" t="str">
            <v/>
          </cell>
          <cell r="GF118" t="str">
            <v/>
          </cell>
          <cell r="GI118" t="str">
            <v/>
          </cell>
          <cell r="GL118" t="str">
            <v/>
          </cell>
          <cell r="GO118" t="str">
            <v/>
          </cell>
          <cell r="GR118" t="str">
            <v/>
          </cell>
          <cell r="GU118" t="str">
            <v/>
          </cell>
          <cell r="GX118" t="str">
            <v/>
          </cell>
          <cell r="HA118" t="str">
            <v/>
          </cell>
          <cell r="HD118" t="str">
            <v/>
          </cell>
          <cell r="HG118" t="str">
            <v/>
          </cell>
          <cell r="HJ118" t="str">
            <v/>
          </cell>
          <cell r="HM118" t="str">
            <v/>
          </cell>
          <cell r="HP118" t="str">
            <v/>
          </cell>
          <cell r="HS118" t="str">
            <v/>
          </cell>
          <cell r="HV118" t="str">
            <v/>
          </cell>
        </row>
        <row r="119">
          <cell r="DR119" t="str">
            <v/>
          </cell>
          <cell r="DU119" t="str">
            <v/>
          </cell>
          <cell r="DX119" t="str">
            <v/>
          </cell>
          <cell r="EA119" t="str">
            <v/>
          </cell>
          <cell r="ED119" t="str">
            <v/>
          </cell>
          <cell r="EG119" t="str">
            <v/>
          </cell>
          <cell r="EJ119" t="str">
            <v/>
          </cell>
          <cell r="EM119" t="str">
            <v/>
          </cell>
          <cell r="EP119" t="str">
            <v/>
          </cell>
          <cell r="ES119" t="str">
            <v/>
          </cell>
          <cell r="EV119" t="str">
            <v/>
          </cell>
          <cell r="EY119" t="str">
            <v/>
          </cell>
          <cell r="FB119" t="str">
            <v/>
          </cell>
          <cell r="FE119" t="str">
            <v/>
          </cell>
          <cell r="FH119" t="str">
            <v/>
          </cell>
          <cell r="FK119" t="str">
            <v/>
          </cell>
          <cell r="FN119" t="str">
            <v/>
          </cell>
          <cell r="FQ119" t="str">
            <v/>
          </cell>
          <cell r="FT119" t="str">
            <v/>
          </cell>
          <cell r="FW119" t="str">
            <v/>
          </cell>
          <cell r="FZ119" t="str">
            <v/>
          </cell>
          <cell r="GC119" t="str">
            <v/>
          </cell>
          <cell r="GF119" t="str">
            <v/>
          </cell>
          <cell r="GI119" t="str">
            <v/>
          </cell>
          <cell r="GL119" t="str">
            <v/>
          </cell>
          <cell r="GO119" t="str">
            <v/>
          </cell>
          <cell r="GR119" t="str">
            <v/>
          </cell>
          <cell r="GU119" t="str">
            <v/>
          </cell>
          <cell r="GX119" t="str">
            <v/>
          </cell>
          <cell r="HA119" t="str">
            <v/>
          </cell>
          <cell r="HD119" t="str">
            <v/>
          </cell>
          <cell r="HG119" t="str">
            <v/>
          </cell>
          <cell r="HJ119" t="str">
            <v/>
          </cell>
          <cell r="HM119" t="str">
            <v/>
          </cell>
          <cell r="HP119" t="str">
            <v/>
          </cell>
          <cell r="HS119" t="str">
            <v/>
          </cell>
          <cell r="HV119" t="str">
            <v/>
          </cell>
        </row>
        <row r="120">
          <cell r="DR120" t="str">
            <v/>
          </cell>
          <cell r="DU120" t="str">
            <v/>
          </cell>
          <cell r="DX120" t="str">
            <v/>
          </cell>
          <cell r="EA120" t="str">
            <v/>
          </cell>
          <cell r="ED120" t="str">
            <v/>
          </cell>
          <cell r="EG120" t="str">
            <v/>
          </cell>
          <cell r="EJ120" t="str">
            <v/>
          </cell>
          <cell r="EM120" t="str">
            <v/>
          </cell>
          <cell r="EP120" t="str">
            <v/>
          </cell>
          <cell r="ES120" t="str">
            <v/>
          </cell>
          <cell r="EV120" t="str">
            <v/>
          </cell>
          <cell r="EY120" t="str">
            <v/>
          </cell>
          <cell r="FB120" t="str">
            <v/>
          </cell>
          <cell r="FE120" t="str">
            <v/>
          </cell>
          <cell r="FH120" t="str">
            <v/>
          </cell>
          <cell r="FK120" t="str">
            <v/>
          </cell>
          <cell r="FN120" t="str">
            <v/>
          </cell>
          <cell r="FQ120" t="str">
            <v/>
          </cell>
          <cell r="FT120" t="str">
            <v/>
          </cell>
          <cell r="FW120" t="str">
            <v/>
          </cell>
          <cell r="FZ120" t="str">
            <v/>
          </cell>
          <cell r="GC120" t="str">
            <v/>
          </cell>
          <cell r="GF120" t="str">
            <v/>
          </cell>
          <cell r="GI120" t="str">
            <v/>
          </cell>
          <cell r="GL120" t="str">
            <v/>
          </cell>
          <cell r="GO120" t="str">
            <v/>
          </cell>
          <cell r="GR120" t="str">
            <v/>
          </cell>
          <cell r="GU120" t="str">
            <v/>
          </cell>
          <cell r="GX120" t="str">
            <v/>
          </cell>
          <cell r="HA120" t="str">
            <v/>
          </cell>
          <cell r="HD120" t="str">
            <v/>
          </cell>
          <cell r="HG120" t="str">
            <v/>
          </cell>
          <cell r="HJ120" t="str">
            <v/>
          </cell>
          <cell r="HM120" t="str">
            <v/>
          </cell>
          <cell r="HP120" t="str">
            <v/>
          </cell>
          <cell r="HS120" t="str">
            <v/>
          </cell>
          <cell r="HV120" t="str">
            <v/>
          </cell>
        </row>
        <row r="121">
          <cell r="DR121" t="str">
            <v/>
          </cell>
          <cell r="DU121" t="str">
            <v/>
          </cell>
          <cell r="DX121" t="str">
            <v/>
          </cell>
          <cell r="EA121" t="str">
            <v/>
          </cell>
          <cell r="ED121" t="str">
            <v/>
          </cell>
          <cell r="EG121" t="str">
            <v/>
          </cell>
          <cell r="EJ121" t="str">
            <v/>
          </cell>
          <cell r="EM121" t="str">
            <v/>
          </cell>
          <cell r="EP121" t="str">
            <v/>
          </cell>
          <cell r="ES121" t="str">
            <v/>
          </cell>
          <cell r="EV121" t="str">
            <v/>
          </cell>
          <cell r="EY121" t="str">
            <v/>
          </cell>
          <cell r="FB121" t="str">
            <v/>
          </cell>
          <cell r="FE121" t="str">
            <v/>
          </cell>
          <cell r="FH121" t="str">
            <v/>
          </cell>
          <cell r="FK121" t="str">
            <v/>
          </cell>
          <cell r="FN121" t="str">
            <v/>
          </cell>
          <cell r="FQ121" t="str">
            <v/>
          </cell>
          <cell r="FT121" t="str">
            <v/>
          </cell>
          <cell r="FW121" t="str">
            <v/>
          </cell>
          <cell r="FZ121" t="str">
            <v/>
          </cell>
          <cell r="GC121" t="str">
            <v/>
          </cell>
          <cell r="GF121" t="str">
            <v/>
          </cell>
          <cell r="GI121" t="str">
            <v/>
          </cell>
          <cell r="GL121" t="str">
            <v/>
          </cell>
          <cell r="GO121" t="str">
            <v/>
          </cell>
          <cell r="GR121" t="str">
            <v/>
          </cell>
          <cell r="GU121" t="str">
            <v/>
          </cell>
          <cell r="GX121" t="str">
            <v/>
          </cell>
          <cell r="HA121" t="str">
            <v/>
          </cell>
          <cell r="HD121" t="str">
            <v/>
          </cell>
          <cell r="HG121" t="str">
            <v/>
          </cell>
          <cell r="HJ121" t="str">
            <v/>
          </cell>
          <cell r="HM121" t="str">
            <v/>
          </cell>
          <cell r="HP121" t="str">
            <v/>
          </cell>
          <cell r="HS121" t="str">
            <v/>
          </cell>
          <cell r="HV121" t="str">
            <v/>
          </cell>
        </row>
        <row r="122">
          <cell r="DR122" t="str">
            <v/>
          </cell>
          <cell r="DU122" t="str">
            <v/>
          </cell>
          <cell r="DX122" t="str">
            <v/>
          </cell>
          <cell r="EA122" t="str">
            <v/>
          </cell>
          <cell r="ED122" t="str">
            <v/>
          </cell>
          <cell r="EG122" t="str">
            <v/>
          </cell>
          <cell r="EJ122" t="str">
            <v/>
          </cell>
          <cell r="EM122" t="str">
            <v/>
          </cell>
          <cell r="EP122" t="str">
            <v/>
          </cell>
          <cell r="ES122" t="str">
            <v/>
          </cell>
          <cell r="EV122" t="str">
            <v/>
          </cell>
          <cell r="EY122" t="str">
            <v/>
          </cell>
          <cell r="FB122" t="str">
            <v/>
          </cell>
          <cell r="FE122" t="str">
            <v/>
          </cell>
          <cell r="FH122" t="str">
            <v/>
          </cell>
          <cell r="FK122" t="str">
            <v/>
          </cell>
          <cell r="FN122" t="str">
            <v/>
          </cell>
          <cell r="FQ122" t="str">
            <v/>
          </cell>
          <cell r="FT122" t="str">
            <v/>
          </cell>
          <cell r="FW122" t="str">
            <v/>
          </cell>
          <cell r="FZ122" t="str">
            <v/>
          </cell>
          <cell r="GC122" t="str">
            <v/>
          </cell>
          <cell r="GF122" t="str">
            <v/>
          </cell>
          <cell r="GI122" t="str">
            <v/>
          </cell>
          <cell r="GL122" t="str">
            <v/>
          </cell>
          <cell r="GO122" t="str">
            <v/>
          </cell>
          <cell r="GR122" t="str">
            <v/>
          </cell>
          <cell r="GU122" t="str">
            <v/>
          </cell>
          <cell r="GX122" t="str">
            <v/>
          </cell>
          <cell r="HA122" t="str">
            <v/>
          </cell>
          <cell r="HD122" t="str">
            <v/>
          </cell>
          <cell r="HG122" t="str">
            <v/>
          </cell>
          <cell r="HJ122" t="str">
            <v/>
          </cell>
          <cell r="HM122" t="str">
            <v/>
          </cell>
          <cell r="HP122" t="str">
            <v/>
          </cell>
          <cell r="HS122" t="str">
            <v/>
          </cell>
          <cell r="HV122" t="str">
            <v/>
          </cell>
        </row>
        <row r="123">
          <cell r="DR123" t="str">
            <v/>
          </cell>
          <cell r="DU123" t="str">
            <v/>
          </cell>
          <cell r="DX123" t="str">
            <v/>
          </cell>
          <cell r="EA123" t="str">
            <v/>
          </cell>
          <cell r="ED123" t="str">
            <v/>
          </cell>
          <cell r="EG123" t="str">
            <v/>
          </cell>
          <cell r="EJ123" t="str">
            <v/>
          </cell>
          <cell r="EM123" t="str">
            <v/>
          </cell>
          <cell r="EP123" t="str">
            <v/>
          </cell>
          <cell r="ES123" t="str">
            <v/>
          </cell>
          <cell r="EV123" t="str">
            <v/>
          </cell>
          <cell r="EY123" t="str">
            <v/>
          </cell>
          <cell r="FB123" t="str">
            <v/>
          </cell>
          <cell r="FE123" t="str">
            <v/>
          </cell>
          <cell r="FH123" t="str">
            <v/>
          </cell>
          <cell r="FK123" t="str">
            <v/>
          </cell>
          <cell r="FN123" t="str">
            <v/>
          </cell>
          <cell r="FQ123" t="str">
            <v/>
          </cell>
          <cell r="FT123" t="str">
            <v/>
          </cell>
          <cell r="FW123" t="str">
            <v/>
          </cell>
          <cell r="FZ123" t="str">
            <v/>
          </cell>
          <cell r="GC123" t="str">
            <v/>
          </cell>
          <cell r="GF123" t="str">
            <v/>
          </cell>
          <cell r="GI123" t="str">
            <v/>
          </cell>
          <cell r="GL123" t="str">
            <v/>
          </cell>
          <cell r="GO123" t="str">
            <v/>
          </cell>
          <cell r="GR123" t="str">
            <v/>
          </cell>
          <cell r="GU123" t="str">
            <v/>
          </cell>
          <cell r="GX123" t="str">
            <v/>
          </cell>
          <cell r="HA123" t="str">
            <v/>
          </cell>
          <cell r="HD123" t="str">
            <v/>
          </cell>
          <cell r="HG123" t="str">
            <v/>
          </cell>
          <cell r="HJ123" t="str">
            <v/>
          </cell>
          <cell r="HM123" t="str">
            <v/>
          </cell>
          <cell r="HP123" t="str">
            <v/>
          </cell>
          <cell r="HS123" t="str">
            <v/>
          </cell>
          <cell r="HV123" t="str">
            <v/>
          </cell>
        </row>
        <row r="124">
          <cell r="DR124" t="str">
            <v/>
          </cell>
          <cell r="DU124" t="str">
            <v/>
          </cell>
          <cell r="DX124" t="str">
            <v/>
          </cell>
          <cell r="EA124" t="str">
            <v/>
          </cell>
          <cell r="ED124" t="str">
            <v/>
          </cell>
          <cell r="EG124" t="str">
            <v/>
          </cell>
          <cell r="EJ124" t="str">
            <v/>
          </cell>
          <cell r="EM124" t="str">
            <v/>
          </cell>
          <cell r="EP124" t="str">
            <v/>
          </cell>
          <cell r="ES124" t="str">
            <v/>
          </cell>
          <cell r="EV124" t="str">
            <v/>
          </cell>
          <cell r="EY124" t="str">
            <v/>
          </cell>
          <cell r="FB124" t="str">
            <v/>
          </cell>
          <cell r="FE124" t="str">
            <v/>
          </cell>
          <cell r="FH124" t="str">
            <v/>
          </cell>
          <cell r="FK124" t="str">
            <v/>
          </cell>
          <cell r="FN124" t="str">
            <v/>
          </cell>
          <cell r="FQ124" t="str">
            <v/>
          </cell>
          <cell r="FT124" t="str">
            <v/>
          </cell>
          <cell r="FW124" t="str">
            <v/>
          </cell>
          <cell r="FZ124" t="str">
            <v/>
          </cell>
          <cell r="GC124" t="str">
            <v/>
          </cell>
          <cell r="GF124" t="str">
            <v/>
          </cell>
          <cell r="GI124" t="str">
            <v/>
          </cell>
          <cell r="GL124" t="str">
            <v/>
          </cell>
          <cell r="GO124" t="str">
            <v/>
          </cell>
          <cell r="GR124" t="str">
            <v/>
          </cell>
          <cell r="GU124" t="str">
            <v/>
          </cell>
          <cell r="GX124" t="str">
            <v/>
          </cell>
          <cell r="HA124" t="str">
            <v/>
          </cell>
          <cell r="HD124" t="str">
            <v/>
          </cell>
          <cell r="HG124" t="str">
            <v/>
          </cell>
          <cell r="HJ124" t="str">
            <v/>
          </cell>
          <cell r="HM124" t="str">
            <v/>
          </cell>
          <cell r="HP124" t="str">
            <v/>
          </cell>
          <cell r="HS124" t="str">
            <v/>
          </cell>
          <cell r="HV124" t="str">
            <v/>
          </cell>
        </row>
        <row r="125">
          <cell r="DR125" t="str">
            <v/>
          </cell>
          <cell r="DU125" t="str">
            <v/>
          </cell>
          <cell r="DX125" t="str">
            <v/>
          </cell>
          <cell r="EA125" t="str">
            <v/>
          </cell>
          <cell r="ED125" t="str">
            <v/>
          </cell>
          <cell r="EG125" t="str">
            <v/>
          </cell>
          <cell r="EJ125" t="str">
            <v/>
          </cell>
          <cell r="EM125" t="str">
            <v/>
          </cell>
          <cell r="EP125" t="str">
            <v/>
          </cell>
          <cell r="ES125" t="str">
            <v/>
          </cell>
          <cell r="EV125" t="str">
            <v/>
          </cell>
          <cell r="EY125" t="str">
            <v/>
          </cell>
          <cell r="FB125" t="str">
            <v/>
          </cell>
          <cell r="FE125" t="str">
            <v/>
          </cell>
          <cell r="FH125" t="str">
            <v/>
          </cell>
          <cell r="FK125" t="str">
            <v/>
          </cell>
          <cell r="FN125" t="str">
            <v/>
          </cell>
          <cell r="FQ125" t="str">
            <v/>
          </cell>
          <cell r="FT125" t="str">
            <v/>
          </cell>
          <cell r="FW125" t="str">
            <v/>
          </cell>
          <cell r="FZ125" t="str">
            <v/>
          </cell>
          <cell r="GC125" t="str">
            <v/>
          </cell>
          <cell r="GF125" t="str">
            <v/>
          </cell>
          <cell r="GI125" t="str">
            <v/>
          </cell>
          <cell r="GL125" t="str">
            <v/>
          </cell>
          <cell r="GO125" t="str">
            <v/>
          </cell>
          <cell r="GR125" t="str">
            <v/>
          </cell>
          <cell r="GU125" t="str">
            <v/>
          </cell>
          <cell r="GX125" t="str">
            <v/>
          </cell>
          <cell r="HA125" t="str">
            <v/>
          </cell>
          <cell r="HD125" t="str">
            <v/>
          </cell>
          <cell r="HG125" t="str">
            <v/>
          </cell>
          <cell r="HJ125" t="str">
            <v/>
          </cell>
          <cell r="HM125" t="str">
            <v/>
          </cell>
          <cell r="HP125" t="str">
            <v/>
          </cell>
          <cell r="HS125" t="str">
            <v/>
          </cell>
          <cell r="HV125" t="str">
            <v/>
          </cell>
        </row>
        <row r="126">
          <cell r="DR126" t="str">
            <v/>
          </cell>
          <cell r="DU126" t="str">
            <v/>
          </cell>
          <cell r="DX126" t="str">
            <v/>
          </cell>
          <cell r="EA126" t="str">
            <v/>
          </cell>
          <cell r="ED126" t="str">
            <v/>
          </cell>
          <cell r="EG126" t="str">
            <v/>
          </cell>
          <cell r="EJ126" t="str">
            <v/>
          </cell>
          <cell r="EM126" t="str">
            <v/>
          </cell>
          <cell r="EP126" t="str">
            <v/>
          </cell>
          <cell r="ES126" t="str">
            <v/>
          </cell>
          <cell r="EV126" t="str">
            <v/>
          </cell>
          <cell r="EY126" t="str">
            <v/>
          </cell>
          <cell r="FB126" t="str">
            <v/>
          </cell>
          <cell r="FE126" t="str">
            <v/>
          </cell>
          <cell r="FH126" t="str">
            <v/>
          </cell>
          <cell r="FK126" t="str">
            <v/>
          </cell>
          <cell r="FN126" t="str">
            <v/>
          </cell>
          <cell r="FQ126" t="str">
            <v/>
          </cell>
          <cell r="FT126" t="str">
            <v/>
          </cell>
          <cell r="FW126" t="str">
            <v/>
          </cell>
          <cell r="FZ126" t="str">
            <v/>
          </cell>
          <cell r="GC126" t="str">
            <v/>
          </cell>
          <cell r="GF126" t="str">
            <v/>
          </cell>
          <cell r="GI126" t="str">
            <v/>
          </cell>
          <cell r="GL126" t="str">
            <v/>
          </cell>
          <cell r="GO126" t="str">
            <v/>
          </cell>
          <cell r="GR126" t="str">
            <v/>
          </cell>
          <cell r="GU126" t="str">
            <v/>
          </cell>
          <cell r="GX126" t="str">
            <v/>
          </cell>
          <cell r="HA126" t="str">
            <v/>
          </cell>
          <cell r="HD126" t="str">
            <v/>
          </cell>
          <cell r="HG126" t="str">
            <v/>
          </cell>
          <cell r="HJ126" t="str">
            <v/>
          </cell>
          <cell r="HM126" t="str">
            <v/>
          </cell>
          <cell r="HP126" t="str">
            <v/>
          </cell>
          <cell r="HS126" t="str">
            <v/>
          </cell>
          <cell r="HV126" t="str">
            <v/>
          </cell>
        </row>
        <row r="127">
          <cell r="DR127" t="str">
            <v/>
          </cell>
          <cell r="DU127" t="str">
            <v/>
          </cell>
          <cell r="DX127" t="str">
            <v/>
          </cell>
          <cell r="EA127" t="str">
            <v/>
          </cell>
          <cell r="ED127" t="str">
            <v/>
          </cell>
          <cell r="EG127" t="str">
            <v/>
          </cell>
          <cell r="EJ127" t="str">
            <v/>
          </cell>
          <cell r="EM127" t="str">
            <v/>
          </cell>
          <cell r="EP127" t="str">
            <v/>
          </cell>
          <cell r="ES127" t="str">
            <v/>
          </cell>
          <cell r="EV127" t="str">
            <v/>
          </cell>
          <cell r="EY127" t="str">
            <v/>
          </cell>
          <cell r="FB127" t="str">
            <v/>
          </cell>
          <cell r="FE127" t="str">
            <v/>
          </cell>
          <cell r="FH127" t="str">
            <v/>
          </cell>
          <cell r="FK127" t="str">
            <v/>
          </cell>
          <cell r="FN127" t="str">
            <v/>
          </cell>
          <cell r="FQ127" t="str">
            <v/>
          </cell>
          <cell r="FT127" t="str">
            <v/>
          </cell>
          <cell r="FW127" t="str">
            <v/>
          </cell>
          <cell r="FZ127" t="str">
            <v/>
          </cell>
          <cell r="GC127" t="str">
            <v/>
          </cell>
          <cell r="GF127" t="str">
            <v/>
          </cell>
          <cell r="GI127" t="str">
            <v/>
          </cell>
          <cell r="GL127" t="str">
            <v/>
          </cell>
          <cell r="GO127" t="str">
            <v/>
          </cell>
          <cell r="GR127" t="str">
            <v/>
          </cell>
          <cell r="GU127" t="str">
            <v/>
          </cell>
          <cell r="GX127" t="str">
            <v/>
          </cell>
          <cell r="HA127" t="str">
            <v/>
          </cell>
          <cell r="HD127" t="str">
            <v/>
          </cell>
          <cell r="HG127" t="str">
            <v/>
          </cell>
          <cell r="HJ127" t="str">
            <v/>
          </cell>
          <cell r="HM127" t="str">
            <v/>
          </cell>
          <cell r="HP127" t="str">
            <v/>
          </cell>
          <cell r="HS127" t="str">
            <v/>
          </cell>
          <cell r="HV127" t="str">
            <v/>
          </cell>
        </row>
        <row r="128">
          <cell r="DR128" t="str">
            <v/>
          </cell>
          <cell r="DU128" t="str">
            <v/>
          </cell>
          <cell r="DX128" t="str">
            <v/>
          </cell>
          <cell r="EA128" t="str">
            <v/>
          </cell>
          <cell r="ED128" t="str">
            <v/>
          </cell>
          <cell r="EG128" t="str">
            <v/>
          </cell>
          <cell r="EJ128" t="str">
            <v/>
          </cell>
          <cell r="EM128" t="str">
            <v/>
          </cell>
          <cell r="EP128" t="str">
            <v/>
          </cell>
          <cell r="ES128" t="str">
            <v/>
          </cell>
          <cell r="EV128" t="str">
            <v/>
          </cell>
          <cell r="EY128" t="str">
            <v/>
          </cell>
          <cell r="FB128" t="str">
            <v/>
          </cell>
          <cell r="FE128" t="str">
            <v/>
          </cell>
          <cell r="FH128" t="str">
            <v/>
          </cell>
          <cell r="FK128" t="str">
            <v/>
          </cell>
          <cell r="FN128" t="str">
            <v/>
          </cell>
          <cell r="FQ128" t="str">
            <v/>
          </cell>
          <cell r="FT128" t="str">
            <v/>
          </cell>
          <cell r="FW128" t="str">
            <v/>
          </cell>
          <cell r="FZ128" t="str">
            <v/>
          </cell>
          <cell r="GC128" t="str">
            <v/>
          </cell>
          <cell r="GF128" t="str">
            <v/>
          </cell>
          <cell r="GI128" t="str">
            <v/>
          </cell>
          <cell r="GL128" t="str">
            <v/>
          </cell>
          <cell r="GO128" t="str">
            <v/>
          </cell>
          <cell r="GR128" t="str">
            <v/>
          </cell>
          <cell r="GU128" t="str">
            <v/>
          </cell>
          <cell r="GX128" t="str">
            <v/>
          </cell>
          <cell r="HA128" t="str">
            <v/>
          </cell>
          <cell r="HD128" t="str">
            <v/>
          </cell>
          <cell r="HG128" t="str">
            <v/>
          </cell>
          <cell r="HJ128" t="str">
            <v/>
          </cell>
          <cell r="HM128" t="str">
            <v/>
          </cell>
          <cell r="HP128" t="str">
            <v/>
          </cell>
          <cell r="HS128" t="str">
            <v/>
          </cell>
          <cell r="HV128" t="str">
            <v/>
          </cell>
        </row>
        <row r="129">
          <cell r="DR129" t="str">
            <v/>
          </cell>
          <cell r="DU129" t="str">
            <v/>
          </cell>
          <cell r="DX129" t="str">
            <v/>
          </cell>
          <cell r="EA129" t="str">
            <v/>
          </cell>
          <cell r="ED129" t="str">
            <v/>
          </cell>
          <cell r="EG129" t="str">
            <v/>
          </cell>
          <cell r="EJ129" t="str">
            <v/>
          </cell>
          <cell r="EM129" t="str">
            <v/>
          </cell>
          <cell r="EP129" t="str">
            <v/>
          </cell>
          <cell r="ES129" t="str">
            <v/>
          </cell>
          <cell r="EV129" t="str">
            <v/>
          </cell>
          <cell r="EY129" t="str">
            <v/>
          </cell>
          <cell r="FB129" t="str">
            <v/>
          </cell>
          <cell r="FE129" t="str">
            <v/>
          </cell>
          <cell r="FH129" t="str">
            <v/>
          </cell>
          <cell r="FK129" t="str">
            <v/>
          </cell>
          <cell r="FN129" t="str">
            <v/>
          </cell>
          <cell r="FQ129" t="str">
            <v/>
          </cell>
          <cell r="FT129" t="str">
            <v/>
          </cell>
          <cell r="FW129" t="str">
            <v/>
          </cell>
          <cell r="FZ129" t="str">
            <v/>
          </cell>
          <cell r="GC129" t="str">
            <v/>
          </cell>
          <cell r="GF129" t="str">
            <v/>
          </cell>
          <cell r="GI129" t="str">
            <v/>
          </cell>
          <cell r="GL129" t="str">
            <v/>
          </cell>
          <cell r="GO129" t="str">
            <v/>
          </cell>
          <cell r="GR129" t="str">
            <v/>
          </cell>
          <cell r="GU129" t="str">
            <v/>
          </cell>
          <cell r="GX129" t="str">
            <v/>
          </cell>
          <cell r="HA129" t="str">
            <v/>
          </cell>
          <cell r="HD129" t="str">
            <v/>
          </cell>
          <cell r="HG129" t="str">
            <v/>
          </cell>
          <cell r="HJ129" t="str">
            <v/>
          </cell>
          <cell r="HM129" t="str">
            <v/>
          </cell>
          <cell r="HP129" t="str">
            <v/>
          </cell>
          <cell r="HS129" t="str">
            <v/>
          </cell>
          <cell r="HV129" t="str">
            <v/>
          </cell>
        </row>
        <row r="130">
          <cell r="DR130" t="str">
            <v/>
          </cell>
          <cell r="DU130" t="str">
            <v/>
          </cell>
          <cell r="DX130" t="str">
            <v/>
          </cell>
          <cell r="EA130" t="str">
            <v/>
          </cell>
          <cell r="ED130" t="str">
            <v/>
          </cell>
          <cell r="EG130" t="str">
            <v/>
          </cell>
          <cell r="EJ130" t="str">
            <v/>
          </cell>
          <cell r="EM130" t="str">
            <v/>
          </cell>
          <cell r="EP130" t="str">
            <v/>
          </cell>
          <cell r="ES130" t="str">
            <v/>
          </cell>
          <cell r="EV130" t="str">
            <v/>
          </cell>
          <cell r="EY130" t="str">
            <v/>
          </cell>
          <cell r="FB130" t="str">
            <v/>
          </cell>
          <cell r="FE130" t="str">
            <v/>
          </cell>
          <cell r="FH130" t="str">
            <v/>
          </cell>
          <cell r="FK130" t="str">
            <v/>
          </cell>
          <cell r="FN130" t="str">
            <v/>
          </cell>
          <cell r="FQ130" t="str">
            <v/>
          </cell>
          <cell r="FT130" t="str">
            <v/>
          </cell>
          <cell r="FW130" t="str">
            <v/>
          </cell>
          <cell r="FZ130" t="str">
            <v/>
          </cell>
          <cell r="GC130" t="str">
            <v/>
          </cell>
          <cell r="GF130" t="str">
            <v/>
          </cell>
          <cell r="GI130" t="str">
            <v/>
          </cell>
          <cell r="GL130" t="str">
            <v/>
          </cell>
          <cell r="GO130" t="str">
            <v/>
          </cell>
          <cell r="GR130" t="str">
            <v/>
          </cell>
          <cell r="GU130" t="str">
            <v/>
          </cell>
          <cell r="GX130" t="str">
            <v/>
          </cell>
          <cell r="HA130" t="str">
            <v/>
          </cell>
          <cell r="HD130" t="str">
            <v/>
          </cell>
          <cell r="HG130" t="str">
            <v/>
          </cell>
          <cell r="HJ130" t="str">
            <v/>
          </cell>
          <cell r="HM130" t="str">
            <v/>
          </cell>
          <cell r="HP130" t="str">
            <v/>
          </cell>
          <cell r="HS130" t="str">
            <v/>
          </cell>
          <cell r="HV130" t="str">
            <v/>
          </cell>
        </row>
        <row r="131">
          <cell r="DR131" t="str">
            <v/>
          </cell>
          <cell r="DU131" t="str">
            <v/>
          </cell>
          <cell r="DX131" t="str">
            <v/>
          </cell>
          <cell r="EA131" t="str">
            <v/>
          </cell>
          <cell r="ED131" t="str">
            <v/>
          </cell>
          <cell r="EG131" t="str">
            <v/>
          </cell>
          <cell r="EJ131" t="str">
            <v/>
          </cell>
          <cell r="EM131" t="str">
            <v/>
          </cell>
          <cell r="EP131" t="str">
            <v/>
          </cell>
          <cell r="ES131" t="str">
            <v/>
          </cell>
          <cell r="EV131" t="str">
            <v/>
          </cell>
          <cell r="EY131" t="str">
            <v/>
          </cell>
          <cell r="FB131" t="str">
            <v/>
          </cell>
          <cell r="FE131" t="str">
            <v/>
          </cell>
          <cell r="FH131" t="str">
            <v/>
          </cell>
          <cell r="FK131" t="str">
            <v/>
          </cell>
          <cell r="FN131" t="str">
            <v/>
          </cell>
          <cell r="FQ131" t="str">
            <v/>
          </cell>
          <cell r="FT131" t="str">
            <v/>
          </cell>
          <cell r="FW131" t="str">
            <v/>
          </cell>
          <cell r="FZ131" t="str">
            <v/>
          </cell>
          <cell r="GC131" t="str">
            <v/>
          </cell>
          <cell r="GF131" t="str">
            <v/>
          </cell>
          <cell r="GI131" t="str">
            <v/>
          </cell>
          <cell r="GL131" t="str">
            <v/>
          </cell>
          <cell r="GO131" t="str">
            <v/>
          </cell>
          <cell r="GR131" t="str">
            <v/>
          </cell>
          <cell r="GU131" t="str">
            <v/>
          </cell>
          <cell r="GX131" t="str">
            <v/>
          </cell>
          <cell r="HA131" t="str">
            <v/>
          </cell>
          <cell r="HD131" t="str">
            <v/>
          </cell>
          <cell r="HG131" t="str">
            <v/>
          </cell>
          <cell r="HJ131" t="str">
            <v/>
          </cell>
          <cell r="HM131" t="str">
            <v/>
          </cell>
          <cell r="HP131" t="str">
            <v/>
          </cell>
          <cell r="HS131" t="str">
            <v/>
          </cell>
          <cell r="HV131" t="str">
            <v/>
          </cell>
        </row>
        <row r="132">
          <cell r="DR132" t="str">
            <v/>
          </cell>
          <cell r="DU132" t="str">
            <v/>
          </cell>
          <cell r="DX132" t="str">
            <v/>
          </cell>
          <cell r="EA132" t="str">
            <v/>
          </cell>
          <cell r="ED132" t="str">
            <v/>
          </cell>
          <cell r="EG132" t="str">
            <v/>
          </cell>
          <cell r="EJ132" t="str">
            <v/>
          </cell>
          <cell r="EM132" t="str">
            <v/>
          </cell>
          <cell r="EP132" t="str">
            <v/>
          </cell>
          <cell r="ES132" t="str">
            <v/>
          </cell>
          <cell r="EV132" t="str">
            <v/>
          </cell>
          <cell r="EY132" t="str">
            <v/>
          </cell>
          <cell r="FB132" t="str">
            <v/>
          </cell>
          <cell r="FE132" t="str">
            <v/>
          </cell>
          <cell r="FH132" t="str">
            <v/>
          </cell>
          <cell r="FK132" t="str">
            <v/>
          </cell>
          <cell r="FN132" t="str">
            <v/>
          </cell>
          <cell r="FQ132" t="str">
            <v/>
          </cell>
          <cell r="FT132" t="str">
            <v/>
          </cell>
          <cell r="FW132" t="str">
            <v/>
          </cell>
          <cell r="FZ132" t="str">
            <v/>
          </cell>
          <cell r="GC132" t="str">
            <v/>
          </cell>
          <cell r="GF132" t="str">
            <v/>
          </cell>
          <cell r="GI132" t="str">
            <v/>
          </cell>
          <cell r="GL132" t="str">
            <v/>
          </cell>
          <cell r="GO132" t="str">
            <v/>
          </cell>
          <cell r="GR132" t="str">
            <v/>
          </cell>
          <cell r="GU132" t="str">
            <v/>
          </cell>
          <cell r="GX132" t="str">
            <v/>
          </cell>
          <cell r="HA132" t="str">
            <v/>
          </cell>
          <cell r="HD132" t="str">
            <v/>
          </cell>
          <cell r="HG132" t="str">
            <v/>
          </cell>
          <cell r="HJ132" t="str">
            <v/>
          </cell>
          <cell r="HM132" t="str">
            <v/>
          </cell>
          <cell r="HP132" t="str">
            <v/>
          </cell>
          <cell r="HS132" t="str">
            <v/>
          </cell>
          <cell r="HV132" t="str">
            <v/>
          </cell>
        </row>
        <row r="133">
          <cell r="DR133" t="str">
            <v/>
          </cell>
          <cell r="DU133" t="str">
            <v/>
          </cell>
          <cell r="DX133" t="str">
            <v/>
          </cell>
          <cell r="EA133" t="str">
            <v/>
          </cell>
          <cell r="ED133" t="str">
            <v/>
          </cell>
          <cell r="EG133" t="str">
            <v/>
          </cell>
          <cell r="EJ133" t="str">
            <v/>
          </cell>
          <cell r="EM133" t="str">
            <v/>
          </cell>
          <cell r="EP133" t="str">
            <v/>
          </cell>
          <cell r="ES133" t="str">
            <v/>
          </cell>
          <cell r="EV133" t="str">
            <v/>
          </cell>
          <cell r="EY133" t="str">
            <v/>
          </cell>
          <cell r="FB133" t="str">
            <v/>
          </cell>
          <cell r="FE133" t="str">
            <v/>
          </cell>
          <cell r="FH133" t="str">
            <v/>
          </cell>
          <cell r="FK133" t="str">
            <v/>
          </cell>
          <cell r="FN133" t="str">
            <v/>
          </cell>
          <cell r="FQ133" t="str">
            <v/>
          </cell>
          <cell r="FT133" t="str">
            <v/>
          </cell>
          <cell r="FW133" t="str">
            <v/>
          </cell>
          <cell r="FZ133" t="str">
            <v/>
          </cell>
          <cell r="GC133" t="str">
            <v/>
          </cell>
          <cell r="GF133" t="str">
            <v/>
          </cell>
          <cell r="GI133" t="str">
            <v/>
          </cell>
          <cell r="GL133" t="str">
            <v/>
          </cell>
          <cell r="GO133" t="str">
            <v/>
          </cell>
          <cell r="GR133" t="str">
            <v/>
          </cell>
          <cell r="GU133" t="str">
            <v/>
          </cell>
          <cell r="GX133" t="str">
            <v/>
          </cell>
          <cell r="HA133" t="str">
            <v/>
          </cell>
          <cell r="HD133" t="str">
            <v/>
          </cell>
          <cell r="HG133" t="str">
            <v/>
          </cell>
          <cell r="HJ133" t="str">
            <v/>
          </cell>
          <cell r="HM133" t="str">
            <v/>
          </cell>
          <cell r="HP133" t="str">
            <v/>
          </cell>
          <cell r="HS133" t="str">
            <v/>
          </cell>
          <cell r="HV133" t="str">
            <v/>
          </cell>
        </row>
        <row r="134">
          <cell r="DR134" t="str">
            <v/>
          </cell>
          <cell r="DU134" t="str">
            <v/>
          </cell>
          <cell r="DX134" t="str">
            <v/>
          </cell>
          <cell r="EA134" t="str">
            <v/>
          </cell>
          <cell r="ED134" t="str">
            <v/>
          </cell>
          <cell r="EG134" t="str">
            <v/>
          </cell>
          <cell r="EJ134" t="str">
            <v/>
          </cell>
          <cell r="EM134" t="str">
            <v/>
          </cell>
          <cell r="EP134" t="str">
            <v/>
          </cell>
          <cell r="ES134" t="str">
            <v/>
          </cell>
          <cell r="EV134" t="str">
            <v/>
          </cell>
          <cell r="EY134" t="str">
            <v/>
          </cell>
          <cell r="FB134" t="str">
            <v/>
          </cell>
          <cell r="FE134" t="str">
            <v/>
          </cell>
          <cell r="FH134" t="str">
            <v/>
          </cell>
          <cell r="FK134" t="str">
            <v/>
          </cell>
          <cell r="FN134" t="str">
            <v/>
          </cell>
          <cell r="FQ134" t="str">
            <v/>
          </cell>
          <cell r="FT134" t="str">
            <v/>
          </cell>
          <cell r="FW134" t="str">
            <v/>
          </cell>
          <cell r="FZ134" t="str">
            <v/>
          </cell>
          <cell r="GC134" t="str">
            <v/>
          </cell>
          <cell r="GF134" t="str">
            <v/>
          </cell>
          <cell r="GI134" t="str">
            <v/>
          </cell>
          <cell r="GL134" t="str">
            <v/>
          </cell>
          <cell r="GO134" t="str">
            <v/>
          </cell>
          <cell r="GR134" t="str">
            <v/>
          </cell>
          <cell r="GU134" t="str">
            <v/>
          </cell>
          <cell r="GX134" t="str">
            <v/>
          </cell>
          <cell r="HA134" t="str">
            <v/>
          </cell>
          <cell r="HD134" t="str">
            <v/>
          </cell>
          <cell r="HG134" t="str">
            <v/>
          </cell>
          <cell r="HJ134" t="str">
            <v/>
          </cell>
          <cell r="HM134" t="str">
            <v/>
          </cell>
          <cell r="HP134" t="str">
            <v/>
          </cell>
          <cell r="HS134" t="str">
            <v/>
          </cell>
          <cell r="HV134" t="str">
            <v/>
          </cell>
        </row>
        <row r="135">
          <cell r="DR135" t="str">
            <v/>
          </cell>
          <cell r="DU135" t="str">
            <v/>
          </cell>
          <cell r="DX135" t="str">
            <v/>
          </cell>
          <cell r="EA135" t="str">
            <v/>
          </cell>
          <cell r="ED135" t="str">
            <v/>
          </cell>
          <cell r="EG135" t="str">
            <v/>
          </cell>
          <cell r="EJ135" t="str">
            <v/>
          </cell>
          <cell r="EM135" t="str">
            <v/>
          </cell>
          <cell r="EP135" t="str">
            <v/>
          </cell>
          <cell r="ES135" t="str">
            <v/>
          </cell>
          <cell r="EV135" t="str">
            <v/>
          </cell>
          <cell r="EY135" t="str">
            <v/>
          </cell>
          <cell r="FB135" t="str">
            <v/>
          </cell>
          <cell r="FE135" t="str">
            <v/>
          </cell>
          <cell r="FH135" t="str">
            <v/>
          </cell>
          <cell r="FK135" t="str">
            <v/>
          </cell>
          <cell r="FN135" t="str">
            <v/>
          </cell>
          <cell r="FQ135" t="str">
            <v/>
          </cell>
          <cell r="FT135" t="str">
            <v/>
          </cell>
          <cell r="FW135" t="str">
            <v/>
          </cell>
          <cell r="FZ135" t="str">
            <v/>
          </cell>
          <cell r="GC135" t="str">
            <v/>
          </cell>
          <cell r="GF135" t="str">
            <v/>
          </cell>
          <cell r="GI135" t="str">
            <v/>
          </cell>
          <cell r="GL135" t="str">
            <v/>
          </cell>
          <cell r="GO135" t="str">
            <v/>
          </cell>
          <cell r="GR135" t="str">
            <v/>
          </cell>
          <cell r="GU135" t="str">
            <v/>
          </cell>
          <cell r="GX135" t="str">
            <v/>
          </cell>
          <cell r="HA135" t="str">
            <v/>
          </cell>
          <cell r="HD135" t="str">
            <v/>
          </cell>
          <cell r="HG135" t="str">
            <v/>
          </cell>
          <cell r="HJ135" t="str">
            <v/>
          </cell>
          <cell r="HM135" t="str">
            <v/>
          </cell>
          <cell r="HP135" t="str">
            <v/>
          </cell>
          <cell r="HS135" t="str">
            <v/>
          </cell>
          <cell r="HV135" t="str">
            <v/>
          </cell>
        </row>
        <row r="136">
          <cell r="DR136" t="str">
            <v/>
          </cell>
          <cell r="DU136" t="str">
            <v/>
          </cell>
          <cell r="DX136" t="str">
            <v/>
          </cell>
          <cell r="EA136" t="str">
            <v/>
          </cell>
          <cell r="ED136" t="str">
            <v/>
          </cell>
          <cell r="EG136" t="str">
            <v/>
          </cell>
          <cell r="EJ136" t="str">
            <v/>
          </cell>
          <cell r="EM136" t="str">
            <v/>
          </cell>
          <cell r="EP136" t="str">
            <v/>
          </cell>
          <cell r="ES136" t="str">
            <v/>
          </cell>
          <cell r="EV136" t="str">
            <v/>
          </cell>
          <cell r="EY136" t="str">
            <v/>
          </cell>
          <cell r="FB136" t="str">
            <v/>
          </cell>
          <cell r="FE136" t="str">
            <v/>
          </cell>
          <cell r="FH136" t="str">
            <v/>
          </cell>
          <cell r="FK136" t="str">
            <v/>
          </cell>
          <cell r="FN136" t="str">
            <v/>
          </cell>
          <cell r="FQ136" t="str">
            <v/>
          </cell>
          <cell r="FT136" t="str">
            <v/>
          </cell>
          <cell r="FW136" t="str">
            <v/>
          </cell>
          <cell r="FZ136" t="str">
            <v/>
          </cell>
          <cell r="GC136" t="str">
            <v/>
          </cell>
          <cell r="GF136" t="str">
            <v/>
          </cell>
          <cell r="GI136" t="str">
            <v/>
          </cell>
          <cell r="GL136" t="str">
            <v/>
          </cell>
          <cell r="GO136" t="str">
            <v/>
          </cell>
          <cell r="GR136" t="str">
            <v/>
          </cell>
          <cell r="GU136" t="str">
            <v/>
          </cell>
          <cell r="GX136" t="str">
            <v/>
          </cell>
          <cell r="HA136" t="str">
            <v/>
          </cell>
          <cell r="HD136" t="str">
            <v/>
          </cell>
          <cell r="HG136" t="str">
            <v/>
          </cell>
          <cell r="HJ136" t="str">
            <v/>
          </cell>
          <cell r="HM136" t="str">
            <v/>
          </cell>
          <cell r="HP136" t="str">
            <v/>
          </cell>
          <cell r="HS136" t="str">
            <v/>
          </cell>
          <cell r="HV136" t="str">
            <v/>
          </cell>
        </row>
        <row r="137">
          <cell r="DR137" t="str">
            <v/>
          </cell>
          <cell r="DU137" t="str">
            <v/>
          </cell>
          <cell r="DX137" t="str">
            <v/>
          </cell>
          <cell r="EA137" t="str">
            <v/>
          </cell>
          <cell r="ED137" t="str">
            <v/>
          </cell>
          <cell r="EG137" t="str">
            <v/>
          </cell>
          <cell r="EJ137" t="str">
            <v/>
          </cell>
          <cell r="EM137" t="str">
            <v/>
          </cell>
          <cell r="EP137" t="str">
            <v/>
          </cell>
          <cell r="ES137" t="str">
            <v/>
          </cell>
          <cell r="EV137" t="str">
            <v/>
          </cell>
          <cell r="EY137" t="str">
            <v/>
          </cell>
          <cell r="FB137" t="str">
            <v/>
          </cell>
          <cell r="FE137" t="str">
            <v/>
          </cell>
          <cell r="FH137" t="str">
            <v/>
          </cell>
          <cell r="FK137" t="str">
            <v/>
          </cell>
          <cell r="FN137" t="str">
            <v/>
          </cell>
          <cell r="FQ137" t="str">
            <v/>
          </cell>
          <cell r="FT137" t="str">
            <v/>
          </cell>
          <cell r="FW137" t="str">
            <v/>
          </cell>
          <cell r="FZ137" t="str">
            <v/>
          </cell>
          <cell r="GC137" t="str">
            <v/>
          </cell>
          <cell r="GF137" t="str">
            <v/>
          </cell>
          <cell r="GI137" t="str">
            <v/>
          </cell>
          <cell r="GL137" t="str">
            <v/>
          </cell>
          <cell r="GO137" t="str">
            <v/>
          </cell>
          <cell r="GR137" t="str">
            <v/>
          </cell>
          <cell r="GU137" t="str">
            <v/>
          </cell>
          <cell r="GX137" t="str">
            <v/>
          </cell>
          <cell r="HA137" t="str">
            <v/>
          </cell>
          <cell r="HD137" t="str">
            <v/>
          </cell>
          <cell r="HG137" t="str">
            <v/>
          </cell>
          <cell r="HJ137" t="str">
            <v/>
          </cell>
          <cell r="HM137" t="str">
            <v/>
          </cell>
          <cell r="HP137" t="str">
            <v/>
          </cell>
          <cell r="HS137" t="str">
            <v/>
          </cell>
          <cell r="HV137" t="str">
            <v/>
          </cell>
        </row>
        <row r="138">
          <cell r="DR138" t="str">
            <v/>
          </cell>
          <cell r="DU138" t="str">
            <v/>
          </cell>
          <cell r="DX138" t="str">
            <v/>
          </cell>
          <cell r="EA138" t="str">
            <v/>
          </cell>
          <cell r="ED138" t="str">
            <v/>
          </cell>
          <cell r="EG138" t="str">
            <v/>
          </cell>
          <cell r="EJ138" t="str">
            <v/>
          </cell>
          <cell r="EM138" t="str">
            <v/>
          </cell>
          <cell r="EP138" t="str">
            <v/>
          </cell>
          <cell r="ES138" t="str">
            <v/>
          </cell>
          <cell r="EV138" t="str">
            <v/>
          </cell>
          <cell r="EY138" t="str">
            <v/>
          </cell>
          <cell r="FB138" t="str">
            <v/>
          </cell>
          <cell r="FE138" t="str">
            <v/>
          </cell>
          <cell r="FH138" t="str">
            <v/>
          </cell>
          <cell r="FK138" t="str">
            <v/>
          </cell>
          <cell r="FN138" t="str">
            <v/>
          </cell>
          <cell r="FQ138" t="str">
            <v/>
          </cell>
          <cell r="FT138" t="str">
            <v/>
          </cell>
          <cell r="FW138" t="str">
            <v/>
          </cell>
          <cell r="FZ138" t="str">
            <v/>
          </cell>
          <cell r="GC138" t="str">
            <v/>
          </cell>
          <cell r="GF138" t="str">
            <v/>
          </cell>
          <cell r="GI138" t="str">
            <v/>
          </cell>
          <cell r="GL138" t="str">
            <v/>
          </cell>
          <cell r="GO138" t="str">
            <v/>
          </cell>
          <cell r="GR138" t="str">
            <v/>
          </cell>
          <cell r="GU138" t="str">
            <v/>
          </cell>
          <cell r="GX138" t="str">
            <v/>
          </cell>
          <cell r="HA138" t="str">
            <v/>
          </cell>
          <cell r="HD138" t="str">
            <v/>
          </cell>
          <cell r="HG138" t="str">
            <v/>
          </cell>
          <cell r="HJ138" t="str">
            <v/>
          </cell>
          <cell r="HM138" t="str">
            <v/>
          </cell>
          <cell r="HP138" t="str">
            <v/>
          </cell>
          <cell r="HS138" t="str">
            <v/>
          </cell>
          <cell r="HV138" t="str">
            <v/>
          </cell>
        </row>
        <row r="139">
          <cell r="DR139" t="str">
            <v/>
          </cell>
          <cell r="DU139" t="str">
            <v/>
          </cell>
          <cell r="DX139" t="str">
            <v/>
          </cell>
          <cell r="EA139" t="str">
            <v/>
          </cell>
          <cell r="ED139" t="str">
            <v/>
          </cell>
          <cell r="EG139" t="str">
            <v/>
          </cell>
          <cell r="EJ139" t="str">
            <v/>
          </cell>
          <cell r="EM139" t="str">
            <v/>
          </cell>
          <cell r="EP139" t="str">
            <v/>
          </cell>
          <cell r="ES139" t="str">
            <v/>
          </cell>
          <cell r="EV139" t="str">
            <v/>
          </cell>
          <cell r="EY139" t="str">
            <v/>
          </cell>
          <cell r="FB139" t="str">
            <v/>
          </cell>
          <cell r="FE139" t="str">
            <v/>
          </cell>
          <cell r="FH139" t="str">
            <v/>
          </cell>
          <cell r="FK139" t="str">
            <v/>
          </cell>
          <cell r="FN139" t="str">
            <v/>
          </cell>
          <cell r="FQ139" t="str">
            <v/>
          </cell>
          <cell r="FT139" t="str">
            <v/>
          </cell>
          <cell r="FW139" t="str">
            <v/>
          </cell>
          <cell r="FZ139" t="str">
            <v/>
          </cell>
          <cell r="GC139" t="str">
            <v/>
          </cell>
          <cell r="GF139" t="str">
            <v/>
          </cell>
          <cell r="GI139" t="str">
            <v/>
          </cell>
          <cell r="GL139" t="str">
            <v/>
          </cell>
          <cell r="GO139" t="str">
            <v/>
          </cell>
          <cell r="GR139" t="str">
            <v/>
          </cell>
          <cell r="GU139" t="str">
            <v/>
          </cell>
          <cell r="GX139" t="str">
            <v/>
          </cell>
          <cell r="HA139" t="str">
            <v/>
          </cell>
          <cell r="HD139" t="str">
            <v/>
          </cell>
          <cell r="HG139" t="str">
            <v/>
          </cell>
          <cell r="HJ139" t="str">
            <v/>
          </cell>
          <cell r="HM139" t="str">
            <v/>
          </cell>
          <cell r="HP139" t="str">
            <v/>
          </cell>
          <cell r="HS139" t="str">
            <v/>
          </cell>
          <cell r="HV139" t="str">
            <v/>
          </cell>
        </row>
        <row r="140">
          <cell r="DR140" t="str">
            <v/>
          </cell>
          <cell r="DU140" t="str">
            <v/>
          </cell>
          <cell r="DX140" t="str">
            <v/>
          </cell>
          <cell r="EA140" t="str">
            <v/>
          </cell>
          <cell r="ED140" t="str">
            <v/>
          </cell>
          <cell r="EG140" t="str">
            <v/>
          </cell>
          <cell r="EJ140" t="str">
            <v/>
          </cell>
          <cell r="EM140" t="str">
            <v/>
          </cell>
          <cell r="EP140" t="str">
            <v/>
          </cell>
          <cell r="ES140" t="str">
            <v/>
          </cell>
          <cell r="EV140" t="str">
            <v/>
          </cell>
          <cell r="EY140" t="str">
            <v/>
          </cell>
          <cell r="FB140" t="str">
            <v/>
          </cell>
          <cell r="FE140" t="str">
            <v/>
          </cell>
          <cell r="FH140" t="str">
            <v/>
          </cell>
          <cell r="FK140" t="str">
            <v/>
          </cell>
          <cell r="FN140" t="str">
            <v/>
          </cell>
          <cell r="FQ140" t="str">
            <v/>
          </cell>
          <cell r="FT140" t="str">
            <v/>
          </cell>
          <cell r="FW140" t="str">
            <v/>
          </cell>
          <cell r="FZ140" t="str">
            <v/>
          </cell>
          <cell r="GC140" t="str">
            <v/>
          </cell>
          <cell r="GF140" t="str">
            <v/>
          </cell>
          <cell r="GI140" t="str">
            <v/>
          </cell>
          <cell r="GL140" t="str">
            <v/>
          </cell>
          <cell r="GO140" t="str">
            <v/>
          </cell>
          <cell r="GR140" t="str">
            <v/>
          </cell>
          <cell r="GU140" t="str">
            <v/>
          </cell>
          <cell r="GX140" t="str">
            <v/>
          </cell>
          <cell r="HA140" t="str">
            <v/>
          </cell>
          <cell r="HD140" t="str">
            <v/>
          </cell>
          <cell r="HG140" t="str">
            <v/>
          </cell>
          <cell r="HJ140" t="str">
            <v/>
          </cell>
          <cell r="HM140" t="str">
            <v/>
          </cell>
          <cell r="HP140" t="str">
            <v/>
          </cell>
          <cell r="HS140" t="str">
            <v/>
          </cell>
          <cell r="HV140" t="str">
            <v/>
          </cell>
        </row>
        <row r="141">
          <cell r="DR141" t="str">
            <v/>
          </cell>
          <cell r="DU141" t="str">
            <v/>
          </cell>
          <cell r="DX141" t="str">
            <v/>
          </cell>
          <cell r="EA141" t="str">
            <v/>
          </cell>
          <cell r="ED141" t="str">
            <v/>
          </cell>
          <cell r="EG141" t="str">
            <v/>
          </cell>
          <cell r="EJ141" t="str">
            <v/>
          </cell>
          <cell r="EM141" t="str">
            <v/>
          </cell>
          <cell r="EP141" t="str">
            <v/>
          </cell>
          <cell r="ES141" t="str">
            <v/>
          </cell>
          <cell r="EV141" t="str">
            <v/>
          </cell>
          <cell r="EY141" t="str">
            <v/>
          </cell>
          <cell r="FB141" t="str">
            <v/>
          </cell>
          <cell r="FE141" t="str">
            <v/>
          </cell>
          <cell r="FH141" t="str">
            <v/>
          </cell>
          <cell r="FK141" t="str">
            <v/>
          </cell>
          <cell r="FN141" t="str">
            <v/>
          </cell>
          <cell r="FQ141" t="str">
            <v/>
          </cell>
          <cell r="FT141" t="str">
            <v/>
          </cell>
          <cell r="FW141" t="str">
            <v/>
          </cell>
          <cell r="FZ141" t="str">
            <v/>
          </cell>
          <cell r="GC141" t="str">
            <v/>
          </cell>
          <cell r="GF141" t="str">
            <v/>
          </cell>
          <cell r="GI141" t="str">
            <v/>
          </cell>
          <cell r="GL141" t="str">
            <v/>
          </cell>
          <cell r="GO141" t="str">
            <v/>
          </cell>
          <cell r="GR141" t="str">
            <v/>
          </cell>
          <cell r="GU141" t="str">
            <v/>
          </cell>
          <cell r="GX141" t="str">
            <v/>
          </cell>
          <cell r="HA141" t="str">
            <v/>
          </cell>
          <cell r="HD141" t="str">
            <v/>
          </cell>
          <cell r="HG141" t="str">
            <v/>
          </cell>
          <cell r="HJ141" t="str">
            <v/>
          </cell>
          <cell r="HM141" t="str">
            <v/>
          </cell>
          <cell r="HP141" t="str">
            <v/>
          </cell>
          <cell r="HS141" t="str">
            <v/>
          </cell>
          <cell r="HV141" t="str">
            <v/>
          </cell>
        </row>
        <row r="142">
          <cell r="DR142" t="str">
            <v/>
          </cell>
          <cell r="DU142" t="str">
            <v/>
          </cell>
          <cell r="DX142" t="str">
            <v/>
          </cell>
          <cell r="EA142" t="str">
            <v/>
          </cell>
          <cell r="ED142" t="str">
            <v/>
          </cell>
          <cell r="EG142" t="str">
            <v/>
          </cell>
          <cell r="EJ142" t="str">
            <v/>
          </cell>
          <cell r="EM142" t="str">
            <v/>
          </cell>
          <cell r="EP142" t="str">
            <v/>
          </cell>
          <cell r="ES142" t="str">
            <v/>
          </cell>
          <cell r="EV142" t="str">
            <v/>
          </cell>
          <cell r="EY142" t="str">
            <v/>
          </cell>
          <cell r="FB142" t="str">
            <v/>
          </cell>
          <cell r="FE142" t="str">
            <v/>
          </cell>
          <cell r="FH142" t="str">
            <v/>
          </cell>
          <cell r="FK142" t="str">
            <v/>
          </cell>
          <cell r="FN142" t="str">
            <v/>
          </cell>
          <cell r="FQ142" t="str">
            <v/>
          </cell>
          <cell r="FT142" t="str">
            <v/>
          </cell>
          <cell r="FW142" t="str">
            <v/>
          </cell>
          <cell r="FZ142" t="str">
            <v/>
          </cell>
          <cell r="GC142" t="str">
            <v/>
          </cell>
          <cell r="GF142" t="str">
            <v/>
          </cell>
          <cell r="GI142" t="str">
            <v/>
          </cell>
          <cell r="GL142" t="str">
            <v/>
          </cell>
          <cell r="GO142" t="str">
            <v/>
          </cell>
          <cell r="GR142" t="str">
            <v/>
          </cell>
          <cell r="GU142" t="str">
            <v/>
          </cell>
          <cell r="GX142" t="str">
            <v/>
          </cell>
          <cell r="HA142" t="str">
            <v/>
          </cell>
          <cell r="HD142" t="str">
            <v/>
          </cell>
          <cell r="HG142" t="str">
            <v/>
          </cell>
          <cell r="HJ142" t="str">
            <v/>
          </cell>
          <cell r="HM142" t="str">
            <v/>
          </cell>
          <cell r="HP142" t="str">
            <v/>
          </cell>
          <cell r="HS142" t="str">
            <v/>
          </cell>
          <cell r="HV142" t="str">
            <v/>
          </cell>
        </row>
        <row r="143">
          <cell r="DR143" t="str">
            <v/>
          </cell>
          <cell r="DU143" t="str">
            <v/>
          </cell>
          <cell r="DX143" t="str">
            <v/>
          </cell>
          <cell r="EA143" t="str">
            <v/>
          </cell>
          <cell r="ED143" t="str">
            <v/>
          </cell>
          <cell r="EG143" t="str">
            <v/>
          </cell>
          <cell r="EJ143" t="str">
            <v/>
          </cell>
          <cell r="EM143" t="str">
            <v/>
          </cell>
          <cell r="EP143" t="str">
            <v/>
          </cell>
          <cell r="ES143" t="str">
            <v/>
          </cell>
          <cell r="EV143" t="str">
            <v/>
          </cell>
          <cell r="EY143" t="str">
            <v/>
          </cell>
          <cell r="FB143" t="str">
            <v/>
          </cell>
          <cell r="FE143" t="str">
            <v/>
          </cell>
          <cell r="FH143" t="str">
            <v/>
          </cell>
          <cell r="FK143" t="str">
            <v/>
          </cell>
          <cell r="FN143" t="str">
            <v/>
          </cell>
          <cell r="FQ143" t="str">
            <v/>
          </cell>
          <cell r="FT143" t="str">
            <v/>
          </cell>
          <cell r="FW143" t="str">
            <v/>
          </cell>
          <cell r="FZ143" t="str">
            <v/>
          </cell>
          <cell r="GC143" t="str">
            <v/>
          </cell>
          <cell r="GF143" t="str">
            <v/>
          </cell>
          <cell r="GI143" t="str">
            <v/>
          </cell>
          <cell r="GL143" t="str">
            <v/>
          </cell>
          <cell r="GO143" t="str">
            <v/>
          </cell>
          <cell r="GR143" t="str">
            <v/>
          </cell>
          <cell r="GU143" t="str">
            <v/>
          </cell>
          <cell r="GX143" t="str">
            <v/>
          </cell>
          <cell r="HA143" t="str">
            <v/>
          </cell>
          <cell r="HD143" t="str">
            <v/>
          </cell>
          <cell r="HG143" t="str">
            <v/>
          </cell>
          <cell r="HJ143" t="str">
            <v/>
          </cell>
          <cell r="HM143" t="str">
            <v/>
          </cell>
          <cell r="HP143" t="str">
            <v/>
          </cell>
          <cell r="HS143" t="str">
            <v/>
          </cell>
          <cell r="HV143" t="str">
            <v/>
          </cell>
        </row>
        <row r="144">
          <cell r="DR144" t="str">
            <v/>
          </cell>
          <cell r="DU144" t="str">
            <v/>
          </cell>
          <cell r="DX144" t="str">
            <v/>
          </cell>
          <cell r="EA144" t="str">
            <v/>
          </cell>
          <cell r="ED144" t="str">
            <v/>
          </cell>
          <cell r="EG144" t="str">
            <v/>
          </cell>
          <cell r="EJ144" t="str">
            <v/>
          </cell>
          <cell r="EM144" t="str">
            <v/>
          </cell>
          <cell r="EP144" t="str">
            <v/>
          </cell>
          <cell r="ES144" t="str">
            <v/>
          </cell>
          <cell r="EV144" t="str">
            <v/>
          </cell>
          <cell r="EY144" t="str">
            <v/>
          </cell>
          <cell r="FB144" t="str">
            <v/>
          </cell>
          <cell r="FE144" t="str">
            <v/>
          </cell>
          <cell r="FH144" t="str">
            <v/>
          </cell>
          <cell r="FK144" t="str">
            <v/>
          </cell>
          <cell r="FN144" t="str">
            <v/>
          </cell>
          <cell r="FQ144" t="str">
            <v/>
          </cell>
          <cell r="FT144" t="str">
            <v/>
          </cell>
          <cell r="FW144" t="str">
            <v/>
          </cell>
          <cell r="FZ144" t="str">
            <v/>
          </cell>
          <cell r="GC144" t="str">
            <v/>
          </cell>
          <cell r="GF144" t="str">
            <v/>
          </cell>
          <cell r="GI144" t="str">
            <v/>
          </cell>
          <cell r="GL144" t="str">
            <v/>
          </cell>
          <cell r="GO144" t="str">
            <v/>
          </cell>
          <cell r="GR144" t="str">
            <v/>
          </cell>
          <cell r="GU144" t="str">
            <v/>
          </cell>
          <cell r="GX144" t="str">
            <v/>
          </cell>
          <cell r="HA144" t="str">
            <v/>
          </cell>
          <cell r="HD144" t="str">
            <v/>
          </cell>
          <cell r="HG144" t="str">
            <v/>
          </cell>
          <cell r="HJ144" t="str">
            <v/>
          </cell>
          <cell r="HM144" t="str">
            <v/>
          </cell>
          <cell r="HP144" t="str">
            <v/>
          </cell>
          <cell r="HS144" t="str">
            <v/>
          </cell>
          <cell r="HV144" t="str">
            <v/>
          </cell>
        </row>
        <row r="145">
          <cell r="DR145" t="str">
            <v/>
          </cell>
          <cell r="DU145" t="str">
            <v/>
          </cell>
          <cell r="DX145" t="str">
            <v/>
          </cell>
          <cell r="EA145" t="str">
            <v/>
          </cell>
          <cell r="ED145" t="str">
            <v/>
          </cell>
          <cell r="EG145" t="str">
            <v/>
          </cell>
          <cell r="EJ145" t="str">
            <v/>
          </cell>
          <cell r="EM145" t="str">
            <v/>
          </cell>
          <cell r="EP145" t="str">
            <v/>
          </cell>
          <cell r="ES145" t="str">
            <v/>
          </cell>
          <cell r="EV145" t="str">
            <v/>
          </cell>
          <cell r="EY145" t="str">
            <v/>
          </cell>
          <cell r="FB145" t="str">
            <v/>
          </cell>
          <cell r="FE145" t="str">
            <v/>
          </cell>
          <cell r="FH145" t="str">
            <v/>
          </cell>
          <cell r="FK145" t="str">
            <v/>
          </cell>
          <cell r="FN145" t="str">
            <v/>
          </cell>
          <cell r="FQ145" t="str">
            <v/>
          </cell>
          <cell r="FT145" t="str">
            <v/>
          </cell>
          <cell r="FW145" t="str">
            <v/>
          </cell>
          <cell r="FZ145" t="str">
            <v/>
          </cell>
          <cell r="GC145" t="str">
            <v/>
          </cell>
          <cell r="GF145" t="str">
            <v/>
          </cell>
          <cell r="GI145" t="str">
            <v/>
          </cell>
          <cell r="GL145" t="str">
            <v/>
          </cell>
          <cell r="GO145" t="str">
            <v/>
          </cell>
          <cell r="GR145" t="str">
            <v/>
          </cell>
          <cell r="GU145" t="str">
            <v/>
          </cell>
          <cell r="GX145" t="str">
            <v/>
          </cell>
          <cell r="HA145" t="str">
            <v/>
          </cell>
          <cell r="HD145" t="str">
            <v/>
          </cell>
          <cell r="HG145" t="str">
            <v/>
          </cell>
          <cell r="HJ145" t="str">
            <v/>
          </cell>
          <cell r="HM145" t="str">
            <v/>
          </cell>
          <cell r="HP145" t="str">
            <v/>
          </cell>
          <cell r="HS145" t="str">
            <v/>
          </cell>
          <cell r="HV145" t="str">
            <v/>
          </cell>
        </row>
        <row r="146">
          <cell r="DR146" t="str">
            <v/>
          </cell>
          <cell r="DU146" t="str">
            <v/>
          </cell>
          <cell r="DX146" t="str">
            <v/>
          </cell>
          <cell r="EA146" t="str">
            <v/>
          </cell>
          <cell r="ED146" t="str">
            <v/>
          </cell>
          <cell r="EG146" t="str">
            <v/>
          </cell>
          <cell r="EJ146" t="str">
            <v/>
          </cell>
          <cell r="EM146" t="str">
            <v/>
          </cell>
          <cell r="EP146" t="str">
            <v/>
          </cell>
          <cell r="ES146" t="str">
            <v/>
          </cell>
          <cell r="EV146" t="str">
            <v/>
          </cell>
          <cell r="EY146" t="str">
            <v/>
          </cell>
          <cell r="FB146" t="str">
            <v/>
          </cell>
          <cell r="FE146" t="str">
            <v/>
          </cell>
          <cell r="FH146" t="str">
            <v/>
          </cell>
          <cell r="FK146" t="str">
            <v/>
          </cell>
          <cell r="FN146" t="str">
            <v/>
          </cell>
          <cell r="FQ146" t="str">
            <v/>
          </cell>
          <cell r="FT146" t="str">
            <v/>
          </cell>
          <cell r="FW146" t="str">
            <v/>
          </cell>
          <cell r="FZ146" t="str">
            <v/>
          </cell>
          <cell r="GC146" t="str">
            <v/>
          </cell>
          <cell r="GF146" t="str">
            <v/>
          </cell>
          <cell r="GI146" t="str">
            <v/>
          </cell>
          <cell r="GL146" t="str">
            <v/>
          </cell>
          <cell r="GO146" t="str">
            <v/>
          </cell>
          <cell r="GR146" t="str">
            <v/>
          </cell>
          <cell r="GU146" t="str">
            <v/>
          </cell>
          <cell r="GX146" t="str">
            <v/>
          </cell>
          <cell r="HA146" t="str">
            <v/>
          </cell>
          <cell r="HD146" t="str">
            <v/>
          </cell>
          <cell r="HG146" t="str">
            <v/>
          </cell>
          <cell r="HJ146" t="str">
            <v/>
          </cell>
          <cell r="HM146" t="str">
            <v/>
          </cell>
          <cell r="HP146" t="str">
            <v/>
          </cell>
          <cell r="HS146" t="str">
            <v/>
          </cell>
          <cell r="HV146" t="str">
            <v/>
          </cell>
        </row>
        <row r="147">
          <cell r="DR147" t="str">
            <v/>
          </cell>
          <cell r="DU147" t="str">
            <v/>
          </cell>
          <cell r="DX147" t="str">
            <v/>
          </cell>
          <cell r="EA147" t="str">
            <v/>
          </cell>
          <cell r="ED147" t="str">
            <v/>
          </cell>
          <cell r="EG147" t="str">
            <v/>
          </cell>
          <cell r="EJ147" t="str">
            <v/>
          </cell>
          <cell r="EM147" t="str">
            <v/>
          </cell>
          <cell r="EP147" t="str">
            <v/>
          </cell>
          <cell r="ES147" t="str">
            <v/>
          </cell>
          <cell r="EV147" t="str">
            <v/>
          </cell>
          <cell r="EY147" t="str">
            <v/>
          </cell>
          <cell r="FB147" t="str">
            <v/>
          </cell>
          <cell r="FE147" t="str">
            <v/>
          </cell>
          <cell r="FH147" t="str">
            <v/>
          </cell>
          <cell r="FK147" t="str">
            <v/>
          </cell>
          <cell r="FN147" t="str">
            <v/>
          </cell>
          <cell r="FQ147" t="str">
            <v/>
          </cell>
          <cell r="FT147" t="str">
            <v/>
          </cell>
          <cell r="FW147" t="str">
            <v/>
          </cell>
          <cell r="FZ147" t="str">
            <v/>
          </cell>
          <cell r="GC147" t="str">
            <v/>
          </cell>
          <cell r="GF147" t="str">
            <v/>
          </cell>
          <cell r="GI147" t="str">
            <v/>
          </cell>
          <cell r="GL147" t="str">
            <v/>
          </cell>
          <cell r="GO147" t="str">
            <v/>
          </cell>
          <cell r="GR147" t="str">
            <v/>
          </cell>
          <cell r="GU147" t="str">
            <v/>
          </cell>
          <cell r="GX147" t="str">
            <v/>
          </cell>
          <cell r="HA147" t="str">
            <v/>
          </cell>
          <cell r="HD147" t="str">
            <v/>
          </cell>
          <cell r="HG147" t="str">
            <v/>
          </cell>
          <cell r="HJ147" t="str">
            <v/>
          </cell>
          <cell r="HM147" t="str">
            <v/>
          </cell>
          <cell r="HP147" t="str">
            <v/>
          </cell>
          <cell r="HS147" t="str">
            <v/>
          </cell>
          <cell r="HV147" t="str">
            <v/>
          </cell>
        </row>
        <row r="148">
          <cell r="DR148" t="str">
            <v/>
          </cell>
          <cell r="DU148" t="str">
            <v/>
          </cell>
          <cell r="DX148" t="str">
            <v/>
          </cell>
          <cell r="EA148" t="str">
            <v/>
          </cell>
          <cell r="ED148" t="str">
            <v/>
          </cell>
          <cell r="EG148" t="str">
            <v/>
          </cell>
          <cell r="EJ148" t="str">
            <v/>
          </cell>
          <cell r="EM148" t="str">
            <v/>
          </cell>
          <cell r="EP148" t="str">
            <v/>
          </cell>
          <cell r="ES148" t="str">
            <v/>
          </cell>
          <cell r="EV148" t="str">
            <v/>
          </cell>
          <cell r="EY148" t="str">
            <v/>
          </cell>
          <cell r="FB148" t="str">
            <v/>
          </cell>
          <cell r="FE148" t="str">
            <v/>
          </cell>
          <cell r="FH148" t="str">
            <v/>
          </cell>
          <cell r="FK148" t="str">
            <v/>
          </cell>
          <cell r="FN148" t="str">
            <v/>
          </cell>
          <cell r="FQ148" t="str">
            <v/>
          </cell>
          <cell r="FT148" t="str">
            <v/>
          </cell>
          <cell r="FW148" t="str">
            <v/>
          </cell>
          <cell r="FZ148" t="str">
            <v/>
          </cell>
          <cell r="GC148" t="str">
            <v/>
          </cell>
          <cell r="GF148" t="str">
            <v/>
          </cell>
          <cell r="GI148" t="str">
            <v/>
          </cell>
          <cell r="GL148" t="str">
            <v/>
          </cell>
          <cell r="GO148" t="str">
            <v/>
          </cell>
          <cell r="GR148" t="str">
            <v/>
          </cell>
          <cell r="GU148" t="str">
            <v/>
          </cell>
          <cell r="GX148" t="str">
            <v/>
          </cell>
          <cell r="HA148" t="str">
            <v/>
          </cell>
          <cell r="HD148" t="str">
            <v/>
          </cell>
          <cell r="HG148" t="str">
            <v/>
          </cell>
          <cell r="HJ148" t="str">
            <v/>
          </cell>
          <cell r="HM148" t="str">
            <v/>
          </cell>
          <cell r="HP148" t="str">
            <v/>
          </cell>
          <cell r="HS148" t="str">
            <v/>
          </cell>
          <cell r="HV148" t="str">
            <v/>
          </cell>
        </row>
        <row r="149">
          <cell r="DR149" t="str">
            <v/>
          </cell>
          <cell r="DU149" t="str">
            <v/>
          </cell>
          <cell r="DX149" t="str">
            <v/>
          </cell>
          <cell r="EA149" t="str">
            <v/>
          </cell>
          <cell r="ED149" t="str">
            <v/>
          </cell>
          <cell r="EG149" t="str">
            <v/>
          </cell>
          <cell r="EJ149" t="str">
            <v/>
          </cell>
          <cell r="EM149" t="str">
            <v/>
          </cell>
          <cell r="EP149" t="str">
            <v/>
          </cell>
          <cell r="ES149" t="str">
            <v/>
          </cell>
          <cell r="EV149" t="str">
            <v/>
          </cell>
          <cell r="EY149" t="str">
            <v/>
          </cell>
          <cell r="FB149" t="str">
            <v/>
          </cell>
          <cell r="FE149" t="str">
            <v/>
          </cell>
          <cell r="FH149" t="str">
            <v/>
          </cell>
          <cell r="FK149" t="str">
            <v/>
          </cell>
          <cell r="FN149" t="str">
            <v/>
          </cell>
          <cell r="FQ149" t="str">
            <v/>
          </cell>
          <cell r="FT149" t="str">
            <v/>
          </cell>
          <cell r="FW149" t="str">
            <v/>
          </cell>
          <cell r="FZ149" t="str">
            <v/>
          </cell>
          <cell r="GC149" t="str">
            <v/>
          </cell>
          <cell r="GF149" t="str">
            <v/>
          </cell>
          <cell r="GI149" t="str">
            <v/>
          </cell>
          <cell r="GL149" t="str">
            <v/>
          </cell>
          <cell r="GO149" t="str">
            <v/>
          </cell>
          <cell r="GR149" t="str">
            <v/>
          </cell>
          <cell r="GU149" t="str">
            <v/>
          </cell>
          <cell r="GX149" t="str">
            <v/>
          </cell>
          <cell r="HA149" t="str">
            <v/>
          </cell>
          <cell r="HD149" t="str">
            <v/>
          </cell>
          <cell r="HG149" t="str">
            <v/>
          </cell>
          <cell r="HJ149" t="str">
            <v/>
          </cell>
          <cell r="HM149" t="str">
            <v/>
          </cell>
          <cell r="HP149" t="str">
            <v/>
          </cell>
          <cell r="HS149" t="str">
            <v/>
          </cell>
          <cell r="HV149" t="str">
            <v/>
          </cell>
        </row>
        <row r="150">
          <cell r="DR150" t="str">
            <v/>
          </cell>
          <cell r="DU150" t="str">
            <v/>
          </cell>
          <cell r="DX150" t="str">
            <v/>
          </cell>
          <cell r="EA150" t="str">
            <v/>
          </cell>
          <cell r="ED150" t="str">
            <v/>
          </cell>
          <cell r="EG150" t="str">
            <v/>
          </cell>
          <cell r="EJ150" t="str">
            <v/>
          </cell>
          <cell r="EM150" t="str">
            <v/>
          </cell>
          <cell r="EP150" t="str">
            <v/>
          </cell>
          <cell r="ES150" t="str">
            <v/>
          </cell>
          <cell r="EV150" t="str">
            <v/>
          </cell>
          <cell r="EY150" t="str">
            <v/>
          </cell>
          <cell r="FB150" t="str">
            <v/>
          </cell>
          <cell r="FE150" t="str">
            <v/>
          </cell>
          <cell r="FH150" t="str">
            <v/>
          </cell>
          <cell r="FK150" t="str">
            <v/>
          </cell>
          <cell r="FN150" t="str">
            <v/>
          </cell>
          <cell r="FQ150" t="str">
            <v/>
          </cell>
          <cell r="FT150" t="str">
            <v/>
          </cell>
          <cell r="FW150" t="str">
            <v/>
          </cell>
          <cell r="FZ150" t="str">
            <v/>
          </cell>
          <cell r="GC150" t="str">
            <v/>
          </cell>
          <cell r="GF150" t="str">
            <v/>
          </cell>
          <cell r="GI150" t="str">
            <v/>
          </cell>
          <cell r="GL150" t="str">
            <v/>
          </cell>
          <cell r="GO150" t="str">
            <v/>
          </cell>
          <cell r="GR150" t="str">
            <v/>
          </cell>
          <cell r="GU150" t="str">
            <v/>
          </cell>
          <cell r="GX150" t="str">
            <v/>
          </cell>
          <cell r="HA150" t="str">
            <v/>
          </cell>
          <cell r="HD150" t="str">
            <v/>
          </cell>
          <cell r="HG150" t="str">
            <v/>
          </cell>
          <cell r="HJ150" t="str">
            <v/>
          </cell>
          <cell r="HM150" t="str">
            <v/>
          </cell>
          <cell r="HP150" t="str">
            <v/>
          </cell>
          <cell r="HS150" t="str">
            <v/>
          </cell>
          <cell r="HV150" t="str">
            <v/>
          </cell>
        </row>
        <row r="151">
          <cell r="DR151" t="str">
            <v/>
          </cell>
          <cell r="DU151" t="str">
            <v/>
          </cell>
          <cell r="DX151" t="str">
            <v/>
          </cell>
          <cell r="EA151" t="str">
            <v/>
          </cell>
          <cell r="ED151" t="str">
            <v/>
          </cell>
          <cell r="EG151" t="str">
            <v/>
          </cell>
          <cell r="EJ151" t="str">
            <v/>
          </cell>
          <cell r="EM151" t="str">
            <v/>
          </cell>
          <cell r="EP151" t="str">
            <v/>
          </cell>
          <cell r="ES151" t="str">
            <v/>
          </cell>
          <cell r="EV151" t="str">
            <v/>
          </cell>
          <cell r="EY151" t="str">
            <v/>
          </cell>
          <cell r="FB151" t="str">
            <v/>
          </cell>
          <cell r="FE151" t="str">
            <v/>
          </cell>
          <cell r="FH151" t="str">
            <v/>
          </cell>
          <cell r="FK151" t="str">
            <v/>
          </cell>
          <cell r="FN151" t="str">
            <v/>
          </cell>
          <cell r="FQ151" t="str">
            <v/>
          </cell>
          <cell r="FT151" t="str">
            <v/>
          </cell>
          <cell r="FW151" t="str">
            <v/>
          </cell>
          <cell r="FZ151" t="str">
            <v/>
          </cell>
          <cell r="GC151" t="str">
            <v/>
          </cell>
          <cell r="GF151" t="str">
            <v/>
          </cell>
          <cell r="GI151" t="str">
            <v/>
          </cell>
          <cell r="GL151" t="str">
            <v/>
          </cell>
          <cell r="GO151" t="str">
            <v/>
          </cell>
          <cell r="GR151" t="str">
            <v/>
          </cell>
          <cell r="GU151" t="str">
            <v/>
          </cell>
          <cell r="GX151" t="str">
            <v/>
          </cell>
          <cell r="HA151" t="str">
            <v/>
          </cell>
          <cell r="HD151" t="str">
            <v/>
          </cell>
          <cell r="HG151" t="str">
            <v/>
          </cell>
          <cell r="HJ151" t="str">
            <v/>
          </cell>
          <cell r="HM151" t="str">
            <v/>
          </cell>
          <cell r="HP151" t="str">
            <v/>
          </cell>
          <cell r="HS151" t="str">
            <v/>
          </cell>
          <cell r="HV151" t="str">
            <v/>
          </cell>
        </row>
        <row r="152">
          <cell r="DR152" t="str">
            <v/>
          </cell>
          <cell r="DU152" t="str">
            <v/>
          </cell>
          <cell r="DX152" t="str">
            <v/>
          </cell>
          <cell r="EA152" t="str">
            <v/>
          </cell>
          <cell r="ED152" t="str">
            <v/>
          </cell>
          <cell r="EG152" t="str">
            <v/>
          </cell>
          <cell r="EJ152" t="str">
            <v/>
          </cell>
          <cell r="EM152" t="str">
            <v/>
          </cell>
          <cell r="EP152" t="str">
            <v/>
          </cell>
          <cell r="ES152" t="str">
            <v/>
          </cell>
          <cell r="EV152" t="str">
            <v/>
          </cell>
          <cell r="EY152" t="str">
            <v/>
          </cell>
          <cell r="FB152" t="str">
            <v/>
          </cell>
          <cell r="FE152" t="str">
            <v/>
          </cell>
          <cell r="FH152" t="str">
            <v/>
          </cell>
          <cell r="FK152" t="str">
            <v/>
          </cell>
          <cell r="FN152" t="str">
            <v/>
          </cell>
          <cell r="FQ152" t="str">
            <v/>
          </cell>
          <cell r="FT152" t="str">
            <v/>
          </cell>
          <cell r="FW152" t="str">
            <v/>
          </cell>
          <cell r="FZ152" t="str">
            <v/>
          </cell>
          <cell r="GC152" t="str">
            <v/>
          </cell>
          <cell r="GF152" t="str">
            <v/>
          </cell>
          <cell r="GI152" t="str">
            <v/>
          </cell>
          <cell r="GL152" t="str">
            <v/>
          </cell>
          <cell r="GO152" t="str">
            <v/>
          </cell>
          <cell r="GR152" t="str">
            <v/>
          </cell>
          <cell r="GU152" t="str">
            <v/>
          </cell>
          <cell r="GX152" t="str">
            <v/>
          </cell>
          <cell r="HA152" t="str">
            <v/>
          </cell>
          <cell r="HD152" t="str">
            <v/>
          </cell>
          <cell r="HG152" t="str">
            <v/>
          </cell>
          <cell r="HJ152" t="str">
            <v/>
          </cell>
          <cell r="HM152" t="str">
            <v/>
          </cell>
          <cell r="HP152" t="str">
            <v/>
          </cell>
          <cell r="HS152" t="str">
            <v/>
          </cell>
          <cell r="HV152" t="str">
            <v/>
          </cell>
        </row>
        <row r="153">
          <cell r="DR153" t="str">
            <v/>
          </cell>
          <cell r="DU153" t="str">
            <v/>
          </cell>
          <cell r="DX153" t="str">
            <v/>
          </cell>
          <cell r="EA153" t="str">
            <v/>
          </cell>
          <cell r="ED153" t="str">
            <v/>
          </cell>
          <cell r="EG153" t="str">
            <v/>
          </cell>
          <cell r="EJ153" t="str">
            <v/>
          </cell>
          <cell r="EM153" t="str">
            <v/>
          </cell>
          <cell r="EP153" t="str">
            <v/>
          </cell>
          <cell r="ES153" t="str">
            <v/>
          </cell>
          <cell r="EV153" t="str">
            <v/>
          </cell>
          <cell r="EY153" t="str">
            <v/>
          </cell>
          <cell r="FB153" t="str">
            <v/>
          </cell>
          <cell r="FE153" t="str">
            <v/>
          </cell>
          <cell r="FH153" t="str">
            <v/>
          </cell>
          <cell r="FK153" t="str">
            <v/>
          </cell>
          <cell r="FN153" t="str">
            <v/>
          </cell>
          <cell r="FQ153" t="str">
            <v/>
          </cell>
          <cell r="FT153" t="str">
            <v/>
          </cell>
          <cell r="FW153" t="str">
            <v/>
          </cell>
          <cell r="FZ153" t="str">
            <v/>
          </cell>
          <cell r="GC153" t="str">
            <v/>
          </cell>
          <cell r="GF153" t="str">
            <v/>
          </cell>
          <cell r="GI153" t="str">
            <v/>
          </cell>
          <cell r="GL153" t="str">
            <v/>
          </cell>
          <cell r="GO153" t="str">
            <v/>
          </cell>
          <cell r="GR153" t="str">
            <v/>
          </cell>
          <cell r="GU153" t="str">
            <v/>
          </cell>
          <cell r="GX153" t="str">
            <v/>
          </cell>
          <cell r="HA153" t="str">
            <v/>
          </cell>
          <cell r="HD153" t="str">
            <v/>
          </cell>
          <cell r="HG153" t="str">
            <v/>
          </cell>
          <cell r="HJ153" t="str">
            <v/>
          </cell>
          <cell r="HM153" t="str">
            <v/>
          </cell>
          <cell r="HP153" t="str">
            <v/>
          </cell>
          <cell r="HS153" t="str">
            <v/>
          </cell>
          <cell r="HV153" t="str">
            <v/>
          </cell>
        </row>
        <row r="154">
          <cell r="DR154" t="str">
            <v/>
          </cell>
          <cell r="DU154" t="str">
            <v/>
          </cell>
          <cell r="DX154" t="str">
            <v/>
          </cell>
          <cell r="EA154" t="str">
            <v/>
          </cell>
          <cell r="ED154" t="str">
            <v/>
          </cell>
          <cell r="EG154" t="str">
            <v/>
          </cell>
          <cell r="EJ154" t="str">
            <v/>
          </cell>
          <cell r="EM154" t="str">
            <v/>
          </cell>
          <cell r="EP154" t="str">
            <v/>
          </cell>
          <cell r="ES154" t="str">
            <v/>
          </cell>
          <cell r="EV154" t="str">
            <v/>
          </cell>
          <cell r="EY154" t="str">
            <v/>
          </cell>
          <cell r="FB154" t="str">
            <v/>
          </cell>
          <cell r="FE154" t="str">
            <v/>
          </cell>
          <cell r="FH154" t="str">
            <v/>
          </cell>
          <cell r="FK154" t="str">
            <v/>
          </cell>
          <cell r="FN154" t="str">
            <v/>
          </cell>
          <cell r="FQ154" t="str">
            <v/>
          </cell>
          <cell r="FT154" t="str">
            <v/>
          </cell>
          <cell r="FW154" t="str">
            <v/>
          </cell>
          <cell r="FZ154" t="str">
            <v/>
          </cell>
          <cell r="GC154" t="str">
            <v/>
          </cell>
          <cell r="GF154" t="str">
            <v/>
          </cell>
          <cell r="GI154" t="str">
            <v/>
          </cell>
          <cell r="GL154" t="str">
            <v/>
          </cell>
          <cell r="GO154" t="str">
            <v/>
          </cell>
          <cell r="GR154" t="str">
            <v/>
          </cell>
          <cell r="GU154" t="str">
            <v/>
          </cell>
          <cell r="GX154" t="str">
            <v/>
          </cell>
          <cell r="HA154" t="str">
            <v/>
          </cell>
          <cell r="HD154" t="str">
            <v/>
          </cell>
          <cell r="HG154" t="str">
            <v/>
          </cell>
          <cell r="HJ154" t="str">
            <v/>
          </cell>
          <cell r="HM154" t="str">
            <v/>
          </cell>
          <cell r="HP154" t="str">
            <v/>
          </cell>
          <cell r="HS154" t="str">
            <v/>
          </cell>
          <cell r="HV154" t="str">
            <v/>
          </cell>
        </row>
        <row r="155">
          <cell r="DR155" t="str">
            <v/>
          </cell>
          <cell r="DU155" t="str">
            <v/>
          </cell>
          <cell r="DX155" t="str">
            <v/>
          </cell>
          <cell r="EA155" t="str">
            <v/>
          </cell>
          <cell r="ED155" t="str">
            <v/>
          </cell>
          <cell r="EG155" t="str">
            <v/>
          </cell>
          <cell r="EJ155" t="str">
            <v/>
          </cell>
          <cell r="EM155" t="str">
            <v/>
          </cell>
          <cell r="EP155" t="str">
            <v/>
          </cell>
          <cell r="ES155" t="str">
            <v/>
          </cell>
          <cell r="EV155" t="str">
            <v/>
          </cell>
          <cell r="EY155" t="str">
            <v/>
          </cell>
          <cell r="FB155" t="str">
            <v/>
          </cell>
          <cell r="FE155" t="str">
            <v/>
          </cell>
          <cell r="FH155" t="str">
            <v/>
          </cell>
          <cell r="FK155" t="str">
            <v/>
          </cell>
          <cell r="FN155" t="str">
            <v/>
          </cell>
          <cell r="FQ155" t="str">
            <v/>
          </cell>
          <cell r="FT155" t="str">
            <v/>
          </cell>
          <cell r="FW155" t="str">
            <v/>
          </cell>
          <cell r="FZ155" t="str">
            <v/>
          </cell>
          <cell r="GC155" t="str">
            <v/>
          </cell>
          <cell r="GF155" t="str">
            <v/>
          </cell>
          <cell r="GI155" t="str">
            <v/>
          </cell>
          <cell r="GL155" t="str">
            <v/>
          </cell>
          <cell r="GO155" t="str">
            <v/>
          </cell>
          <cell r="GR155" t="str">
            <v/>
          </cell>
          <cell r="GU155" t="str">
            <v/>
          </cell>
          <cell r="GX155" t="str">
            <v/>
          </cell>
          <cell r="HA155" t="str">
            <v/>
          </cell>
          <cell r="HD155" t="str">
            <v/>
          </cell>
          <cell r="HG155" t="str">
            <v/>
          </cell>
          <cell r="HJ155" t="str">
            <v/>
          </cell>
          <cell r="HM155" t="str">
            <v/>
          </cell>
          <cell r="HP155" t="str">
            <v/>
          </cell>
          <cell r="HS155" t="str">
            <v/>
          </cell>
          <cell r="HV155" t="str">
            <v/>
          </cell>
        </row>
        <row r="156">
          <cell r="DR156" t="str">
            <v/>
          </cell>
          <cell r="DU156" t="str">
            <v/>
          </cell>
          <cell r="DX156" t="str">
            <v/>
          </cell>
          <cell r="EA156" t="str">
            <v/>
          </cell>
          <cell r="ED156" t="str">
            <v/>
          </cell>
          <cell r="EG156" t="str">
            <v/>
          </cell>
          <cell r="EJ156" t="str">
            <v/>
          </cell>
          <cell r="EM156" t="str">
            <v/>
          </cell>
          <cell r="EP156" t="str">
            <v/>
          </cell>
          <cell r="ES156" t="str">
            <v/>
          </cell>
          <cell r="EV156" t="str">
            <v/>
          </cell>
          <cell r="EY156" t="str">
            <v/>
          </cell>
          <cell r="FB156" t="str">
            <v/>
          </cell>
          <cell r="FE156" t="str">
            <v/>
          </cell>
          <cell r="FH156" t="str">
            <v/>
          </cell>
          <cell r="FK156" t="str">
            <v/>
          </cell>
          <cell r="FN156" t="str">
            <v/>
          </cell>
          <cell r="FQ156" t="str">
            <v/>
          </cell>
          <cell r="FT156" t="str">
            <v/>
          </cell>
          <cell r="FW156" t="str">
            <v/>
          </cell>
          <cell r="FZ156" t="str">
            <v/>
          </cell>
          <cell r="GC156" t="str">
            <v/>
          </cell>
          <cell r="GF156" t="str">
            <v/>
          </cell>
          <cell r="GI156" t="str">
            <v/>
          </cell>
          <cell r="GL156" t="str">
            <v/>
          </cell>
          <cell r="GO156" t="str">
            <v/>
          </cell>
          <cell r="GR156" t="str">
            <v/>
          </cell>
          <cell r="GU156" t="str">
            <v/>
          </cell>
          <cell r="GX156" t="str">
            <v/>
          </cell>
          <cell r="HA156" t="str">
            <v/>
          </cell>
          <cell r="HD156" t="str">
            <v/>
          </cell>
          <cell r="HG156" t="str">
            <v/>
          </cell>
          <cell r="HJ156" t="str">
            <v/>
          </cell>
          <cell r="HM156" t="str">
            <v/>
          </cell>
          <cell r="HP156" t="str">
            <v/>
          </cell>
          <cell r="HS156" t="str">
            <v/>
          </cell>
          <cell r="HV156" t="str">
            <v/>
          </cell>
        </row>
        <row r="157">
          <cell r="DR157" t="str">
            <v/>
          </cell>
          <cell r="DU157" t="str">
            <v/>
          </cell>
          <cell r="DX157" t="str">
            <v/>
          </cell>
          <cell r="EA157" t="str">
            <v/>
          </cell>
          <cell r="ED157" t="str">
            <v/>
          </cell>
          <cell r="EG157" t="str">
            <v/>
          </cell>
          <cell r="EJ157" t="str">
            <v/>
          </cell>
          <cell r="EM157" t="str">
            <v/>
          </cell>
          <cell r="EP157" t="str">
            <v/>
          </cell>
          <cell r="ES157" t="str">
            <v/>
          </cell>
          <cell r="EV157" t="str">
            <v/>
          </cell>
          <cell r="EY157" t="str">
            <v/>
          </cell>
          <cell r="FB157" t="str">
            <v/>
          </cell>
          <cell r="FE157" t="str">
            <v/>
          </cell>
          <cell r="FH157" t="str">
            <v/>
          </cell>
          <cell r="FK157" t="str">
            <v/>
          </cell>
          <cell r="FN157" t="str">
            <v/>
          </cell>
          <cell r="FQ157" t="str">
            <v/>
          </cell>
          <cell r="FT157" t="str">
            <v/>
          </cell>
          <cell r="FW157" t="str">
            <v/>
          </cell>
          <cell r="FZ157" t="str">
            <v/>
          </cell>
          <cell r="GC157" t="str">
            <v/>
          </cell>
          <cell r="GF157" t="str">
            <v/>
          </cell>
          <cell r="GI157" t="str">
            <v/>
          </cell>
          <cell r="GL157" t="str">
            <v/>
          </cell>
          <cell r="GO157" t="str">
            <v/>
          </cell>
          <cell r="GR157" t="str">
            <v/>
          </cell>
          <cell r="GU157" t="str">
            <v/>
          </cell>
          <cell r="GX157" t="str">
            <v/>
          </cell>
          <cell r="HA157" t="str">
            <v/>
          </cell>
          <cell r="HD157" t="str">
            <v/>
          </cell>
          <cell r="HG157" t="str">
            <v/>
          </cell>
          <cell r="HJ157" t="str">
            <v/>
          </cell>
          <cell r="HM157" t="str">
            <v/>
          </cell>
          <cell r="HP157" t="str">
            <v/>
          </cell>
          <cell r="HS157" t="str">
            <v/>
          </cell>
          <cell r="HV157" t="str">
            <v/>
          </cell>
        </row>
        <row r="158">
          <cell r="DR158" t="str">
            <v/>
          </cell>
          <cell r="DU158" t="str">
            <v/>
          </cell>
          <cell r="DX158" t="str">
            <v/>
          </cell>
          <cell r="EA158" t="str">
            <v/>
          </cell>
          <cell r="ED158" t="str">
            <v/>
          </cell>
          <cell r="EG158" t="str">
            <v/>
          </cell>
          <cell r="EJ158" t="str">
            <v/>
          </cell>
          <cell r="EM158" t="str">
            <v/>
          </cell>
          <cell r="EP158" t="str">
            <v/>
          </cell>
          <cell r="ES158" t="str">
            <v/>
          </cell>
          <cell r="EV158" t="str">
            <v/>
          </cell>
          <cell r="EY158" t="str">
            <v/>
          </cell>
          <cell r="FB158" t="str">
            <v/>
          </cell>
          <cell r="FE158" t="str">
            <v/>
          </cell>
          <cell r="FH158" t="str">
            <v/>
          </cell>
          <cell r="FK158" t="str">
            <v/>
          </cell>
          <cell r="FN158" t="str">
            <v/>
          </cell>
          <cell r="FQ158" t="str">
            <v/>
          </cell>
          <cell r="FT158" t="str">
            <v/>
          </cell>
          <cell r="FW158" t="str">
            <v/>
          </cell>
          <cell r="FZ158" t="str">
            <v/>
          </cell>
          <cell r="GC158" t="str">
            <v/>
          </cell>
          <cell r="GF158" t="str">
            <v/>
          </cell>
          <cell r="GI158" t="str">
            <v/>
          </cell>
          <cell r="GL158" t="str">
            <v/>
          </cell>
          <cell r="GO158" t="str">
            <v/>
          </cell>
          <cell r="GR158" t="str">
            <v/>
          </cell>
          <cell r="GU158" t="str">
            <v/>
          </cell>
          <cell r="GX158" t="str">
            <v/>
          </cell>
          <cell r="HA158" t="str">
            <v/>
          </cell>
          <cell r="HD158" t="str">
            <v/>
          </cell>
          <cell r="HG158" t="str">
            <v/>
          </cell>
          <cell r="HJ158" t="str">
            <v/>
          </cell>
          <cell r="HM158" t="str">
            <v/>
          </cell>
          <cell r="HP158" t="str">
            <v/>
          </cell>
          <cell r="HS158" t="str">
            <v/>
          </cell>
          <cell r="HV158" t="str">
            <v/>
          </cell>
        </row>
        <row r="159">
          <cell r="DR159" t="str">
            <v/>
          </cell>
          <cell r="DU159" t="str">
            <v/>
          </cell>
          <cell r="DX159" t="str">
            <v/>
          </cell>
          <cell r="EA159" t="str">
            <v/>
          </cell>
          <cell r="ED159" t="str">
            <v/>
          </cell>
          <cell r="EG159" t="str">
            <v/>
          </cell>
          <cell r="EJ159" t="str">
            <v/>
          </cell>
          <cell r="EM159" t="str">
            <v/>
          </cell>
          <cell r="EP159" t="str">
            <v/>
          </cell>
          <cell r="ES159" t="str">
            <v/>
          </cell>
          <cell r="EV159" t="str">
            <v/>
          </cell>
          <cell r="EY159" t="str">
            <v/>
          </cell>
          <cell r="FB159" t="str">
            <v/>
          </cell>
          <cell r="FE159" t="str">
            <v/>
          </cell>
          <cell r="FH159" t="str">
            <v/>
          </cell>
          <cell r="FK159" t="str">
            <v/>
          </cell>
          <cell r="FN159" t="str">
            <v/>
          </cell>
          <cell r="FQ159" t="str">
            <v/>
          </cell>
          <cell r="FT159" t="str">
            <v/>
          </cell>
          <cell r="FW159" t="str">
            <v/>
          </cell>
          <cell r="FZ159" t="str">
            <v/>
          </cell>
          <cell r="GC159" t="str">
            <v/>
          </cell>
          <cell r="GF159" t="str">
            <v/>
          </cell>
          <cell r="GI159" t="str">
            <v/>
          </cell>
          <cell r="GL159" t="str">
            <v/>
          </cell>
          <cell r="GO159" t="str">
            <v/>
          </cell>
          <cell r="GR159" t="str">
            <v/>
          </cell>
          <cell r="GU159" t="str">
            <v/>
          </cell>
          <cell r="GX159" t="str">
            <v/>
          </cell>
          <cell r="HA159" t="str">
            <v/>
          </cell>
          <cell r="HD159" t="str">
            <v/>
          </cell>
          <cell r="HG159" t="str">
            <v/>
          </cell>
          <cell r="HJ159" t="str">
            <v/>
          </cell>
          <cell r="HM159" t="str">
            <v/>
          </cell>
          <cell r="HP159" t="str">
            <v/>
          </cell>
          <cell r="HS159" t="str">
            <v/>
          </cell>
          <cell r="HV159" t="str">
            <v/>
          </cell>
        </row>
        <row r="160">
          <cell r="DR160" t="str">
            <v/>
          </cell>
          <cell r="DU160" t="str">
            <v/>
          </cell>
          <cell r="DX160" t="str">
            <v/>
          </cell>
          <cell r="EA160" t="str">
            <v/>
          </cell>
          <cell r="ED160" t="str">
            <v/>
          </cell>
          <cell r="EG160" t="str">
            <v/>
          </cell>
          <cell r="EJ160" t="str">
            <v/>
          </cell>
          <cell r="EM160" t="str">
            <v/>
          </cell>
          <cell r="EP160" t="str">
            <v/>
          </cell>
          <cell r="ES160" t="str">
            <v/>
          </cell>
          <cell r="EV160" t="str">
            <v/>
          </cell>
          <cell r="EY160" t="str">
            <v/>
          </cell>
          <cell r="FB160" t="str">
            <v/>
          </cell>
          <cell r="FE160" t="str">
            <v/>
          </cell>
          <cell r="FH160" t="str">
            <v/>
          </cell>
          <cell r="FK160" t="str">
            <v/>
          </cell>
          <cell r="FN160" t="str">
            <v/>
          </cell>
          <cell r="FQ160" t="str">
            <v/>
          </cell>
          <cell r="FT160" t="str">
            <v/>
          </cell>
          <cell r="FW160" t="str">
            <v/>
          </cell>
          <cell r="FZ160" t="str">
            <v/>
          </cell>
          <cell r="GC160" t="str">
            <v/>
          </cell>
          <cell r="GF160" t="str">
            <v/>
          </cell>
          <cell r="GI160" t="str">
            <v/>
          </cell>
          <cell r="GL160" t="str">
            <v/>
          </cell>
          <cell r="GO160" t="str">
            <v/>
          </cell>
          <cell r="GR160" t="str">
            <v/>
          </cell>
          <cell r="GU160" t="str">
            <v/>
          </cell>
          <cell r="GX160" t="str">
            <v/>
          </cell>
          <cell r="HA160" t="str">
            <v/>
          </cell>
          <cell r="HD160" t="str">
            <v/>
          </cell>
          <cell r="HG160" t="str">
            <v/>
          </cell>
          <cell r="HJ160" t="str">
            <v/>
          </cell>
          <cell r="HM160" t="str">
            <v/>
          </cell>
          <cell r="HP160" t="str">
            <v/>
          </cell>
          <cell r="HS160" t="str">
            <v/>
          </cell>
          <cell r="HV160" t="str">
            <v/>
          </cell>
        </row>
        <row r="161">
          <cell r="DR161" t="str">
            <v/>
          </cell>
          <cell r="DU161" t="str">
            <v/>
          </cell>
          <cell r="DX161" t="str">
            <v/>
          </cell>
          <cell r="EA161" t="str">
            <v/>
          </cell>
          <cell r="ED161" t="str">
            <v/>
          </cell>
          <cell r="EG161" t="str">
            <v/>
          </cell>
          <cell r="EJ161" t="str">
            <v/>
          </cell>
          <cell r="EM161" t="str">
            <v/>
          </cell>
          <cell r="EP161" t="str">
            <v/>
          </cell>
          <cell r="ES161" t="str">
            <v/>
          </cell>
          <cell r="EV161" t="str">
            <v/>
          </cell>
          <cell r="EY161" t="str">
            <v/>
          </cell>
          <cell r="FB161" t="str">
            <v/>
          </cell>
          <cell r="FE161" t="str">
            <v/>
          </cell>
          <cell r="FH161" t="str">
            <v/>
          </cell>
          <cell r="FK161" t="str">
            <v/>
          </cell>
          <cell r="FN161" t="str">
            <v/>
          </cell>
          <cell r="FQ161" t="str">
            <v/>
          </cell>
          <cell r="FT161" t="str">
            <v/>
          </cell>
          <cell r="FW161" t="str">
            <v/>
          </cell>
          <cell r="FZ161" t="str">
            <v/>
          </cell>
          <cell r="GC161" t="str">
            <v/>
          </cell>
          <cell r="GF161" t="str">
            <v/>
          </cell>
          <cell r="GI161" t="str">
            <v/>
          </cell>
          <cell r="GL161" t="str">
            <v/>
          </cell>
          <cell r="GO161" t="str">
            <v/>
          </cell>
          <cell r="GR161" t="str">
            <v/>
          </cell>
          <cell r="GU161" t="str">
            <v/>
          </cell>
          <cell r="GX161" t="str">
            <v/>
          </cell>
          <cell r="HA161" t="str">
            <v/>
          </cell>
          <cell r="HD161" t="str">
            <v/>
          </cell>
          <cell r="HG161" t="str">
            <v/>
          </cell>
          <cell r="HJ161" t="str">
            <v/>
          </cell>
          <cell r="HM161" t="str">
            <v/>
          </cell>
          <cell r="HP161" t="str">
            <v/>
          </cell>
          <cell r="HS161" t="str">
            <v/>
          </cell>
          <cell r="HV161" t="str">
            <v/>
          </cell>
        </row>
        <row r="162">
          <cell r="DR162" t="str">
            <v/>
          </cell>
          <cell r="DU162" t="str">
            <v/>
          </cell>
          <cell r="DX162" t="str">
            <v/>
          </cell>
          <cell r="EA162" t="str">
            <v/>
          </cell>
          <cell r="ED162" t="str">
            <v/>
          </cell>
          <cell r="EG162" t="str">
            <v/>
          </cell>
          <cell r="EJ162" t="str">
            <v/>
          </cell>
          <cell r="EM162" t="str">
            <v/>
          </cell>
          <cell r="EP162" t="str">
            <v/>
          </cell>
          <cell r="ES162" t="str">
            <v/>
          </cell>
          <cell r="EV162" t="str">
            <v/>
          </cell>
          <cell r="EY162" t="str">
            <v/>
          </cell>
          <cell r="FB162" t="str">
            <v/>
          </cell>
          <cell r="FE162" t="str">
            <v/>
          </cell>
          <cell r="FH162" t="str">
            <v/>
          </cell>
          <cell r="FK162" t="str">
            <v/>
          </cell>
          <cell r="FN162" t="str">
            <v/>
          </cell>
          <cell r="FQ162" t="str">
            <v/>
          </cell>
          <cell r="FT162" t="str">
            <v/>
          </cell>
          <cell r="FW162" t="str">
            <v/>
          </cell>
          <cell r="FZ162" t="str">
            <v/>
          </cell>
          <cell r="GC162" t="str">
            <v/>
          </cell>
          <cell r="GF162" t="str">
            <v/>
          </cell>
          <cell r="GI162" t="str">
            <v/>
          </cell>
          <cell r="GL162" t="str">
            <v/>
          </cell>
          <cell r="GO162" t="str">
            <v/>
          </cell>
          <cell r="GR162" t="str">
            <v/>
          </cell>
          <cell r="GU162" t="str">
            <v/>
          </cell>
          <cell r="GX162" t="str">
            <v/>
          </cell>
          <cell r="HA162" t="str">
            <v/>
          </cell>
          <cell r="HD162" t="str">
            <v/>
          </cell>
          <cell r="HG162" t="str">
            <v/>
          </cell>
          <cell r="HJ162" t="str">
            <v/>
          </cell>
          <cell r="HM162" t="str">
            <v/>
          </cell>
          <cell r="HP162" t="str">
            <v/>
          </cell>
          <cell r="HS162" t="str">
            <v/>
          </cell>
          <cell r="HV162" t="str">
            <v/>
          </cell>
        </row>
        <row r="163">
          <cell r="DR163" t="str">
            <v/>
          </cell>
          <cell r="DU163" t="str">
            <v/>
          </cell>
          <cell r="DX163" t="str">
            <v/>
          </cell>
          <cell r="EA163" t="str">
            <v/>
          </cell>
          <cell r="ED163" t="str">
            <v/>
          </cell>
          <cell r="EG163" t="str">
            <v/>
          </cell>
          <cell r="EJ163" t="str">
            <v/>
          </cell>
          <cell r="EM163" t="str">
            <v/>
          </cell>
          <cell r="EP163" t="str">
            <v/>
          </cell>
          <cell r="ES163" t="str">
            <v/>
          </cell>
          <cell r="EV163" t="str">
            <v/>
          </cell>
          <cell r="EY163" t="str">
            <v/>
          </cell>
          <cell r="FB163" t="str">
            <v/>
          </cell>
          <cell r="FE163" t="str">
            <v/>
          </cell>
          <cell r="FH163" t="str">
            <v/>
          </cell>
          <cell r="FK163" t="str">
            <v/>
          </cell>
          <cell r="FN163" t="str">
            <v/>
          </cell>
          <cell r="FQ163" t="str">
            <v/>
          </cell>
          <cell r="FT163" t="str">
            <v/>
          </cell>
          <cell r="FW163" t="str">
            <v/>
          </cell>
          <cell r="FZ163" t="str">
            <v/>
          </cell>
          <cell r="GC163" t="str">
            <v/>
          </cell>
          <cell r="GF163" t="str">
            <v/>
          </cell>
          <cell r="GI163" t="str">
            <v/>
          </cell>
          <cell r="GL163" t="str">
            <v/>
          </cell>
          <cell r="GO163" t="str">
            <v/>
          </cell>
          <cell r="GR163" t="str">
            <v/>
          </cell>
          <cell r="GU163" t="str">
            <v/>
          </cell>
          <cell r="GX163" t="str">
            <v/>
          </cell>
          <cell r="HA163" t="str">
            <v/>
          </cell>
          <cell r="HD163" t="str">
            <v/>
          </cell>
          <cell r="HG163" t="str">
            <v/>
          </cell>
          <cell r="HJ163" t="str">
            <v/>
          </cell>
          <cell r="HM163" t="str">
            <v/>
          </cell>
          <cell r="HP163" t="str">
            <v/>
          </cell>
          <cell r="HS163" t="str">
            <v/>
          </cell>
          <cell r="HV163" t="str">
            <v/>
          </cell>
        </row>
        <row r="164">
          <cell r="DR164" t="str">
            <v/>
          </cell>
          <cell r="DU164" t="str">
            <v/>
          </cell>
          <cell r="DX164" t="str">
            <v/>
          </cell>
          <cell r="EA164" t="str">
            <v/>
          </cell>
          <cell r="ED164" t="str">
            <v/>
          </cell>
          <cell r="EG164" t="str">
            <v/>
          </cell>
          <cell r="EJ164" t="str">
            <v/>
          </cell>
          <cell r="EM164" t="str">
            <v/>
          </cell>
          <cell r="EP164" t="str">
            <v/>
          </cell>
          <cell r="ES164" t="str">
            <v/>
          </cell>
          <cell r="EV164" t="str">
            <v/>
          </cell>
          <cell r="EY164" t="str">
            <v/>
          </cell>
          <cell r="FB164" t="str">
            <v/>
          </cell>
          <cell r="FE164" t="str">
            <v/>
          </cell>
          <cell r="FH164" t="str">
            <v/>
          </cell>
          <cell r="FK164" t="str">
            <v/>
          </cell>
          <cell r="FN164" t="str">
            <v/>
          </cell>
          <cell r="FQ164" t="str">
            <v/>
          </cell>
          <cell r="FT164" t="str">
            <v/>
          </cell>
          <cell r="FW164" t="str">
            <v/>
          </cell>
          <cell r="FZ164" t="str">
            <v/>
          </cell>
          <cell r="GC164" t="str">
            <v/>
          </cell>
          <cell r="GF164" t="str">
            <v/>
          </cell>
          <cell r="GI164" t="str">
            <v/>
          </cell>
          <cell r="GL164" t="str">
            <v/>
          </cell>
          <cell r="GO164" t="str">
            <v/>
          </cell>
          <cell r="GR164" t="str">
            <v/>
          </cell>
          <cell r="GU164" t="str">
            <v/>
          </cell>
          <cell r="GX164" t="str">
            <v/>
          </cell>
          <cell r="HA164" t="str">
            <v/>
          </cell>
          <cell r="HD164" t="str">
            <v/>
          </cell>
          <cell r="HG164" t="str">
            <v/>
          </cell>
          <cell r="HJ164" t="str">
            <v/>
          </cell>
          <cell r="HM164" t="str">
            <v/>
          </cell>
          <cell r="HP164" t="str">
            <v/>
          </cell>
          <cell r="HS164" t="str">
            <v/>
          </cell>
          <cell r="HV164" t="str">
            <v/>
          </cell>
        </row>
        <row r="165">
          <cell r="DR165" t="str">
            <v/>
          </cell>
          <cell r="DU165" t="str">
            <v/>
          </cell>
          <cell r="DX165" t="str">
            <v/>
          </cell>
          <cell r="EA165" t="str">
            <v/>
          </cell>
          <cell r="ED165" t="str">
            <v/>
          </cell>
          <cell r="EG165" t="str">
            <v/>
          </cell>
          <cell r="EJ165" t="str">
            <v/>
          </cell>
          <cell r="EM165" t="str">
            <v/>
          </cell>
          <cell r="EP165" t="str">
            <v/>
          </cell>
          <cell r="ES165" t="str">
            <v/>
          </cell>
          <cell r="EV165" t="str">
            <v/>
          </cell>
          <cell r="EY165" t="str">
            <v/>
          </cell>
          <cell r="FB165" t="str">
            <v/>
          </cell>
          <cell r="FE165" t="str">
            <v/>
          </cell>
          <cell r="FH165" t="str">
            <v/>
          </cell>
          <cell r="FK165" t="str">
            <v/>
          </cell>
          <cell r="FN165" t="str">
            <v/>
          </cell>
          <cell r="FQ165" t="str">
            <v/>
          </cell>
          <cell r="FT165" t="str">
            <v/>
          </cell>
          <cell r="FW165" t="str">
            <v/>
          </cell>
          <cell r="FZ165" t="str">
            <v/>
          </cell>
          <cell r="GC165" t="str">
            <v/>
          </cell>
          <cell r="GF165" t="str">
            <v/>
          </cell>
          <cell r="GI165" t="str">
            <v/>
          </cell>
          <cell r="GL165" t="str">
            <v/>
          </cell>
          <cell r="GO165" t="str">
            <v/>
          </cell>
          <cell r="GR165" t="str">
            <v/>
          </cell>
          <cell r="GU165" t="str">
            <v/>
          </cell>
          <cell r="GX165" t="str">
            <v/>
          </cell>
          <cell r="HA165" t="str">
            <v/>
          </cell>
          <cell r="HD165" t="str">
            <v/>
          </cell>
          <cell r="HG165" t="str">
            <v/>
          </cell>
          <cell r="HJ165" t="str">
            <v/>
          </cell>
          <cell r="HM165" t="str">
            <v/>
          </cell>
          <cell r="HP165" t="str">
            <v/>
          </cell>
          <cell r="HS165" t="str">
            <v/>
          </cell>
          <cell r="HV165" t="str">
            <v/>
          </cell>
        </row>
        <row r="166">
          <cell r="DR166" t="str">
            <v/>
          </cell>
          <cell r="DU166" t="str">
            <v/>
          </cell>
          <cell r="DX166" t="str">
            <v/>
          </cell>
          <cell r="EA166" t="str">
            <v/>
          </cell>
          <cell r="ED166" t="str">
            <v/>
          </cell>
          <cell r="EG166" t="str">
            <v/>
          </cell>
          <cell r="EJ166" t="str">
            <v/>
          </cell>
          <cell r="EM166" t="str">
            <v/>
          </cell>
          <cell r="EP166" t="str">
            <v/>
          </cell>
          <cell r="ES166" t="str">
            <v/>
          </cell>
          <cell r="EV166" t="str">
            <v/>
          </cell>
          <cell r="EY166" t="str">
            <v/>
          </cell>
          <cell r="FB166" t="str">
            <v/>
          </cell>
          <cell r="FE166" t="str">
            <v/>
          </cell>
          <cell r="FH166" t="str">
            <v/>
          </cell>
          <cell r="FK166" t="str">
            <v/>
          </cell>
          <cell r="FN166" t="str">
            <v/>
          </cell>
          <cell r="FQ166" t="str">
            <v/>
          </cell>
          <cell r="FT166" t="str">
            <v/>
          </cell>
          <cell r="FW166" t="str">
            <v/>
          </cell>
          <cell r="FZ166" t="str">
            <v/>
          </cell>
          <cell r="GC166" t="str">
            <v/>
          </cell>
          <cell r="GF166" t="str">
            <v/>
          </cell>
          <cell r="GI166" t="str">
            <v/>
          </cell>
          <cell r="GL166" t="str">
            <v/>
          </cell>
          <cell r="GO166" t="str">
            <v/>
          </cell>
          <cell r="GR166" t="str">
            <v/>
          </cell>
          <cell r="GU166" t="str">
            <v/>
          </cell>
          <cell r="GX166" t="str">
            <v/>
          </cell>
          <cell r="HA166" t="str">
            <v/>
          </cell>
          <cell r="HD166" t="str">
            <v/>
          </cell>
          <cell r="HG166" t="str">
            <v/>
          </cell>
          <cell r="HJ166" t="str">
            <v/>
          </cell>
          <cell r="HM166" t="str">
            <v/>
          </cell>
          <cell r="HP166" t="str">
            <v/>
          </cell>
          <cell r="HS166" t="str">
            <v/>
          </cell>
          <cell r="HV166" t="str">
            <v/>
          </cell>
        </row>
        <row r="167">
          <cell r="DR167" t="str">
            <v/>
          </cell>
          <cell r="DU167" t="str">
            <v/>
          </cell>
          <cell r="DX167" t="str">
            <v/>
          </cell>
          <cell r="EA167" t="str">
            <v/>
          </cell>
          <cell r="ED167" t="str">
            <v/>
          </cell>
          <cell r="EG167" t="str">
            <v/>
          </cell>
          <cell r="EJ167" t="str">
            <v/>
          </cell>
          <cell r="EM167" t="str">
            <v/>
          </cell>
          <cell r="EP167" t="str">
            <v/>
          </cell>
          <cell r="ES167" t="str">
            <v/>
          </cell>
          <cell r="EV167" t="str">
            <v/>
          </cell>
          <cell r="EY167" t="str">
            <v/>
          </cell>
          <cell r="FB167" t="str">
            <v/>
          </cell>
          <cell r="FE167" t="str">
            <v/>
          </cell>
          <cell r="FH167" t="str">
            <v/>
          </cell>
          <cell r="FK167" t="str">
            <v/>
          </cell>
          <cell r="FN167" t="str">
            <v/>
          </cell>
          <cell r="FQ167" t="str">
            <v/>
          </cell>
          <cell r="FT167" t="str">
            <v/>
          </cell>
          <cell r="FW167" t="str">
            <v/>
          </cell>
          <cell r="FZ167" t="str">
            <v/>
          </cell>
          <cell r="GC167" t="str">
            <v/>
          </cell>
          <cell r="GF167" t="str">
            <v/>
          </cell>
          <cell r="GI167" t="str">
            <v/>
          </cell>
          <cell r="GL167" t="str">
            <v/>
          </cell>
          <cell r="GO167" t="str">
            <v/>
          </cell>
          <cell r="GR167" t="str">
            <v/>
          </cell>
          <cell r="GU167" t="str">
            <v/>
          </cell>
          <cell r="GX167" t="str">
            <v/>
          </cell>
          <cell r="HA167" t="str">
            <v/>
          </cell>
          <cell r="HD167" t="str">
            <v/>
          </cell>
          <cell r="HG167" t="str">
            <v/>
          </cell>
          <cell r="HJ167" t="str">
            <v/>
          </cell>
          <cell r="HM167" t="str">
            <v/>
          </cell>
          <cell r="HP167" t="str">
            <v/>
          </cell>
          <cell r="HS167" t="str">
            <v/>
          </cell>
          <cell r="HV167" t="str">
            <v/>
          </cell>
        </row>
        <row r="168">
          <cell r="DR168" t="str">
            <v/>
          </cell>
          <cell r="DU168" t="str">
            <v/>
          </cell>
          <cell r="DX168" t="str">
            <v/>
          </cell>
          <cell r="EA168" t="str">
            <v/>
          </cell>
          <cell r="ED168" t="str">
            <v/>
          </cell>
          <cell r="EG168" t="str">
            <v/>
          </cell>
          <cell r="EJ168" t="str">
            <v/>
          </cell>
          <cell r="EM168" t="str">
            <v/>
          </cell>
          <cell r="EP168" t="str">
            <v/>
          </cell>
          <cell r="ES168" t="str">
            <v/>
          </cell>
          <cell r="EV168" t="str">
            <v/>
          </cell>
          <cell r="EY168" t="str">
            <v/>
          </cell>
          <cell r="FB168" t="str">
            <v/>
          </cell>
          <cell r="FE168" t="str">
            <v/>
          </cell>
          <cell r="FH168" t="str">
            <v/>
          </cell>
          <cell r="FK168" t="str">
            <v/>
          </cell>
          <cell r="FN168" t="str">
            <v/>
          </cell>
          <cell r="FQ168" t="str">
            <v/>
          </cell>
          <cell r="FT168" t="str">
            <v/>
          </cell>
          <cell r="FW168" t="str">
            <v/>
          </cell>
          <cell r="FZ168" t="str">
            <v/>
          </cell>
          <cell r="GC168" t="str">
            <v/>
          </cell>
          <cell r="GF168" t="str">
            <v/>
          </cell>
          <cell r="GI168" t="str">
            <v/>
          </cell>
          <cell r="GL168" t="str">
            <v/>
          </cell>
          <cell r="GO168" t="str">
            <v/>
          </cell>
          <cell r="GR168" t="str">
            <v/>
          </cell>
          <cell r="GU168" t="str">
            <v/>
          </cell>
          <cell r="GX168" t="str">
            <v/>
          </cell>
          <cell r="HA168" t="str">
            <v/>
          </cell>
          <cell r="HD168" t="str">
            <v/>
          </cell>
          <cell r="HG168" t="str">
            <v/>
          </cell>
          <cell r="HJ168" t="str">
            <v/>
          </cell>
          <cell r="HM168" t="str">
            <v/>
          </cell>
          <cell r="HP168" t="str">
            <v/>
          </cell>
          <cell r="HS168" t="str">
            <v/>
          </cell>
          <cell r="HV168" t="str">
            <v/>
          </cell>
        </row>
        <row r="169">
          <cell r="DR169" t="str">
            <v/>
          </cell>
          <cell r="DU169" t="str">
            <v/>
          </cell>
          <cell r="DX169" t="str">
            <v/>
          </cell>
          <cell r="EA169" t="str">
            <v/>
          </cell>
          <cell r="ED169" t="str">
            <v/>
          </cell>
          <cell r="EG169" t="str">
            <v/>
          </cell>
          <cell r="EJ169" t="str">
            <v/>
          </cell>
          <cell r="EM169" t="str">
            <v/>
          </cell>
          <cell r="EP169" t="str">
            <v/>
          </cell>
          <cell r="ES169" t="str">
            <v/>
          </cell>
          <cell r="EV169" t="str">
            <v/>
          </cell>
          <cell r="EY169" t="str">
            <v/>
          </cell>
          <cell r="FB169" t="str">
            <v/>
          </cell>
          <cell r="FE169" t="str">
            <v/>
          </cell>
          <cell r="FH169" t="str">
            <v/>
          </cell>
          <cell r="FK169" t="str">
            <v/>
          </cell>
          <cell r="FN169" t="str">
            <v/>
          </cell>
          <cell r="FQ169" t="str">
            <v/>
          </cell>
          <cell r="FT169" t="str">
            <v/>
          </cell>
          <cell r="FW169" t="str">
            <v/>
          </cell>
          <cell r="FZ169" t="str">
            <v/>
          </cell>
          <cell r="GC169" t="str">
            <v/>
          </cell>
          <cell r="GF169" t="str">
            <v/>
          </cell>
          <cell r="GI169" t="str">
            <v/>
          </cell>
          <cell r="GL169" t="str">
            <v/>
          </cell>
          <cell r="GO169" t="str">
            <v/>
          </cell>
          <cell r="GR169" t="str">
            <v/>
          </cell>
          <cell r="GU169" t="str">
            <v/>
          </cell>
          <cell r="GX169" t="str">
            <v/>
          </cell>
          <cell r="HA169" t="str">
            <v/>
          </cell>
          <cell r="HD169" t="str">
            <v/>
          </cell>
          <cell r="HG169" t="str">
            <v/>
          </cell>
          <cell r="HJ169" t="str">
            <v/>
          </cell>
          <cell r="HM169" t="str">
            <v/>
          </cell>
          <cell r="HP169" t="str">
            <v/>
          </cell>
          <cell r="HS169" t="str">
            <v/>
          </cell>
          <cell r="HV169" t="str">
            <v/>
          </cell>
        </row>
        <row r="170">
          <cell r="DR170" t="str">
            <v/>
          </cell>
          <cell r="DU170" t="str">
            <v/>
          </cell>
          <cell r="DX170" t="str">
            <v/>
          </cell>
          <cell r="EA170" t="str">
            <v/>
          </cell>
          <cell r="ED170" t="str">
            <v/>
          </cell>
          <cell r="EG170" t="str">
            <v/>
          </cell>
          <cell r="EJ170" t="str">
            <v/>
          </cell>
          <cell r="EM170" t="str">
            <v/>
          </cell>
          <cell r="EP170" t="str">
            <v/>
          </cell>
          <cell r="ES170" t="str">
            <v/>
          </cell>
          <cell r="EV170" t="str">
            <v/>
          </cell>
          <cell r="EY170" t="str">
            <v/>
          </cell>
          <cell r="FB170" t="str">
            <v/>
          </cell>
          <cell r="FE170" t="str">
            <v/>
          </cell>
          <cell r="FH170" t="str">
            <v/>
          </cell>
          <cell r="FK170" t="str">
            <v/>
          </cell>
          <cell r="FN170" t="str">
            <v/>
          </cell>
          <cell r="FQ170" t="str">
            <v/>
          </cell>
          <cell r="FT170" t="str">
            <v/>
          </cell>
          <cell r="FW170" t="str">
            <v/>
          </cell>
          <cell r="FZ170" t="str">
            <v/>
          </cell>
          <cell r="GC170" t="str">
            <v/>
          </cell>
          <cell r="GF170" t="str">
            <v/>
          </cell>
          <cell r="GI170" t="str">
            <v/>
          </cell>
          <cell r="GL170" t="str">
            <v/>
          </cell>
          <cell r="GO170" t="str">
            <v/>
          </cell>
          <cell r="GR170" t="str">
            <v/>
          </cell>
          <cell r="GU170" t="str">
            <v/>
          </cell>
          <cell r="GX170" t="str">
            <v/>
          </cell>
          <cell r="HA170" t="str">
            <v/>
          </cell>
          <cell r="HD170" t="str">
            <v/>
          </cell>
          <cell r="HG170" t="str">
            <v/>
          </cell>
          <cell r="HJ170" t="str">
            <v/>
          </cell>
          <cell r="HM170" t="str">
            <v/>
          </cell>
          <cell r="HP170" t="str">
            <v/>
          </cell>
          <cell r="HS170" t="str">
            <v/>
          </cell>
          <cell r="HV170" t="str">
            <v/>
          </cell>
        </row>
        <row r="171">
          <cell r="DR171" t="str">
            <v/>
          </cell>
          <cell r="DU171" t="str">
            <v/>
          </cell>
          <cell r="DX171" t="str">
            <v/>
          </cell>
          <cell r="EA171" t="str">
            <v/>
          </cell>
          <cell r="ED171" t="str">
            <v/>
          </cell>
          <cell r="EG171" t="str">
            <v/>
          </cell>
          <cell r="EJ171" t="str">
            <v/>
          </cell>
          <cell r="EM171" t="str">
            <v/>
          </cell>
          <cell r="EP171" t="str">
            <v/>
          </cell>
          <cell r="ES171" t="str">
            <v/>
          </cell>
          <cell r="EV171" t="str">
            <v/>
          </cell>
          <cell r="EY171" t="str">
            <v/>
          </cell>
          <cell r="FB171" t="str">
            <v/>
          </cell>
          <cell r="FE171" t="str">
            <v/>
          </cell>
          <cell r="FH171" t="str">
            <v/>
          </cell>
          <cell r="FK171" t="str">
            <v/>
          </cell>
          <cell r="FN171" t="str">
            <v/>
          </cell>
          <cell r="FQ171" t="str">
            <v/>
          </cell>
          <cell r="FT171" t="str">
            <v/>
          </cell>
          <cell r="FW171" t="str">
            <v/>
          </cell>
          <cell r="FZ171" t="str">
            <v/>
          </cell>
          <cell r="GC171" t="str">
            <v/>
          </cell>
          <cell r="GF171" t="str">
            <v/>
          </cell>
          <cell r="GI171" t="str">
            <v/>
          </cell>
          <cell r="GL171" t="str">
            <v/>
          </cell>
          <cell r="GO171" t="str">
            <v/>
          </cell>
          <cell r="GR171" t="str">
            <v/>
          </cell>
          <cell r="GU171" t="str">
            <v/>
          </cell>
          <cell r="GX171" t="str">
            <v/>
          </cell>
          <cell r="HA171" t="str">
            <v/>
          </cell>
          <cell r="HD171" t="str">
            <v/>
          </cell>
          <cell r="HG171" t="str">
            <v/>
          </cell>
          <cell r="HJ171" t="str">
            <v/>
          </cell>
          <cell r="HM171" t="str">
            <v/>
          </cell>
          <cell r="HP171" t="str">
            <v/>
          </cell>
          <cell r="HS171" t="str">
            <v/>
          </cell>
          <cell r="HV171" t="str">
            <v/>
          </cell>
        </row>
        <row r="172">
          <cell r="DR172" t="str">
            <v/>
          </cell>
          <cell r="DU172" t="str">
            <v/>
          </cell>
          <cell r="DX172" t="str">
            <v/>
          </cell>
          <cell r="EA172" t="str">
            <v/>
          </cell>
          <cell r="ED172" t="str">
            <v/>
          </cell>
          <cell r="EG172" t="str">
            <v/>
          </cell>
          <cell r="EJ172" t="str">
            <v/>
          </cell>
          <cell r="EM172" t="str">
            <v/>
          </cell>
          <cell r="EP172" t="str">
            <v/>
          </cell>
          <cell r="ES172" t="str">
            <v/>
          </cell>
          <cell r="EV172" t="str">
            <v/>
          </cell>
          <cell r="EY172" t="str">
            <v/>
          </cell>
          <cell r="FB172" t="str">
            <v/>
          </cell>
          <cell r="FE172" t="str">
            <v/>
          </cell>
          <cell r="FH172" t="str">
            <v/>
          </cell>
          <cell r="FK172" t="str">
            <v/>
          </cell>
          <cell r="FN172" t="str">
            <v/>
          </cell>
          <cell r="FQ172" t="str">
            <v/>
          </cell>
          <cell r="FT172" t="str">
            <v/>
          </cell>
          <cell r="FW172" t="str">
            <v/>
          </cell>
          <cell r="FZ172" t="str">
            <v/>
          </cell>
          <cell r="GC172" t="str">
            <v/>
          </cell>
          <cell r="GF172" t="str">
            <v/>
          </cell>
          <cell r="GI172" t="str">
            <v/>
          </cell>
          <cell r="GL172" t="str">
            <v/>
          </cell>
          <cell r="GO172" t="str">
            <v/>
          </cell>
          <cell r="GR172" t="str">
            <v/>
          </cell>
          <cell r="GU172" t="str">
            <v/>
          </cell>
          <cell r="GX172" t="str">
            <v/>
          </cell>
          <cell r="HA172" t="str">
            <v/>
          </cell>
          <cell r="HD172" t="str">
            <v/>
          </cell>
          <cell r="HG172" t="str">
            <v/>
          </cell>
          <cell r="HJ172" t="str">
            <v/>
          </cell>
          <cell r="HM172" t="str">
            <v/>
          </cell>
          <cell r="HP172" t="str">
            <v/>
          </cell>
          <cell r="HS172" t="str">
            <v/>
          </cell>
          <cell r="HV172" t="str">
            <v/>
          </cell>
        </row>
        <row r="173">
          <cell r="DR173" t="str">
            <v/>
          </cell>
          <cell r="DU173" t="str">
            <v/>
          </cell>
          <cell r="DX173" t="str">
            <v/>
          </cell>
          <cell r="EA173" t="str">
            <v/>
          </cell>
          <cell r="ED173" t="str">
            <v/>
          </cell>
          <cell r="EG173" t="str">
            <v/>
          </cell>
          <cell r="EJ173" t="str">
            <v/>
          </cell>
          <cell r="EM173" t="str">
            <v/>
          </cell>
          <cell r="EP173" t="str">
            <v/>
          </cell>
          <cell r="ES173" t="str">
            <v/>
          </cell>
          <cell r="EV173" t="str">
            <v/>
          </cell>
          <cell r="EY173" t="str">
            <v/>
          </cell>
          <cell r="FB173" t="str">
            <v/>
          </cell>
          <cell r="FE173" t="str">
            <v/>
          </cell>
          <cell r="FH173" t="str">
            <v/>
          </cell>
          <cell r="FK173" t="str">
            <v/>
          </cell>
          <cell r="FN173" t="str">
            <v/>
          </cell>
          <cell r="FQ173" t="str">
            <v/>
          </cell>
          <cell r="FT173" t="str">
            <v/>
          </cell>
          <cell r="FW173" t="str">
            <v/>
          </cell>
          <cell r="FZ173" t="str">
            <v/>
          </cell>
          <cell r="GC173" t="str">
            <v/>
          </cell>
          <cell r="GF173" t="str">
            <v/>
          </cell>
          <cell r="GI173" t="str">
            <v/>
          </cell>
          <cell r="GL173" t="str">
            <v/>
          </cell>
          <cell r="GO173" t="str">
            <v/>
          </cell>
          <cell r="GR173" t="str">
            <v/>
          </cell>
          <cell r="GU173" t="str">
            <v/>
          </cell>
          <cell r="GX173" t="str">
            <v/>
          </cell>
          <cell r="HA173" t="str">
            <v/>
          </cell>
          <cell r="HD173" t="str">
            <v/>
          </cell>
          <cell r="HG173" t="str">
            <v/>
          </cell>
          <cell r="HJ173" t="str">
            <v/>
          </cell>
          <cell r="HM173" t="str">
            <v/>
          </cell>
          <cell r="HP173" t="str">
            <v/>
          </cell>
          <cell r="HS173" t="str">
            <v/>
          </cell>
          <cell r="HV173" t="str">
            <v/>
          </cell>
        </row>
        <row r="174">
          <cell r="DR174" t="str">
            <v/>
          </cell>
          <cell r="DU174" t="str">
            <v/>
          </cell>
          <cell r="DX174" t="str">
            <v/>
          </cell>
          <cell r="EA174" t="str">
            <v/>
          </cell>
          <cell r="ED174" t="str">
            <v/>
          </cell>
          <cell r="EG174" t="str">
            <v/>
          </cell>
          <cell r="EJ174" t="str">
            <v/>
          </cell>
          <cell r="EM174" t="str">
            <v/>
          </cell>
          <cell r="EP174" t="str">
            <v/>
          </cell>
          <cell r="ES174" t="str">
            <v/>
          </cell>
          <cell r="EV174" t="str">
            <v/>
          </cell>
          <cell r="EY174" t="str">
            <v/>
          </cell>
          <cell r="FB174" t="str">
            <v/>
          </cell>
          <cell r="FE174" t="str">
            <v/>
          </cell>
          <cell r="FH174" t="str">
            <v/>
          </cell>
          <cell r="FK174" t="str">
            <v/>
          </cell>
          <cell r="FN174" t="str">
            <v/>
          </cell>
          <cell r="FQ174" t="str">
            <v/>
          </cell>
          <cell r="FT174" t="str">
            <v/>
          </cell>
          <cell r="FW174" t="str">
            <v/>
          </cell>
          <cell r="FZ174" t="str">
            <v/>
          </cell>
          <cell r="GC174" t="str">
            <v/>
          </cell>
          <cell r="GF174" t="str">
            <v/>
          </cell>
          <cell r="GI174" t="str">
            <v/>
          </cell>
          <cell r="GL174" t="str">
            <v/>
          </cell>
          <cell r="GO174" t="str">
            <v/>
          </cell>
          <cell r="GR174" t="str">
            <v/>
          </cell>
          <cell r="GU174" t="str">
            <v/>
          </cell>
          <cell r="GX174" t="str">
            <v/>
          </cell>
          <cell r="HA174" t="str">
            <v/>
          </cell>
          <cell r="HD174" t="str">
            <v/>
          </cell>
          <cell r="HG174" t="str">
            <v/>
          </cell>
          <cell r="HJ174" t="str">
            <v/>
          </cell>
          <cell r="HM174" t="str">
            <v/>
          </cell>
          <cell r="HP174" t="str">
            <v/>
          </cell>
          <cell r="HS174" t="str">
            <v/>
          </cell>
          <cell r="HV174" t="str">
            <v/>
          </cell>
        </row>
        <row r="175">
          <cell r="DR175" t="str">
            <v/>
          </cell>
          <cell r="DU175" t="str">
            <v/>
          </cell>
          <cell r="DX175" t="str">
            <v/>
          </cell>
          <cell r="EA175" t="str">
            <v/>
          </cell>
          <cell r="ED175" t="str">
            <v/>
          </cell>
          <cell r="EG175" t="str">
            <v/>
          </cell>
          <cell r="EJ175" t="str">
            <v/>
          </cell>
          <cell r="EM175" t="str">
            <v/>
          </cell>
          <cell r="EP175" t="str">
            <v/>
          </cell>
          <cell r="ES175" t="str">
            <v/>
          </cell>
          <cell r="EV175" t="str">
            <v/>
          </cell>
          <cell r="EY175" t="str">
            <v/>
          </cell>
          <cell r="FB175" t="str">
            <v/>
          </cell>
          <cell r="FE175" t="str">
            <v/>
          </cell>
          <cell r="FH175" t="str">
            <v/>
          </cell>
          <cell r="FK175" t="str">
            <v/>
          </cell>
          <cell r="FN175" t="str">
            <v/>
          </cell>
          <cell r="FQ175" t="str">
            <v/>
          </cell>
          <cell r="FT175" t="str">
            <v/>
          </cell>
          <cell r="FW175" t="str">
            <v/>
          </cell>
          <cell r="FZ175" t="str">
            <v/>
          </cell>
          <cell r="GC175" t="str">
            <v/>
          </cell>
          <cell r="GF175" t="str">
            <v/>
          </cell>
          <cell r="GI175" t="str">
            <v/>
          </cell>
          <cell r="GL175" t="str">
            <v/>
          </cell>
          <cell r="GO175" t="str">
            <v/>
          </cell>
          <cell r="GR175" t="str">
            <v/>
          </cell>
          <cell r="GU175" t="str">
            <v/>
          </cell>
          <cell r="GX175" t="str">
            <v/>
          </cell>
          <cell r="HA175" t="str">
            <v/>
          </cell>
          <cell r="HD175" t="str">
            <v/>
          </cell>
          <cell r="HG175" t="str">
            <v/>
          </cell>
          <cell r="HJ175" t="str">
            <v/>
          </cell>
          <cell r="HM175" t="str">
            <v/>
          </cell>
          <cell r="HP175" t="str">
            <v/>
          </cell>
          <cell r="HS175" t="str">
            <v/>
          </cell>
          <cell r="HV175" t="str">
            <v/>
          </cell>
        </row>
        <row r="176">
          <cell r="DR176" t="str">
            <v/>
          </cell>
          <cell r="DU176" t="str">
            <v/>
          </cell>
          <cell r="DX176" t="str">
            <v/>
          </cell>
          <cell r="EA176" t="str">
            <v/>
          </cell>
          <cell r="ED176" t="str">
            <v/>
          </cell>
          <cell r="EG176" t="str">
            <v/>
          </cell>
          <cell r="EJ176" t="str">
            <v/>
          </cell>
          <cell r="EM176" t="str">
            <v/>
          </cell>
          <cell r="EP176" t="str">
            <v/>
          </cell>
          <cell r="ES176" t="str">
            <v/>
          </cell>
          <cell r="EV176" t="str">
            <v/>
          </cell>
          <cell r="EY176" t="str">
            <v/>
          </cell>
          <cell r="FB176" t="str">
            <v/>
          </cell>
          <cell r="FE176" t="str">
            <v/>
          </cell>
          <cell r="FH176" t="str">
            <v/>
          </cell>
          <cell r="FK176" t="str">
            <v/>
          </cell>
          <cell r="FN176" t="str">
            <v/>
          </cell>
          <cell r="FQ176" t="str">
            <v/>
          </cell>
          <cell r="FT176" t="str">
            <v/>
          </cell>
          <cell r="FW176" t="str">
            <v/>
          </cell>
          <cell r="FZ176" t="str">
            <v/>
          </cell>
          <cell r="GC176" t="str">
            <v/>
          </cell>
          <cell r="GF176" t="str">
            <v/>
          </cell>
          <cell r="GI176" t="str">
            <v/>
          </cell>
          <cell r="GL176" t="str">
            <v/>
          </cell>
          <cell r="GO176" t="str">
            <v/>
          </cell>
          <cell r="GR176" t="str">
            <v/>
          </cell>
          <cell r="GU176" t="str">
            <v/>
          </cell>
          <cell r="GX176" t="str">
            <v/>
          </cell>
          <cell r="HA176" t="str">
            <v/>
          </cell>
          <cell r="HD176" t="str">
            <v/>
          </cell>
          <cell r="HG176" t="str">
            <v/>
          </cell>
          <cell r="HJ176" t="str">
            <v/>
          </cell>
          <cell r="HM176" t="str">
            <v/>
          </cell>
          <cell r="HP176" t="str">
            <v/>
          </cell>
          <cell r="HS176" t="str">
            <v/>
          </cell>
          <cell r="HV176" t="str">
            <v/>
          </cell>
        </row>
        <row r="177">
          <cell r="DR177" t="str">
            <v/>
          </cell>
          <cell r="DU177" t="str">
            <v/>
          </cell>
          <cell r="DX177" t="str">
            <v/>
          </cell>
          <cell r="EA177" t="str">
            <v/>
          </cell>
          <cell r="ED177" t="str">
            <v/>
          </cell>
          <cell r="EG177" t="str">
            <v/>
          </cell>
          <cell r="EJ177" t="str">
            <v/>
          </cell>
          <cell r="EM177" t="str">
            <v/>
          </cell>
          <cell r="EP177" t="str">
            <v/>
          </cell>
          <cell r="ES177" t="str">
            <v/>
          </cell>
          <cell r="EV177" t="str">
            <v/>
          </cell>
          <cell r="EY177" t="str">
            <v/>
          </cell>
          <cell r="FB177" t="str">
            <v/>
          </cell>
          <cell r="FE177" t="str">
            <v/>
          </cell>
          <cell r="FH177" t="str">
            <v/>
          </cell>
          <cell r="FK177" t="str">
            <v/>
          </cell>
          <cell r="FN177" t="str">
            <v/>
          </cell>
          <cell r="FQ177" t="str">
            <v/>
          </cell>
          <cell r="FT177" t="str">
            <v/>
          </cell>
          <cell r="FW177" t="str">
            <v/>
          </cell>
          <cell r="FZ177" t="str">
            <v/>
          </cell>
          <cell r="GC177" t="str">
            <v/>
          </cell>
          <cell r="GF177" t="str">
            <v/>
          </cell>
          <cell r="GI177" t="str">
            <v/>
          </cell>
          <cell r="GL177" t="str">
            <v/>
          </cell>
          <cell r="GO177" t="str">
            <v/>
          </cell>
          <cell r="GR177" t="str">
            <v/>
          </cell>
          <cell r="GU177" t="str">
            <v/>
          </cell>
          <cell r="GX177" t="str">
            <v/>
          </cell>
          <cell r="HA177" t="str">
            <v/>
          </cell>
          <cell r="HD177" t="str">
            <v/>
          </cell>
          <cell r="HG177" t="str">
            <v/>
          </cell>
          <cell r="HJ177" t="str">
            <v/>
          </cell>
          <cell r="HM177" t="str">
            <v/>
          </cell>
          <cell r="HP177" t="str">
            <v/>
          </cell>
          <cell r="HS177" t="str">
            <v/>
          </cell>
          <cell r="HV177" t="str">
            <v/>
          </cell>
        </row>
        <row r="178">
          <cell r="DR178" t="str">
            <v/>
          </cell>
          <cell r="DU178" t="str">
            <v/>
          </cell>
          <cell r="DX178" t="str">
            <v/>
          </cell>
          <cell r="EA178" t="str">
            <v/>
          </cell>
          <cell r="ED178" t="str">
            <v/>
          </cell>
          <cell r="EG178" t="str">
            <v/>
          </cell>
          <cell r="EJ178" t="str">
            <v/>
          </cell>
          <cell r="EM178" t="str">
            <v/>
          </cell>
          <cell r="EP178" t="str">
            <v/>
          </cell>
          <cell r="ES178" t="str">
            <v/>
          </cell>
          <cell r="EV178" t="str">
            <v/>
          </cell>
          <cell r="EY178" t="str">
            <v/>
          </cell>
          <cell r="FB178" t="str">
            <v/>
          </cell>
          <cell r="FE178" t="str">
            <v/>
          </cell>
          <cell r="FH178" t="str">
            <v/>
          </cell>
          <cell r="FK178" t="str">
            <v/>
          </cell>
          <cell r="FN178" t="str">
            <v/>
          </cell>
          <cell r="FQ178" t="str">
            <v/>
          </cell>
          <cell r="FT178" t="str">
            <v/>
          </cell>
          <cell r="FW178" t="str">
            <v/>
          </cell>
          <cell r="FZ178" t="str">
            <v/>
          </cell>
          <cell r="GC178" t="str">
            <v/>
          </cell>
          <cell r="GF178" t="str">
            <v/>
          </cell>
          <cell r="GI178" t="str">
            <v/>
          </cell>
          <cell r="GL178" t="str">
            <v/>
          </cell>
          <cell r="GO178" t="str">
            <v/>
          </cell>
          <cell r="GR178" t="str">
            <v/>
          </cell>
          <cell r="GU178" t="str">
            <v/>
          </cell>
          <cell r="GX178" t="str">
            <v/>
          </cell>
          <cell r="HA178" t="str">
            <v/>
          </cell>
          <cell r="HD178" t="str">
            <v/>
          </cell>
          <cell r="HG178" t="str">
            <v/>
          </cell>
          <cell r="HJ178" t="str">
            <v/>
          </cell>
          <cell r="HM178" t="str">
            <v/>
          </cell>
          <cell r="HP178" t="str">
            <v/>
          </cell>
          <cell r="HS178" t="str">
            <v/>
          </cell>
          <cell r="HV178" t="str">
            <v/>
          </cell>
        </row>
        <row r="179">
          <cell r="DR179" t="str">
            <v/>
          </cell>
          <cell r="DU179" t="str">
            <v/>
          </cell>
          <cell r="DX179" t="str">
            <v/>
          </cell>
          <cell r="EA179" t="str">
            <v/>
          </cell>
          <cell r="ED179" t="str">
            <v/>
          </cell>
          <cell r="EG179" t="str">
            <v/>
          </cell>
          <cell r="EJ179" t="str">
            <v/>
          </cell>
          <cell r="EM179" t="str">
            <v/>
          </cell>
          <cell r="EP179" t="str">
            <v/>
          </cell>
          <cell r="ES179" t="str">
            <v/>
          </cell>
          <cell r="EV179" t="str">
            <v/>
          </cell>
          <cell r="EY179" t="str">
            <v/>
          </cell>
          <cell r="FB179" t="str">
            <v/>
          </cell>
          <cell r="FE179" t="str">
            <v/>
          </cell>
          <cell r="FH179" t="str">
            <v/>
          </cell>
          <cell r="FK179" t="str">
            <v/>
          </cell>
          <cell r="FN179" t="str">
            <v/>
          </cell>
          <cell r="FQ179" t="str">
            <v/>
          </cell>
          <cell r="FT179" t="str">
            <v/>
          </cell>
          <cell r="FW179" t="str">
            <v/>
          </cell>
          <cell r="FZ179" t="str">
            <v/>
          </cell>
          <cell r="GC179" t="str">
            <v/>
          </cell>
          <cell r="GF179" t="str">
            <v/>
          </cell>
          <cell r="GI179" t="str">
            <v/>
          </cell>
          <cell r="GL179" t="str">
            <v/>
          </cell>
          <cell r="GO179" t="str">
            <v/>
          </cell>
          <cell r="GR179" t="str">
            <v/>
          </cell>
          <cell r="GU179" t="str">
            <v/>
          </cell>
          <cell r="GX179" t="str">
            <v/>
          </cell>
          <cell r="HA179" t="str">
            <v/>
          </cell>
          <cell r="HD179" t="str">
            <v/>
          </cell>
          <cell r="HG179" t="str">
            <v/>
          </cell>
          <cell r="HJ179" t="str">
            <v/>
          </cell>
          <cell r="HM179" t="str">
            <v/>
          </cell>
          <cell r="HP179" t="str">
            <v/>
          </cell>
          <cell r="HS179" t="str">
            <v/>
          </cell>
          <cell r="HV179" t="str">
            <v/>
          </cell>
        </row>
        <row r="180">
          <cell r="DR180" t="str">
            <v/>
          </cell>
          <cell r="DU180" t="str">
            <v/>
          </cell>
          <cell r="DX180" t="str">
            <v/>
          </cell>
          <cell r="EA180" t="str">
            <v/>
          </cell>
          <cell r="ED180" t="str">
            <v/>
          </cell>
          <cell r="EG180" t="str">
            <v/>
          </cell>
          <cell r="EJ180" t="str">
            <v/>
          </cell>
          <cell r="EM180" t="str">
            <v/>
          </cell>
          <cell r="EP180" t="str">
            <v/>
          </cell>
          <cell r="ES180" t="str">
            <v/>
          </cell>
          <cell r="EV180" t="str">
            <v/>
          </cell>
          <cell r="EY180" t="str">
            <v/>
          </cell>
          <cell r="FB180" t="str">
            <v/>
          </cell>
          <cell r="FE180" t="str">
            <v/>
          </cell>
          <cell r="FH180" t="str">
            <v/>
          </cell>
          <cell r="FK180" t="str">
            <v/>
          </cell>
          <cell r="FN180" t="str">
            <v/>
          </cell>
          <cell r="FQ180" t="str">
            <v/>
          </cell>
          <cell r="FT180" t="str">
            <v/>
          </cell>
          <cell r="FW180" t="str">
            <v/>
          </cell>
          <cell r="FZ180" t="str">
            <v/>
          </cell>
          <cell r="GC180" t="str">
            <v/>
          </cell>
          <cell r="GF180" t="str">
            <v/>
          </cell>
          <cell r="GI180" t="str">
            <v/>
          </cell>
          <cell r="GL180" t="str">
            <v/>
          </cell>
          <cell r="GO180" t="str">
            <v/>
          </cell>
          <cell r="GR180" t="str">
            <v/>
          </cell>
          <cell r="GU180" t="str">
            <v/>
          </cell>
          <cell r="GX180" t="str">
            <v/>
          </cell>
          <cell r="HA180" t="str">
            <v/>
          </cell>
          <cell r="HD180" t="str">
            <v/>
          </cell>
          <cell r="HG180" t="str">
            <v/>
          </cell>
          <cell r="HJ180" t="str">
            <v/>
          </cell>
          <cell r="HM180" t="str">
            <v/>
          </cell>
          <cell r="HP180" t="str">
            <v/>
          </cell>
          <cell r="HS180" t="str">
            <v/>
          </cell>
          <cell r="HV180" t="str">
            <v/>
          </cell>
        </row>
        <row r="181">
          <cell r="DR181" t="str">
            <v/>
          </cell>
          <cell r="DU181" t="str">
            <v/>
          </cell>
          <cell r="DX181" t="str">
            <v/>
          </cell>
          <cell r="EA181" t="str">
            <v/>
          </cell>
          <cell r="ED181" t="str">
            <v/>
          </cell>
          <cell r="EG181" t="str">
            <v/>
          </cell>
          <cell r="EJ181" t="str">
            <v/>
          </cell>
          <cell r="EM181" t="str">
            <v/>
          </cell>
          <cell r="EP181" t="str">
            <v/>
          </cell>
          <cell r="ES181" t="str">
            <v/>
          </cell>
          <cell r="EV181" t="str">
            <v/>
          </cell>
          <cell r="EY181" t="str">
            <v/>
          </cell>
          <cell r="FB181" t="str">
            <v/>
          </cell>
          <cell r="FE181" t="str">
            <v/>
          </cell>
          <cell r="FH181" t="str">
            <v/>
          </cell>
          <cell r="FK181" t="str">
            <v/>
          </cell>
          <cell r="FN181" t="str">
            <v/>
          </cell>
          <cell r="FQ181" t="str">
            <v/>
          </cell>
          <cell r="FT181" t="str">
            <v/>
          </cell>
          <cell r="FW181" t="str">
            <v/>
          </cell>
          <cell r="FZ181" t="str">
            <v/>
          </cell>
          <cell r="GC181" t="str">
            <v/>
          </cell>
          <cell r="GF181" t="str">
            <v/>
          </cell>
          <cell r="GI181" t="str">
            <v/>
          </cell>
          <cell r="GL181" t="str">
            <v/>
          </cell>
          <cell r="GO181" t="str">
            <v/>
          </cell>
          <cell r="GR181" t="str">
            <v/>
          </cell>
          <cell r="GU181" t="str">
            <v/>
          </cell>
          <cell r="GX181" t="str">
            <v/>
          </cell>
          <cell r="HA181" t="str">
            <v/>
          </cell>
          <cell r="HD181" t="str">
            <v/>
          </cell>
          <cell r="HG181" t="str">
            <v/>
          </cell>
          <cell r="HJ181" t="str">
            <v/>
          </cell>
          <cell r="HM181" t="str">
            <v/>
          </cell>
          <cell r="HP181" t="str">
            <v/>
          </cell>
          <cell r="HS181" t="str">
            <v/>
          </cell>
          <cell r="HV181" t="str">
            <v/>
          </cell>
        </row>
        <row r="182">
          <cell r="DR182" t="str">
            <v/>
          </cell>
          <cell r="DU182" t="str">
            <v/>
          </cell>
          <cell r="DX182" t="str">
            <v/>
          </cell>
          <cell r="EA182" t="str">
            <v/>
          </cell>
          <cell r="ED182" t="str">
            <v/>
          </cell>
          <cell r="EG182" t="str">
            <v/>
          </cell>
          <cell r="EJ182" t="str">
            <v/>
          </cell>
          <cell r="EM182" t="str">
            <v/>
          </cell>
          <cell r="EP182" t="str">
            <v/>
          </cell>
          <cell r="ES182" t="str">
            <v/>
          </cell>
          <cell r="EV182" t="str">
            <v/>
          </cell>
          <cell r="EY182" t="str">
            <v/>
          </cell>
          <cell r="FB182" t="str">
            <v/>
          </cell>
          <cell r="FE182" t="str">
            <v/>
          </cell>
          <cell r="FH182" t="str">
            <v/>
          </cell>
          <cell r="FK182" t="str">
            <v/>
          </cell>
          <cell r="FN182" t="str">
            <v/>
          </cell>
          <cell r="FQ182" t="str">
            <v/>
          </cell>
          <cell r="FT182" t="str">
            <v/>
          </cell>
          <cell r="FW182" t="str">
            <v/>
          </cell>
          <cell r="FZ182" t="str">
            <v/>
          </cell>
          <cell r="GC182" t="str">
            <v/>
          </cell>
          <cell r="GF182" t="str">
            <v/>
          </cell>
          <cell r="GI182" t="str">
            <v/>
          </cell>
          <cell r="GL182" t="str">
            <v/>
          </cell>
          <cell r="GO182" t="str">
            <v/>
          </cell>
          <cell r="GR182" t="str">
            <v/>
          </cell>
          <cell r="GU182" t="str">
            <v/>
          </cell>
          <cell r="GX182" t="str">
            <v/>
          </cell>
          <cell r="HA182" t="str">
            <v/>
          </cell>
          <cell r="HD182" t="str">
            <v/>
          </cell>
          <cell r="HG182" t="str">
            <v/>
          </cell>
          <cell r="HJ182" t="str">
            <v/>
          </cell>
          <cell r="HM182" t="str">
            <v/>
          </cell>
          <cell r="HP182" t="str">
            <v/>
          </cell>
          <cell r="HS182" t="str">
            <v/>
          </cell>
          <cell r="HV182" t="str">
            <v/>
          </cell>
        </row>
        <row r="183">
          <cell r="DR183" t="str">
            <v/>
          </cell>
          <cell r="DU183" t="str">
            <v/>
          </cell>
          <cell r="DX183" t="str">
            <v/>
          </cell>
          <cell r="EA183" t="str">
            <v/>
          </cell>
          <cell r="ED183" t="str">
            <v/>
          </cell>
          <cell r="EG183" t="str">
            <v/>
          </cell>
          <cell r="EJ183" t="str">
            <v/>
          </cell>
          <cell r="EM183" t="str">
            <v/>
          </cell>
          <cell r="EP183" t="str">
            <v/>
          </cell>
          <cell r="ES183" t="str">
            <v/>
          </cell>
          <cell r="EV183" t="str">
            <v/>
          </cell>
          <cell r="EY183" t="str">
            <v/>
          </cell>
          <cell r="FB183" t="str">
            <v/>
          </cell>
          <cell r="FE183" t="str">
            <v/>
          </cell>
          <cell r="FH183" t="str">
            <v/>
          </cell>
          <cell r="FK183" t="str">
            <v/>
          </cell>
          <cell r="FN183" t="str">
            <v/>
          </cell>
          <cell r="FQ183" t="str">
            <v/>
          </cell>
          <cell r="FT183" t="str">
            <v/>
          </cell>
          <cell r="FW183" t="str">
            <v/>
          </cell>
          <cell r="FZ183" t="str">
            <v/>
          </cell>
          <cell r="GC183" t="str">
            <v/>
          </cell>
          <cell r="GF183" t="str">
            <v/>
          </cell>
          <cell r="GI183" t="str">
            <v/>
          </cell>
          <cell r="GL183" t="str">
            <v/>
          </cell>
          <cell r="GO183" t="str">
            <v/>
          </cell>
          <cell r="GR183" t="str">
            <v/>
          </cell>
          <cell r="GU183" t="str">
            <v/>
          </cell>
          <cell r="GX183" t="str">
            <v/>
          </cell>
          <cell r="HA183" t="str">
            <v/>
          </cell>
          <cell r="HD183" t="str">
            <v/>
          </cell>
          <cell r="HG183" t="str">
            <v/>
          </cell>
          <cell r="HJ183" t="str">
            <v/>
          </cell>
          <cell r="HM183" t="str">
            <v/>
          </cell>
          <cell r="HP183" t="str">
            <v/>
          </cell>
          <cell r="HS183" t="str">
            <v/>
          </cell>
          <cell r="HV183" t="str">
            <v/>
          </cell>
        </row>
        <row r="184">
          <cell r="DR184" t="str">
            <v/>
          </cell>
          <cell r="DU184" t="str">
            <v/>
          </cell>
          <cell r="DX184" t="str">
            <v/>
          </cell>
          <cell r="EA184" t="str">
            <v/>
          </cell>
          <cell r="ED184" t="str">
            <v/>
          </cell>
          <cell r="EG184" t="str">
            <v/>
          </cell>
          <cell r="EJ184" t="str">
            <v/>
          </cell>
          <cell r="EM184" t="str">
            <v/>
          </cell>
          <cell r="EP184" t="str">
            <v/>
          </cell>
          <cell r="ES184" t="str">
            <v/>
          </cell>
          <cell r="EV184" t="str">
            <v/>
          </cell>
          <cell r="EY184" t="str">
            <v/>
          </cell>
          <cell r="FB184" t="str">
            <v/>
          </cell>
          <cell r="FE184" t="str">
            <v/>
          </cell>
          <cell r="FH184" t="str">
            <v/>
          </cell>
          <cell r="FK184" t="str">
            <v/>
          </cell>
          <cell r="FN184" t="str">
            <v/>
          </cell>
          <cell r="FQ184" t="str">
            <v/>
          </cell>
          <cell r="FT184" t="str">
            <v/>
          </cell>
          <cell r="FW184" t="str">
            <v/>
          </cell>
          <cell r="FZ184" t="str">
            <v/>
          </cell>
          <cell r="GC184" t="str">
            <v/>
          </cell>
          <cell r="GF184" t="str">
            <v/>
          </cell>
          <cell r="GI184" t="str">
            <v/>
          </cell>
          <cell r="GL184" t="str">
            <v/>
          </cell>
          <cell r="GO184" t="str">
            <v/>
          </cell>
          <cell r="GR184" t="str">
            <v/>
          </cell>
          <cell r="GU184" t="str">
            <v/>
          </cell>
          <cell r="GX184" t="str">
            <v/>
          </cell>
          <cell r="HA184" t="str">
            <v/>
          </cell>
          <cell r="HD184" t="str">
            <v/>
          </cell>
          <cell r="HG184" t="str">
            <v/>
          </cell>
          <cell r="HJ184" t="str">
            <v/>
          </cell>
          <cell r="HM184" t="str">
            <v/>
          </cell>
          <cell r="HP184" t="str">
            <v/>
          </cell>
          <cell r="HS184" t="str">
            <v/>
          </cell>
          <cell r="HV184" t="str">
            <v/>
          </cell>
        </row>
        <row r="185">
          <cell r="DR185" t="str">
            <v/>
          </cell>
          <cell r="DU185" t="str">
            <v/>
          </cell>
          <cell r="DX185" t="str">
            <v/>
          </cell>
          <cell r="EA185" t="str">
            <v/>
          </cell>
          <cell r="ED185" t="str">
            <v/>
          </cell>
          <cell r="EG185" t="str">
            <v/>
          </cell>
          <cell r="EJ185" t="str">
            <v/>
          </cell>
          <cell r="EM185" t="str">
            <v/>
          </cell>
          <cell r="EP185" t="str">
            <v/>
          </cell>
          <cell r="ES185" t="str">
            <v/>
          </cell>
          <cell r="EV185" t="str">
            <v/>
          </cell>
          <cell r="EY185" t="str">
            <v/>
          </cell>
          <cell r="FB185" t="str">
            <v/>
          </cell>
          <cell r="FE185" t="str">
            <v/>
          </cell>
          <cell r="FH185" t="str">
            <v/>
          </cell>
          <cell r="FK185" t="str">
            <v/>
          </cell>
          <cell r="FN185" t="str">
            <v/>
          </cell>
          <cell r="FQ185" t="str">
            <v/>
          </cell>
          <cell r="FT185" t="str">
            <v/>
          </cell>
          <cell r="FW185" t="str">
            <v/>
          </cell>
          <cell r="FZ185" t="str">
            <v/>
          </cell>
          <cell r="GC185" t="str">
            <v/>
          </cell>
          <cell r="GF185" t="str">
            <v/>
          </cell>
          <cell r="GI185" t="str">
            <v/>
          </cell>
          <cell r="GL185" t="str">
            <v/>
          </cell>
          <cell r="GO185" t="str">
            <v/>
          </cell>
          <cell r="GR185" t="str">
            <v/>
          </cell>
          <cell r="GU185" t="str">
            <v/>
          </cell>
          <cell r="GX185" t="str">
            <v/>
          </cell>
          <cell r="HA185" t="str">
            <v/>
          </cell>
          <cell r="HD185" t="str">
            <v/>
          </cell>
          <cell r="HG185" t="str">
            <v/>
          </cell>
          <cell r="HJ185" t="str">
            <v/>
          </cell>
          <cell r="HM185" t="str">
            <v/>
          </cell>
          <cell r="HP185" t="str">
            <v/>
          </cell>
          <cell r="HS185" t="str">
            <v/>
          </cell>
          <cell r="HV185" t="str">
            <v/>
          </cell>
        </row>
        <row r="186">
          <cell r="DR186" t="str">
            <v/>
          </cell>
          <cell r="DU186" t="str">
            <v/>
          </cell>
          <cell r="DX186" t="str">
            <v/>
          </cell>
          <cell r="EA186" t="str">
            <v/>
          </cell>
          <cell r="ED186" t="str">
            <v/>
          </cell>
          <cell r="EG186" t="str">
            <v/>
          </cell>
          <cell r="EJ186" t="str">
            <v/>
          </cell>
          <cell r="EM186" t="str">
            <v/>
          </cell>
          <cell r="EP186" t="str">
            <v/>
          </cell>
          <cell r="ES186" t="str">
            <v/>
          </cell>
          <cell r="EV186" t="str">
            <v/>
          </cell>
          <cell r="EY186" t="str">
            <v/>
          </cell>
          <cell r="FB186" t="str">
            <v/>
          </cell>
          <cell r="FE186" t="str">
            <v/>
          </cell>
          <cell r="FH186" t="str">
            <v/>
          </cell>
          <cell r="FK186" t="str">
            <v/>
          </cell>
          <cell r="FN186" t="str">
            <v/>
          </cell>
          <cell r="FQ186" t="str">
            <v/>
          </cell>
          <cell r="FT186" t="str">
            <v/>
          </cell>
          <cell r="FW186" t="str">
            <v/>
          </cell>
          <cell r="FZ186" t="str">
            <v/>
          </cell>
          <cell r="GC186" t="str">
            <v/>
          </cell>
          <cell r="GF186" t="str">
            <v/>
          </cell>
          <cell r="GI186" t="str">
            <v/>
          </cell>
          <cell r="GL186" t="str">
            <v/>
          </cell>
          <cell r="GO186" t="str">
            <v/>
          </cell>
          <cell r="GR186" t="str">
            <v/>
          </cell>
          <cell r="GU186" t="str">
            <v/>
          </cell>
          <cell r="GX186" t="str">
            <v/>
          </cell>
          <cell r="HA186" t="str">
            <v/>
          </cell>
          <cell r="HD186" t="str">
            <v/>
          </cell>
          <cell r="HG186" t="str">
            <v/>
          </cell>
          <cell r="HJ186" t="str">
            <v/>
          </cell>
          <cell r="HM186" t="str">
            <v/>
          </cell>
          <cell r="HP186" t="str">
            <v/>
          </cell>
          <cell r="HS186" t="str">
            <v/>
          </cell>
          <cell r="HV186" t="str">
            <v/>
          </cell>
        </row>
        <row r="187">
          <cell r="DR187" t="str">
            <v/>
          </cell>
          <cell r="DU187" t="str">
            <v/>
          </cell>
          <cell r="DX187" t="str">
            <v/>
          </cell>
          <cell r="EA187" t="str">
            <v/>
          </cell>
          <cell r="ED187" t="str">
            <v/>
          </cell>
          <cell r="EG187" t="str">
            <v/>
          </cell>
          <cell r="EJ187" t="str">
            <v/>
          </cell>
          <cell r="EM187" t="str">
            <v/>
          </cell>
          <cell r="EP187" t="str">
            <v/>
          </cell>
          <cell r="ES187" t="str">
            <v/>
          </cell>
          <cell r="EV187" t="str">
            <v/>
          </cell>
          <cell r="EY187" t="str">
            <v/>
          </cell>
          <cell r="FB187" t="str">
            <v/>
          </cell>
          <cell r="FE187" t="str">
            <v/>
          </cell>
          <cell r="FH187" t="str">
            <v/>
          </cell>
          <cell r="FK187" t="str">
            <v/>
          </cell>
          <cell r="FN187" t="str">
            <v/>
          </cell>
          <cell r="FQ187" t="str">
            <v/>
          </cell>
          <cell r="FT187" t="str">
            <v/>
          </cell>
          <cell r="FW187" t="str">
            <v/>
          </cell>
          <cell r="FZ187" t="str">
            <v/>
          </cell>
          <cell r="GC187" t="str">
            <v/>
          </cell>
          <cell r="GF187" t="str">
            <v/>
          </cell>
          <cell r="GI187" t="str">
            <v/>
          </cell>
          <cell r="GL187" t="str">
            <v/>
          </cell>
          <cell r="GO187" t="str">
            <v/>
          </cell>
          <cell r="GR187" t="str">
            <v/>
          </cell>
          <cell r="GU187" t="str">
            <v/>
          </cell>
          <cell r="GX187" t="str">
            <v/>
          </cell>
          <cell r="HA187" t="str">
            <v/>
          </cell>
          <cell r="HD187" t="str">
            <v/>
          </cell>
          <cell r="HG187" t="str">
            <v/>
          </cell>
          <cell r="HJ187" t="str">
            <v/>
          </cell>
          <cell r="HM187" t="str">
            <v/>
          </cell>
          <cell r="HP187" t="str">
            <v/>
          </cell>
          <cell r="HS187" t="str">
            <v/>
          </cell>
          <cell r="HV187" t="str">
            <v/>
          </cell>
        </row>
        <row r="188">
          <cell r="DR188" t="str">
            <v/>
          </cell>
          <cell r="DU188" t="str">
            <v/>
          </cell>
          <cell r="DX188" t="str">
            <v/>
          </cell>
          <cell r="EA188" t="str">
            <v/>
          </cell>
          <cell r="ED188" t="str">
            <v/>
          </cell>
          <cell r="EG188" t="str">
            <v/>
          </cell>
          <cell r="EJ188" t="str">
            <v/>
          </cell>
          <cell r="EM188" t="str">
            <v/>
          </cell>
          <cell r="EP188" t="str">
            <v/>
          </cell>
          <cell r="ES188" t="str">
            <v/>
          </cell>
          <cell r="EV188" t="str">
            <v/>
          </cell>
          <cell r="EY188" t="str">
            <v/>
          </cell>
          <cell r="FB188" t="str">
            <v/>
          </cell>
          <cell r="FE188" t="str">
            <v/>
          </cell>
          <cell r="FH188" t="str">
            <v/>
          </cell>
          <cell r="FK188" t="str">
            <v/>
          </cell>
          <cell r="FN188" t="str">
            <v/>
          </cell>
          <cell r="FQ188" t="str">
            <v/>
          </cell>
          <cell r="FT188" t="str">
            <v/>
          </cell>
          <cell r="FW188" t="str">
            <v/>
          </cell>
          <cell r="FZ188" t="str">
            <v/>
          </cell>
          <cell r="GC188" t="str">
            <v/>
          </cell>
          <cell r="GF188" t="str">
            <v/>
          </cell>
          <cell r="GI188" t="str">
            <v/>
          </cell>
          <cell r="GL188" t="str">
            <v/>
          </cell>
          <cell r="GO188" t="str">
            <v/>
          </cell>
          <cell r="GR188" t="str">
            <v/>
          </cell>
          <cell r="GU188" t="str">
            <v/>
          </cell>
          <cell r="GX188" t="str">
            <v/>
          </cell>
          <cell r="HA188" t="str">
            <v/>
          </cell>
          <cell r="HD188" t="str">
            <v/>
          </cell>
          <cell r="HG188" t="str">
            <v/>
          </cell>
          <cell r="HJ188" t="str">
            <v/>
          </cell>
          <cell r="HM188" t="str">
            <v/>
          </cell>
          <cell r="HP188" t="str">
            <v/>
          </cell>
          <cell r="HS188" t="str">
            <v/>
          </cell>
          <cell r="HV188" t="str">
            <v/>
          </cell>
        </row>
        <row r="189">
          <cell r="DR189" t="str">
            <v/>
          </cell>
          <cell r="DU189" t="str">
            <v/>
          </cell>
          <cell r="DX189" t="str">
            <v/>
          </cell>
          <cell r="EA189" t="str">
            <v/>
          </cell>
          <cell r="ED189" t="str">
            <v/>
          </cell>
          <cell r="EG189" t="str">
            <v/>
          </cell>
          <cell r="EJ189" t="str">
            <v/>
          </cell>
          <cell r="EM189" t="str">
            <v/>
          </cell>
          <cell r="EP189" t="str">
            <v/>
          </cell>
          <cell r="ES189" t="str">
            <v/>
          </cell>
          <cell r="EV189" t="str">
            <v/>
          </cell>
          <cell r="EY189" t="str">
            <v/>
          </cell>
          <cell r="FB189" t="str">
            <v/>
          </cell>
          <cell r="FE189" t="str">
            <v/>
          </cell>
          <cell r="FH189" t="str">
            <v/>
          </cell>
          <cell r="FK189" t="str">
            <v/>
          </cell>
          <cell r="FN189" t="str">
            <v/>
          </cell>
          <cell r="FQ189" t="str">
            <v/>
          </cell>
          <cell r="FT189" t="str">
            <v/>
          </cell>
          <cell r="FW189" t="str">
            <v/>
          </cell>
          <cell r="FZ189" t="str">
            <v/>
          </cell>
          <cell r="GC189" t="str">
            <v/>
          </cell>
          <cell r="GF189" t="str">
            <v/>
          </cell>
          <cell r="GI189" t="str">
            <v/>
          </cell>
          <cell r="GL189" t="str">
            <v/>
          </cell>
          <cell r="GO189" t="str">
            <v/>
          </cell>
          <cell r="GR189" t="str">
            <v/>
          </cell>
          <cell r="GU189" t="str">
            <v/>
          </cell>
          <cell r="GX189" t="str">
            <v/>
          </cell>
          <cell r="HA189" t="str">
            <v/>
          </cell>
          <cell r="HD189" t="str">
            <v/>
          </cell>
          <cell r="HG189" t="str">
            <v/>
          </cell>
          <cell r="HJ189" t="str">
            <v/>
          </cell>
          <cell r="HM189" t="str">
            <v/>
          </cell>
          <cell r="HP189" t="str">
            <v/>
          </cell>
          <cell r="HS189" t="str">
            <v/>
          </cell>
          <cell r="HV189" t="str">
            <v/>
          </cell>
        </row>
        <row r="190">
          <cell r="DR190" t="str">
            <v/>
          </cell>
          <cell r="DU190" t="str">
            <v/>
          </cell>
          <cell r="DX190" t="str">
            <v/>
          </cell>
          <cell r="EA190" t="str">
            <v/>
          </cell>
          <cell r="ED190" t="str">
            <v/>
          </cell>
          <cell r="EG190" t="str">
            <v/>
          </cell>
          <cell r="EJ190" t="str">
            <v/>
          </cell>
          <cell r="EM190" t="str">
            <v/>
          </cell>
          <cell r="EP190" t="str">
            <v/>
          </cell>
          <cell r="ES190" t="str">
            <v/>
          </cell>
          <cell r="EV190" t="str">
            <v/>
          </cell>
          <cell r="EY190" t="str">
            <v/>
          </cell>
          <cell r="FB190" t="str">
            <v/>
          </cell>
          <cell r="FE190" t="str">
            <v/>
          </cell>
          <cell r="FH190" t="str">
            <v/>
          </cell>
          <cell r="FK190" t="str">
            <v/>
          </cell>
          <cell r="FN190" t="str">
            <v/>
          </cell>
          <cell r="FQ190" t="str">
            <v/>
          </cell>
          <cell r="FT190" t="str">
            <v/>
          </cell>
          <cell r="FW190" t="str">
            <v/>
          </cell>
          <cell r="FZ190" t="str">
            <v/>
          </cell>
          <cell r="GC190" t="str">
            <v/>
          </cell>
          <cell r="GF190" t="str">
            <v/>
          </cell>
          <cell r="GI190" t="str">
            <v/>
          </cell>
          <cell r="GL190" t="str">
            <v/>
          </cell>
          <cell r="GO190" t="str">
            <v/>
          </cell>
          <cell r="GR190" t="str">
            <v/>
          </cell>
          <cell r="GU190" t="str">
            <v/>
          </cell>
          <cell r="GX190" t="str">
            <v/>
          </cell>
          <cell r="HA190" t="str">
            <v/>
          </cell>
          <cell r="HD190" t="str">
            <v/>
          </cell>
          <cell r="HG190" t="str">
            <v/>
          </cell>
          <cell r="HJ190" t="str">
            <v/>
          </cell>
          <cell r="HM190" t="str">
            <v/>
          </cell>
          <cell r="HP190" t="str">
            <v/>
          </cell>
          <cell r="HS190" t="str">
            <v/>
          </cell>
          <cell r="HV190" t="str">
            <v/>
          </cell>
        </row>
        <row r="191">
          <cell r="DR191" t="str">
            <v/>
          </cell>
          <cell r="DU191" t="str">
            <v/>
          </cell>
          <cell r="DX191" t="str">
            <v/>
          </cell>
          <cell r="EA191" t="str">
            <v/>
          </cell>
          <cell r="ED191" t="str">
            <v/>
          </cell>
          <cell r="EG191" t="str">
            <v/>
          </cell>
          <cell r="EJ191" t="str">
            <v/>
          </cell>
          <cell r="EM191" t="str">
            <v/>
          </cell>
          <cell r="EP191" t="str">
            <v/>
          </cell>
          <cell r="ES191" t="str">
            <v/>
          </cell>
          <cell r="EV191" t="str">
            <v/>
          </cell>
          <cell r="EY191" t="str">
            <v/>
          </cell>
          <cell r="FB191" t="str">
            <v/>
          </cell>
          <cell r="FE191" t="str">
            <v/>
          </cell>
          <cell r="FH191" t="str">
            <v/>
          </cell>
          <cell r="FK191" t="str">
            <v/>
          </cell>
          <cell r="FN191" t="str">
            <v/>
          </cell>
          <cell r="FQ191" t="str">
            <v/>
          </cell>
          <cell r="FT191" t="str">
            <v/>
          </cell>
          <cell r="FW191" t="str">
            <v/>
          </cell>
          <cell r="FZ191" t="str">
            <v/>
          </cell>
          <cell r="GC191" t="str">
            <v/>
          </cell>
          <cell r="GF191" t="str">
            <v/>
          </cell>
          <cell r="GI191" t="str">
            <v/>
          </cell>
          <cell r="GL191" t="str">
            <v/>
          </cell>
          <cell r="GO191" t="str">
            <v/>
          </cell>
          <cell r="GR191" t="str">
            <v/>
          </cell>
          <cell r="GU191" t="str">
            <v/>
          </cell>
          <cell r="GX191" t="str">
            <v/>
          </cell>
          <cell r="HA191" t="str">
            <v/>
          </cell>
          <cell r="HD191" t="str">
            <v/>
          </cell>
          <cell r="HG191" t="str">
            <v/>
          </cell>
          <cell r="HJ191" t="str">
            <v/>
          </cell>
          <cell r="HM191" t="str">
            <v/>
          </cell>
          <cell r="HP191" t="str">
            <v/>
          </cell>
          <cell r="HS191" t="str">
            <v/>
          </cell>
          <cell r="HV191" t="str">
            <v/>
          </cell>
        </row>
        <row r="192">
          <cell r="DR192" t="str">
            <v/>
          </cell>
          <cell r="DU192" t="str">
            <v/>
          </cell>
          <cell r="DX192" t="str">
            <v/>
          </cell>
          <cell r="EA192" t="str">
            <v/>
          </cell>
          <cell r="ED192" t="str">
            <v/>
          </cell>
          <cell r="EG192" t="str">
            <v/>
          </cell>
          <cell r="EJ192" t="str">
            <v/>
          </cell>
          <cell r="EM192" t="str">
            <v/>
          </cell>
          <cell r="EP192" t="str">
            <v/>
          </cell>
          <cell r="ES192" t="str">
            <v/>
          </cell>
          <cell r="EV192" t="str">
            <v/>
          </cell>
          <cell r="EY192" t="str">
            <v/>
          </cell>
          <cell r="FB192" t="str">
            <v/>
          </cell>
          <cell r="FE192" t="str">
            <v/>
          </cell>
          <cell r="FH192" t="str">
            <v/>
          </cell>
          <cell r="FK192" t="str">
            <v/>
          </cell>
          <cell r="FN192" t="str">
            <v/>
          </cell>
          <cell r="FQ192" t="str">
            <v/>
          </cell>
          <cell r="FT192" t="str">
            <v/>
          </cell>
          <cell r="FW192" t="str">
            <v/>
          </cell>
          <cell r="FZ192" t="str">
            <v/>
          </cell>
          <cell r="GC192" t="str">
            <v/>
          </cell>
          <cell r="GF192" t="str">
            <v/>
          </cell>
          <cell r="GI192" t="str">
            <v/>
          </cell>
          <cell r="GL192" t="str">
            <v/>
          </cell>
          <cell r="GO192" t="str">
            <v/>
          </cell>
          <cell r="GR192" t="str">
            <v/>
          </cell>
          <cell r="GU192" t="str">
            <v/>
          </cell>
          <cell r="GX192" t="str">
            <v/>
          </cell>
          <cell r="HA192" t="str">
            <v/>
          </cell>
          <cell r="HD192" t="str">
            <v/>
          </cell>
          <cell r="HG192" t="str">
            <v/>
          </cell>
          <cell r="HJ192" t="str">
            <v/>
          </cell>
          <cell r="HM192" t="str">
            <v/>
          </cell>
          <cell r="HP192" t="str">
            <v/>
          </cell>
          <cell r="HS192" t="str">
            <v/>
          </cell>
          <cell r="HV192" t="str">
            <v/>
          </cell>
        </row>
        <row r="193">
          <cell r="DR193" t="str">
            <v/>
          </cell>
          <cell r="DU193" t="str">
            <v/>
          </cell>
          <cell r="DX193" t="str">
            <v/>
          </cell>
          <cell r="EA193" t="str">
            <v/>
          </cell>
          <cell r="ED193" t="str">
            <v/>
          </cell>
          <cell r="EG193" t="str">
            <v/>
          </cell>
          <cell r="EJ193" t="str">
            <v/>
          </cell>
          <cell r="EM193" t="str">
            <v/>
          </cell>
          <cell r="EP193" t="str">
            <v/>
          </cell>
          <cell r="ES193" t="str">
            <v/>
          </cell>
          <cell r="EV193" t="str">
            <v/>
          </cell>
          <cell r="EY193" t="str">
            <v/>
          </cell>
          <cell r="FB193" t="str">
            <v/>
          </cell>
          <cell r="FE193" t="str">
            <v/>
          </cell>
          <cell r="FH193" t="str">
            <v/>
          </cell>
          <cell r="FK193" t="str">
            <v/>
          </cell>
          <cell r="FN193" t="str">
            <v/>
          </cell>
          <cell r="FQ193" t="str">
            <v/>
          </cell>
          <cell r="FT193" t="str">
            <v/>
          </cell>
          <cell r="FW193" t="str">
            <v/>
          </cell>
          <cell r="FZ193" t="str">
            <v/>
          </cell>
          <cell r="GC193" t="str">
            <v/>
          </cell>
          <cell r="GF193" t="str">
            <v/>
          </cell>
          <cell r="GI193" t="str">
            <v/>
          </cell>
          <cell r="GL193" t="str">
            <v/>
          </cell>
          <cell r="GO193" t="str">
            <v/>
          </cell>
          <cell r="GR193" t="str">
            <v/>
          </cell>
          <cell r="GU193" t="str">
            <v/>
          </cell>
          <cell r="GX193" t="str">
            <v/>
          </cell>
          <cell r="HA193" t="str">
            <v/>
          </cell>
          <cell r="HD193" t="str">
            <v/>
          </cell>
          <cell r="HG193" t="str">
            <v/>
          </cell>
          <cell r="HJ193" t="str">
            <v/>
          </cell>
          <cell r="HM193" t="str">
            <v/>
          </cell>
          <cell r="HP193" t="str">
            <v/>
          </cell>
          <cell r="HS193" t="str">
            <v/>
          </cell>
          <cell r="HV193" t="str">
            <v/>
          </cell>
        </row>
        <row r="194">
          <cell r="DR194" t="str">
            <v/>
          </cell>
          <cell r="DU194" t="str">
            <v/>
          </cell>
          <cell r="DX194" t="str">
            <v/>
          </cell>
          <cell r="EA194" t="str">
            <v/>
          </cell>
          <cell r="ED194" t="str">
            <v/>
          </cell>
          <cell r="EG194" t="str">
            <v/>
          </cell>
          <cell r="EJ194" t="str">
            <v/>
          </cell>
          <cell r="EM194" t="str">
            <v/>
          </cell>
          <cell r="EP194" t="str">
            <v/>
          </cell>
          <cell r="ES194" t="str">
            <v/>
          </cell>
          <cell r="EV194" t="str">
            <v/>
          </cell>
          <cell r="EY194" t="str">
            <v/>
          </cell>
          <cell r="FB194" t="str">
            <v/>
          </cell>
          <cell r="FE194" t="str">
            <v/>
          </cell>
          <cell r="FH194" t="str">
            <v/>
          </cell>
          <cell r="FK194" t="str">
            <v/>
          </cell>
          <cell r="FN194" t="str">
            <v/>
          </cell>
          <cell r="FQ194" t="str">
            <v/>
          </cell>
          <cell r="FT194" t="str">
            <v/>
          </cell>
          <cell r="FW194" t="str">
            <v/>
          </cell>
          <cell r="FZ194" t="str">
            <v/>
          </cell>
          <cell r="GC194" t="str">
            <v/>
          </cell>
          <cell r="GF194" t="str">
            <v/>
          </cell>
          <cell r="GI194" t="str">
            <v/>
          </cell>
          <cell r="GL194" t="str">
            <v/>
          </cell>
          <cell r="GO194" t="str">
            <v/>
          </cell>
          <cell r="GR194" t="str">
            <v/>
          </cell>
          <cell r="GU194" t="str">
            <v/>
          </cell>
          <cell r="GX194" t="str">
            <v/>
          </cell>
          <cell r="HA194" t="str">
            <v/>
          </cell>
          <cell r="HD194" t="str">
            <v/>
          </cell>
          <cell r="HG194" t="str">
            <v/>
          </cell>
          <cell r="HJ194" t="str">
            <v/>
          </cell>
          <cell r="HM194" t="str">
            <v/>
          </cell>
          <cell r="HP194" t="str">
            <v/>
          </cell>
          <cell r="HS194" t="str">
            <v/>
          </cell>
          <cell r="HV194" t="str">
            <v/>
          </cell>
        </row>
        <row r="195">
          <cell r="DR195" t="str">
            <v/>
          </cell>
          <cell r="DU195" t="str">
            <v/>
          </cell>
          <cell r="DX195" t="str">
            <v/>
          </cell>
          <cell r="EA195" t="str">
            <v/>
          </cell>
          <cell r="ED195" t="str">
            <v/>
          </cell>
          <cell r="EG195" t="str">
            <v/>
          </cell>
          <cell r="EJ195" t="str">
            <v/>
          </cell>
          <cell r="EM195" t="str">
            <v/>
          </cell>
          <cell r="EP195" t="str">
            <v/>
          </cell>
          <cell r="ES195" t="str">
            <v/>
          </cell>
          <cell r="EV195" t="str">
            <v/>
          </cell>
          <cell r="EY195" t="str">
            <v/>
          </cell>
          <cell r="FB195" t="str">
            <v/>
          </cell>
          <cell r="FE195" t="str">
            <v/>
          </cell>
          <cell r="FH195" t="str">
            <v/>
          </cell>
          <cell r="FK195" t="str">
            <v/>
          </cell>
          <cell r="FN195" t="str">
            <v/>
          </cell>
          <cell r="FQ195" t="str">
            <v/>
          </cell>
          <cell r="FT195" t="str">
            <v/>
          </cell>
          <cell r="FW195" t="str">
            <v/>
          </cell>
          <cell r="FZ195" t="str">
            <v/>
          </cell>
          <cell r="GC195" t="str">
            <v/>
          </cell>
          <cell r="GF195" t="str">
            <v/>
          </cell>
          <cell r="GI195" t="str">
            <v/>
          </cell>
          <cell r="GL195" t="str">
            <v/>
          </cell>
          <cell r="GO195" t="str">
            <v/>
          </cell>
          <cell r="GR195" t="str">
            <v/>
          </cell>
          <cell r="GU195" t="str">
            <v/>
          </cell>
          <cell r="GX195" t="str">
            <v/>
          </cell>
          <cell r="HA195" t="str">
            <v/>
          </cell>
          <cell r="HD195" t="str">
            <v/>
          </cell>
          <cell r="HG195" t="str">
            <v/>
          </cell>
          <cell r="HJ195" t="str">
            <v/>
          </cell>
          <cell r="HM195" t="str">
            <v/>
          </cell>
          <cell r="HP195" t="str">
            <v/>
          </cell>
          <cell r="HS195" t="str">
            <v/>
          </cell>
          <cell r="HV195" t="str">
            <v/>
          </cell>
        </row>
        <row r="196">
          <cell r="DR196" t="str">
            <v/>
          </cell>
          <cell r="DU196" t="str">
            <v/>
          </cell>
          <cell r="DX196" t="str">
            <v/>
          </cell>
          <cell r="EA196" t="str">
            <v/>
          </cell>
          <cell r="ED196" t="str">
            <v/>
          </cell>
          <cell r="EG196" t="str">
            <v/>
          </cell>
          <cell r="EJ196" t="str">
            <v/>
          </cell>
          <cell r="EM196" t="str">
            <v/>
          </cell>
          <cell r="EP196" t="str">
            <v/>
          </cell>
          <cell r="ES196" t="str">
            <v/>
          </cell>
          <cell r="EV196" t="str">
            <v/>
          </cell>
          <cell r="EY196" t="str">
            <v/>
          </cell>
          <cell r="FB196" t="str">
            <v/>
          </cell>
          <cell r="FE196" t="str">
            <v/>
          </cell>
          <cell r="FH196" t="str">
            <v/>
          </cell>
          <cell r="FK196" t="str">
            <v/>
          </cell>
          <cell r="FN196" t="str">
            <v/>
          </cell>
          <cell r="FQ196" t="str">
            <v/>
          </cell>
          <cell r="FT196" t="str">
            <v/>
          </cell>
          <cell r="FW196" t="str">
            <v/>
          </cell>
          <cell r="FZ196" t="str">
            <v/>
          </cell>
          <cell r="GC196" t="str">
            <v/>
          </cell>
          <cell r="GF196" t="str">
            <v/>
          </cell>
          <cell r="GI196" t="str">
            <v/>
          </cell>
          <cell r="GL196" t="str">
            <v/>
          </cell>
          <cell r="GO196" t="str">
            <v/>
          </cell>
          <cell r="GR196" t="str">
            <v/>
          </cell>
          <cell r="GU196" t="str">
            <v/>
          </cell>
          <cell r="GX196" t="str">
            <v/>
          </cell>
          <cell r="HA196" t="str">
            <v/>
          </cell>
          <cell r="HD196" t="str">
            <v/>
          </cell>
          <cell r="HG196" t="str">
            <v/>
          </cell>
          <cell r="HJ196" t="str">
            <v/>
          </cell>
          <cell r="HM196" t="str">
            <v/>
          </cell>
          <cell r="HP196" t="str">
            <v/>
          </cell>
          <cell r="HS196" t="str">
            <v/>
          </cell>
          <cell r="HV196" t="str">
            <v/>
          </cell>
        </row>
        <row r="197">
          <cell r="DR197" t="str">
            <v/>
          </cell>
          <cell r="DU197" t="str">
            <v/>
          </cell>
          <cell r="DX197" t="str">
            <v/>
          </cell>
          <cell r="EA197" t="str">
            <v/>
          </cell>
          <cell r="ED197" t="str">
            <v/>
          </cell>
          <cell r="EG197" t="str">
            <v/>
          </cell>
          <cell r="EJ197" t="str">
            <v/>
          </cell>
          <cell r="EM197" t="str">
            <v/>
          </cell>
          <cell r="EP197" t="str">
            <v/>
          </cell>
          <cell r="ES197" t="str">
            <v/>
          </cell>
          <cell r="EV197" t="str">
            <v/>
          </cell>
          <cell r="EY197" t="str">
            <v/>
          </cell>
          <cell r="FB197" t="str">
            <v/>
          </cell>
          <cell r="FE197" t="str">
            <v/>
          </cell>
          <cell r="FH197" t="str">
            <v/>
          </cell>
          <cell r="FK197" t="str">
            <v/>
          </cell>
          <cell r="FN197" t="str">
            <v/>
          </cell>
          <cell r="FQ197" t="str">
            <v/>
          </cell>
          <cell r="FT197" t="str">
            <v/>
          </cell>
          <cell r="FW197" t="str">
            <v/>
          </cell>
          <cell r="FZ197" t="str">
            <v/>
          </cell>
          <cell r="GC197" t="str">
            <v/>
          </cell>
          <cell r="GF197" t="str">
            <v/>
          </cell>
          <cell r="GI197" t="str">
            <v/>
          </cell>
          <cell r="GL197" t="str">
            <v/>
          </cell>
          <cell r="GO197" t="str">
            <v/>
          </cell>
          <cell r="GR197" t="str">
            <v/>
          </cell>
          <cell r="GU197" t="str">
            <v/>
          </cell>
          <cell r="GX197" t="str">
            <v/>
          </cell>
          <cell r="HA197" t="str">
            <v/>
          </cell>
          <cell r="HD197" t="str">
            <v/>
          </cell>
          <cell r="HG197" t="str">
            <v/>
          </cell>
          <cell r="HJ197" t="str">
            <v/>
          </cell>
          <cell r="HM197" t="str">
            <v/>
          </cell>
          <cell r="HP197" t="str">
            <v/>
          </cell>
          <cell r="HS197" t="str">
            <v/>
          </cell>
          <cell r="HV197" t="str">
            <v/>
          </cell>
        </row>
        <row r="198">
          <cell r="DR198" t="str">
            <v/>
          </cell>
          <cell r="DU198" t="str">
            <v/>
          </cell>
          <cell r="DX198" t="str">
            <v/>
          </cell>
          <cell r="EA198" t="str">
            <v/>
          </cell>
          <cell r="ED198" t="str">
            <v/>
          </cell>
          <cell r="EG198" t="str">
            <v/>
          </cell>
          <cell r="EJ198" t="str">
            <v/>
          </cell>
          <cell r="EM198" t="str">
            <v/>
          </cell>
          <cell r="EP198" t="str">
            <v/>
          </cell>
          <cell r="ES198" t="str">
            <v/>
          </cell>
          <cell r="EV198" t="str">
            <v/>
          </cell>
          <cell r="EY198" t="str">
            <v/>
          </cell>
          <cell r="FB198" t="str">
            <v/>
          </cell>
          <cell r="FE198" t="str">
            <v/>
          </cell>
          <cell r="FH198" t="str">
            <v/>
          </cell>
          <cell r="FK198" t="str">
            <v/>
          </cell>
          <cell r="FN198" t="str">
            <v/>
          </cell>
          <cell r="FQ198" t="str">
            <v/>
          </cell>
          <cell r="FT198" t="str">
            <v/>
          </cell>
          <cell r="FW198" t="str">
            <v/>
          </cell>
          <cell r="FZ198" t="str">
            <v/>
          </cell>
          <cell r="GC198" t="str">
            <v/>
          </cell>
          <cell r="GF198" t="str">
            <v/>
          </cell>
          <cell r="GI198" t="str">
            <v/>
          </cell>
          <cell r="GL198" t="str">
            <v/>
          </cell>
          <cell r="GO198" t="str">
            <v/>
          </cell>
          <cell r="GR198" t="str">
            <v/>
          </cell>
          <cell r="GU198" t="str">
            <v/>
          </cell>
          <cell r="GX198" t="str">
            <v/>
          </cell>
          <cell r="HA198" t="str">
            <v/>
          </cell>
          <cell r="HD198" t="str">
            <v/>
          </cell>
          <cell r="HG198" t="str">
            <v/>
          </cell>
          <cell r="HJ198" t="str">
            <v/>
          </cell>
          <cell r="HM198" t="str">
            <v/>
          </cell>
          <cell r="HP198" t="str">
            <v/>
          </cell>
          <cell r="HS198" t="str">
            <v/>
          </cell>
          <cell r="HV198" t="str">
            <v/>
          </cell>
        </row>
        <row r="199">
          <cell r="DR199" t="str">
            <v/>
          </cell>
          <cell r="DU199" t="str">
            <v/>
          </cell>
          <cell r="DX199" t="str">
            <v/>
          </cell>
          <cell r="EA199" t="str">
            <v/>
          </cell>
          <cell r="ED199" t="str">
            <v/>
          </cell>
          <cell r="EG199" t="str">
            <v/>
          </cell>
          <cell r="EJ199" t="str">
            <v/>
          </cell>
          <cell r="EM199" t="str">
            <v/>
          </cell>
          <cell r="EP199" t="str">
            <v/>
          </cell>
          <cell r="ES199" t="str">
            <v/>
          </cell>
          <cell r="EV199" t="str">
            <v/>
          </cell>
          <cell r="EY199" t="str">
            <v/>
          </cell>
          <cell r="FB199" t="str">
            <v/>
          </cell>
          <cell r="FE199" t="str">
            <v/>
          </cell>
          <cell r="FH199" t="str">
            <v/>
          </cell>
          <cell r="FK199" t="str">
            <v/>
          </cell>
          <cell r="FN199" t="str">
            <v/>
          </cell>
          <cell r="FQ199" t="str">
            <v/>
          </cell>
          <cell r="FT199" t="str">
            <v/>
          </cell>
          <cell r="FW199" t="str">
            <v/>
          </cell>
          <cell r="FZ199" t="str">
            <v/>
          </cell>
          <cell r="GC199" t="str">
            <v/>
          </cell>
          <cell r="GF199" t="str">
            <v/>
          </cell>
          <cell r="GI199" t="str">
            <v/>
          </cell>
          <cell r="GL199" t="str">
            <v/>
          </cell>
          <cell r="GO199" t="str">
            <v/>
          </cell>
          <cell r="GR199" t="str">
            <v/>
          </cell>
          <cell r="GU199" t="str">
            <v/>
          </cell>
          <cell r="GX199" t="str">
            <v/>
          </cell>
          <cell r="HA199" t="str">
            <v/>
          </cell>
          <cell r="HD199" t="str">
            <v/>
          </cell>
          <cell r="HG199" t="str">
            <v/>
          </cell>
          <cell r="HJ199" t="str">
            <v/>
          </cell>
          <cell r="HM199" t="str">
            <v/>
          </cell>
          <cell r="HP199" t="str">
            <v/>
          </cell>
          <cell r="HS199" t="str">
            <v/>
          </cell>
          <cell r="HV199" t="str">
            <v/>
          </cell>
        </row>
        <row r="200">
          <cell r="DR200" t="str">
            <v/>
          </cell>
          <cell r="DU200" t="str">
            <v/>
          </cell>
          <cell r="DX200" t="str">
            <v/>
          </cell>
          <cell r="EA200" t="str">
            <v/>
          </cell>
          <cell r="ED200" t="str">
            <v/>
          </cell>
          <cell r="EG200" t="str">
            <v/>
          </cell>
          <cell r="EJ200" t="str">
            <v/>
          </cell>
          <cell r="EM200" t="str">
            <v/>
          </cell>
          <cell r="EP200" t="str">
            <v/>
          </cell>
          <cell r="ES200" t="str">
            <v/>
          </cell>
          <cell r="EV200" t="str">
            <v/>
          </cell>
          <cell r="EY200" t="str">
            <v/>
          </cell>
          <cell r="FB200" t="str">
            <v/>
          </cell>
          <cell r="FE200" t="str">
            <v/>
          </cell>
          <cell r="FH200" t="str">
            <v/>
          </cell>
          <cell r="FK200" t="str">
            <v/>
          </cell>
          <cell r="FN200" t="str">
            <v/>
          </cell>
          <cell r="FQ200" t="str">
            <v/>
          </cell>
          <cell r="FT200" t="str">
            <v/>
          </cell>
          <cell r="FW200" t="str">
            <v/>
          </cell>
          <cell r="FZ200" t="str">
            <v/>
          </cell>
          <cell r="GC200" t="str">
            <v/>
          </cell>
          <cell r="GF200" t="str">
            <v/>
          </cell>
          <cell r="GI200" t="str">
            <v/>
          </cell>
          <cell r="GL200" t="str">
            <v/>
          </cell>
          <cell r="GO200" t="str">
            <v/>
          </cell>
          <cell r="GR200" t="str">
            <v/>
          </cell>
          <cell r="GU200" t="str">
            <v/>
          </cell>
          <cell r="GX200" t="str">
            <v/>
          </cell>
          <cell r="HA200" t="str">
            <v/>
          </cell>
          <cell r="HD200" t="str">
            <v/>
          </cell>
          <cell r="HG200" t="str">
            <v/>
          </cell>
          <cell r="HJ200" t="str">
            <v/>
          </cell>
          <cell r="HM200" t="str">
            <v/>
          </cell>
          <cell r="HP200" t="str">
            <v/>
          </cell>
          <cell r="HS200" t="str">
            <v/>
          </cell>
          <cell r="HV200" t="str">
            <v/>
          </cell>
        </row>
        <row r="201">
          <cell r="DR201" t="str">
            <v/>
          </cell>
          <cell r="DU201" t="str">
            <v/>
          </cell>
          <cell r="DX201" t="str">
            <v/>
          </cell>
          <cell r="EA201" t="str">
            <v/>
          </cell>
          <cell r="ED201" t="str">
            <v/>
          </cell>
          <cell r="EG201" t="str">
            <v/>
          </cell>
          <cell r="EJ201" t="str">
            <v/>
          </cell>
          <cell r="EM201" t="str">
            <v/>
          </cell>
          <cell r="EP201" t="str">
            <v/>
          </cell>
          <cell r="ES201" t="str">
            <v/>
          </cell>
          <cell r="EV201" t="str">
            <v/>
          </cell>
          <cell r="EY201" t="str">
            <v/>
          </cell>
          <cell r="FB201" t="str">
            <v/>
          </cell>
          <cell r="FE201" t="str">
            <v/>
          </cell>
          <cell r="FH201" t="str">
            <v/>
          </cell>
          <cell r="FK201" t="str">
            <v/>
          </cell>
          <cell r="FN201" t="str">
            <v/>
          </cell>
          <cell r="FQ201" t="str">
            <v/>
          </cell>
          <cell r="FT201" t="str">
            <v/>
          </cell>
          <cell r="FW201" t="str">
            <v/>
          </cell>
          <cell r="FZ201" t="str">
            <v/>
          </cell>
          <cell r="GC201" t="str">
            <v/>
          </cell>
          <cell r="GF201" t="str">
            <v/>
          </cell>
          <cell r="GI201" t="str">
            <v/>
          </cell>
          <cell r="GL201" t="str">
            <v/>
          </cell>
          <cell r="GO201" t="str">
            <v/>
          </cell>
          <cell r="GR201" t="str">
            <v/>
          </cell>
          <cell r="GU201" t="str">
            <v/>
          </cell>
          <cell r="GX201" t="str">
            <v/>
          </cell>
          <cell r="HA201" t="str">
            <v/>
          </cell>
          <cell r="HD201" t="str">
            <v/>
          </cell>
          <cell r="HG201" t="str">
            <v/>
          </cell>
          <cell r="HJ201" t="str">
            <v/>
          </cell>
          <cell r="HM201" t="str">
            <v/>
          </cell>
          <cell r="HP201" t="str">
            <v/>
          </cell>
          <cell r="HS201" t="str">
            <v/>
          </cell>
          <cell r="HV201" t="str">
            <v/>
          </cell>
        </row>
        <row r="202">
          <cell r="DR202" t="str">
            <v/>
          </cell>
          <cell r="DU202" t="str">
            <v/>
          </cell>
          <cell r="DX202" t="str">
            <v/>
          </cell>
          <cell r="EA202" t="str">
            <v/>
          </cell>
          <cell r="ED202" t="str">
            <v/>
          </cell>
          <cell r="EG202" t="str">
            <v/>
          </cell>
          <cell r="EJ202" t="str">
            <v/>
          </cell>
          <cell r="EM202" t="str">
            <v/>
          </cell>
          <cell r="EP202" t="str">
            <v/>
          </cell>
          <cell r="ES202" t="str">
            <v/>
          </cell>
          <cell r="EV202" t="str">
            <v/>
          </cell>
          <cell r="EY202" t="str">
            <v/>
          </cell>
          <cell r="FB202" t="str">
            <v/>
          </cell>
          <cell r="FE202" t="str">
            <v/>
          </cell>
          <cell r="FH202" t="str">
            <v/>
          </cell>
          <cell r="FK202" t="str">
            <v/>
          </cell>
          <cell r="FN202" t="str">
            <v/>
          </cell>
          <cell r="FQ202" t="str">
            <v/>
          </cell>
          <cell r="FT202" t="str">
            <v/>
          </cell>
          <cell r="FW202" t="str">
            <v/>
          </cell>
          <cell r="FZ202" t="str">
            <v/>
          </cell>
          <cell r="GC202" t="str">
            <v/>
          </cell>
          <cell r="GF202" t="str">
            <v/>
          </cell>
          <cell r="GI202" t="str">
            <v/>
          </cell>
          <cell r="GL202" t="str">
            <v/>
          </cell>
          <cell r="GO202" t="str">
            <v/>
          </cell>
          <cell r="GR202" t="str">
            <v/>
          </cell>
          <cell r="GU202" t="str">
            <v/>
          </cell>
          <cell r="GX202" t="str">
            <v/>
          </cell>
          <cell r="HA202" t="str">
            <v/>
          </cell>
          <cell r="HD202" t="str">
            <v/>
          </cell>
          <cell r="HG202" t="str">
            <v/>
          </cell>
          <cell r="HJ202" t="str">
            <v/>
          </cell>
          <cell r="HM202" t="str">
            <v/>
          </cell>
          <cell r="HP202" t="str">
            <v/>
          </cell>
          <cell r="HS202" t="str">
            <v/>
          </cell>
          <cell r="HV202" t="str">
            <v/>
          </cell>
        </row>
        <row r="203">
          <cell r="DR203" t="str">
            <v/>
          </cell>
          <cell r="DU203" t="str">
            <v/>
          </cell>
          <cell r="DX203" t="str">
            <v/>
          </cell>
          <cell r="EA203" t="str">
            <v/>
          </cell>
          <cell r="ED203" t="str">
            <v/>
          </cell>
          <cell r="EG203" t="str">
            <v/>
          </cell>
          <cell r="EJ203" t="str">
            <v/>
          </cell>
          <cell r="EM203" t="str">
            <v/>
          </cell>
          <cell r="EP203" t="str">
            <v/>
          </cell>
          <cell r="ES203" t="str">
            <v/>
          </cell>
          <cell r="EV203" t="str">
            <v/>
          </cell>
          <cell r="EY203" t="str">
            <v/>
          </cell>
          <cell r="FB203" t="str">
            <v/>
          </cell>
          <cell r="FE203" t="str">
            <v/>
          </cell>
          <cell r="FH203" t="str">
            <v/>
          </cell>
          <cell r="FK203" t="str">
            <v/>
          </cell>
          <cell r="FN203" t="str">
            <v/>
          </cell>
          <cell r="FQ203" t="str">
            <v/>
          </cell>
          <cell r="FT203" t="str">
            <v/>
          </cell>
          <cell r="FW203" t="str">
            <v/>
          </cell>
          <cell r="FZ203" t="str">
            <v/>
          </cell>
          <cell r="GC203" t="str">
            <v/>
          </cell>
          <cell r="GF203" t="str">
            <v/>
          </cell>
          <cell r="GI203" t="str">
            <v/>
          </cell>
          <cell r="GL203" t="str">
            <v/>
          </cell>
          <cell r="GO203" t="str">
            <v/>
          </cell>
          <cell r="GR203" t="str">
            <v/>
          </cell>
          <cell r="GU203" t="str">
            <v/>
          </cell>
          <cell r="GX203" t="str">
            <v/>
          </cell>
          <cell r="HA203" t="str">
            <v/>
          </cell>
          <cell r="HD203" t="str">
            <v/>
          </cell>
          <cell r="HG203" t="str">
            <v/>
          </cell>
          <cell r="HJ203" t="str">
            <v/>
          </cell>
          <cell r="HM203" t="str">
            <v/>
          </cell>
          <cell r="HP203" t="str">
            <v/>
          </cell>
          <cell r="HS203" t="str">
            <v/>
          </cell>
          <cell r="HV203" t="str">
            <v/>
          </cell>
        </row>
        <row r="204">
          <cell r="DR204" t="str">
            <v/>
          </cell>
          <cell r="DU204" t="str">
            <v/>
          </cell>
          <cell r="DX204" t="str">
            <v/>
          </cell>
          <cell r="EA204" t="str">
            <v/>
          </cell>
          <cell r="ED204" t="str">
            <v/>
          </cell>
          <cell r="EG204" t="str">
            <v/>
          </cell>
          <cell r="EJ204" t="str">
            <v/>
          </cell>
          <cell r="EM204" t="str">
            <v/>
          </cell>
          <cell r="EP204" t="str">
            <v/>
          </cell>
          <cell r="ES204" t="str">
            <v/>
          </cell>
          <cell r="EV204" t="str">
            <v/>
          </cell>
          <cell r="EY204" t="str">
            <v/>
          </cell>
          <cell r="FB204" t="str">
            <v/>
          </cell>
          <cell r="FE204" t="str">
            <v/>
          </cell>
          <cell r="FH204" t="str">
            <v/>
          </cell>
          <cell r="FK204" t="str">
            <v/>
          </cell>
          <cell r="FN204" t="str">
            <v/>
          </cell>
          <cell r="FQ204" t="str">
            <v/>
          </cell>
          <cell r="FT204" t="str">
            <v/>
          </cell>
          <cell r="FW204" t="str">
            <v/>
          </cell>
          <cell r="FZ204" t="str">
            <v/>
          </cell>
          <cell r="GC204" t="str">
            <v/>
          </cell>
          <cell r="GF204" t="str">
            <v/>
          </cell>
          <cell r="GI204" t="str">
            <v/>
          </cell>
          <cell r="GL204" t="str">
            <v/>
          </cell>
          <cell r="GO204" t="str">
            <v/>
          </cell>
          <cell r="GR204" t="str">
            <v/>
          </cell>
          <cell r="GU204" t="str">
            <v/>
          </cell>
          <cell r="GX204" t="str">
            <v/>
          </cell>
          <cell r="HA204" t="str">
            <v/>
          </cell>
          <cell r="HD204" t="str">
            <v/>
          </cell>
          <cell r="HG204" t="str">
            <v/>
          </cell>
          <cell r="HJ204" t="str">
            <v/>
          </cell>
          <cell r="HM204" t="str">
            <v/>
          </cell>
          <cell r="HP204" t="str">
            <v/>
          </cell>
          <cell r="HS204" t="str">
            <v/>
          </cell>
          <cell r="HV204" t="str">
            <v/>
          </cell>
        </row>
        <row r="205">
          <cell r="DR205" t="str">
            <v/>
          </cell>
          <cell r="DU205" t="str">
            <v/>
          </cell>
          <cell r="DX205" t="str">
            <v/>
          </cell>
          <cell r="EA205" t="str">
            <v/>
          </cell>
          <cell r="ED205" t="str">
            <v/>
          </cell>
          <cell r="EG205" t="str">
            <v/>
          </cell>
          <cell r="EJ205" t="str">
            <v/>
          </cell>
          <cell r="EM205" t="str">
            <v/>
          </cell>
          <cell r="EP205" t="str">
            <v/>
          </cell>
          <cell r="ES205" t="str">
            <v/>
          </cell>
          <cell r="EV205" t="str">
            <v/>
          </cell>
          <cell r="EY205" t="str">
            <v/>
          </cell>
          <cell r="FB205" t="str">
            <v/>
          </cell>
          <cell r="FE205" t="str">
            <v/>
          </cell>
          <cell r="FH205" t="str">
            <v/>
          </cell>
          <cell r="FK205" t="str">
            <v/>
          </cell>
          <cell r="FN205" t="str">
            <v/>
          </cell>
          <cell r="FQ205" t="str">
            <v/>
          </cell>
          <cell r="FT205" t="str">
            <v/>
          </cell>
          <cell r="FW205" t="str">
            <v/>
          </cell>
          <cell r="FZ205" t="str">
            <v/>
          </cell>
          <cell r="GC205" t="str">
            <v/>
          </cell>
          <cell r="GF205" t="str">
            <v/>
          </cell>
          <cell r="GI205" t="str">
            <v/>
          </cell>
          <cell r="GL205" t="str">
            <v/>
          </cell>
          <cell r="GO205" t="str">
            <v/>
          </cell>
          <cell r="GR205" t="str">
            <v/>
          </cell>
          <cell r="GU205" t="str">
            <v/>
          </cell>
          <cell r="GX205" t="str">
            <v/>
          </cell>
          <cell r="HA205" t="str">
            <v/>
          </cell>
          <cell r="HD205" t="str">
            <v/>
          </cell>
          <cell r="HG205" t="str">
            <v/>
          </cell>
          <cell r="HJ205" t="str">
            <v/>
          </cell>
          <cell r="HM205" t="str">
            <v/>
          </cell>
          <cell r="HP205" t="str">
            <v/>
          </cell>
          <cell r="HS205" t="str">
            <v/>
          </cell>
          <cell r="HV205" t="str">
            <v/>
          </cell>
        </row>
        <row r="206">
          <cell r="DR206" t="str">
            <v/>
          </cell>
          <cell r="DU206" t="str">
            <v/>
          </cell>
          <cell r="DX206" t="str">
            <v/>
          </cell>
          <cell r="EA206" t="str">
            <v/>
          </cell>
          <cell r="ED206" t="str">
            <v/>
          </cell>
          <cell r="EG206" t="str">
            <v/>
          </cell>
          <cell r="EJ206" t="str">
            <v/>
          </cell>
          <cell r="EM206" t="str">
            <v/>
          </cell>
          <cell r="EP206" t="str">
            <v/>
          </cell>
          <cell r="ES206" t="str">
            <v/>
          </cell>
          <cell r="EV206" t="str">
            <v/>
          </cell>
          <cell r="EY206" t="str">
            <v/>
          </cell>
          <cell r="FB206" t="str">
            <v/>
          </cell>
          <cell r="FE206" t="str">
            <v/>
          </cell>
          <cell r="FH206" t="str">
            <v/>
          </cell>
          <cell r="FK206" t="str">
            <v/>
          </cell>
          <cell r="FN206" t="str">
            <v/>
          </cell>
          <cell r="FQ206" t="str">
            <v/>
          </cell>
          <cell r="FT206" t="str">
            <v/>
          </cell>
          <cell r="FW206" t="str">
            <v/>
          </cell>
          <cell r="FZ206" t="str">
            <v/>
          </cell>
          <cell r="GC206" t="str">
            <v/>
          </cell>
          <cell r="GF206" t="str">
            <v/>
          </cell>
          <cell r="GI206" t="str">
            <v/>
          </cell>
          <cell r="GL206" t="str">
            <v/>
          </cell>
          <cell r="GO206" t="str">
            <v/>
          </cell>
          <cell r="GR206" t="str">
            <v/>
          </cell>
          <cell r="GU206" t="str">
            <v/>
          </cell>
          <cell r="GX206" t="str">
            <v/>
          </cell>
          <cell r="HA206" t="str">
            <v/>
          </cell>
          <cell r="HD206" t="str">
            <v/>
          </cell>
          <cell r="HG206" t="str">
            <v/>
          </cell>
          <cell r="HJ206" t="str">
            <v/>
          </cell>
          <cell r="HM206" t="str">
            <v/>
          </cell>
          <cell r="HP206" t="str">
            <v/>
          </cell>
          <cell r="HS206" t="str">
            <v/>
          </cell>
          <cell r="HV206" t="str">
            <v/>
          </cell>
        </row>
        <row r="207">
          <cell r="DR207" t="str">
            <v/>
          </cell>
          <cell r="DU207" t="str">
            <v/>
          </cell>
          <cell r="DX207" t="str">
            <v/>
          </cell>
          <cell r="EA207" t="str">
            <v/>
          </cell>
          <cell r="ED207" t="str">
            <v/>
          </cell>
          <cell r="EG207" t="str">
            <v/>
          </cell>
          <cell r="EJ207" t="str">
            <v/>
          </cell>
          <cell r="EM207" t="str">
            <v/>
          </cell>
          <cell r="EP207" t="str">
            <v/>
          </cell>
          <cell r="ES207" t="str">
            <v/>
          </cell>
          <cell r="EV207" t="str">
            <v/>
          </cell>
          <cell r="EY207" t="str">
            <v/>
          </cell>
          <cell r="FB207" t="str">
            <v/>
          </cell>
          <cell r="FE207" t="str">
            <v/>
          </cell>
          <cell r="FH207" t="str">
            <v/>
          </cell>
          <cell r="FK207" t="str">
            <v/>
          </cell>
          <cell r="FN207" t="str">
            <v/>
          </cell>
          <cell r="FQ207" t="str">
            <v/>
          </cell>
          <cell r="FT207" t="str">
            <v/>
          </cell>
          <cell r="FW207" t="str">
            <v/>
          </cell>
          <cell r="FZ207" t="str">
            <v/>
          </cell>
          <cell r="GC207" t="str">
            <v/>
          </cell>
          <cell r="GF207" t="str">
            <v/>
          </cell>
          <cell r="GI207" t="str">
            <v/>
          </cell>
          <cell r="GL207" t="str">
            <v/>
          </cell>
          <cell r="GO207" t="str">
            <v/>
          </cell>
          <cell r="GR207" t="str">
            <v/>
          </cell>
          <cell r="GU207" t="str">
            <v/>
          </cell>
          <cell r="GX207" t="str">
            <v/>
          </cell>
          <cell r="HA207" t="str">
            <v/>
          </cell>
          <cell r="HD207" t="str">
            <v/>
          </cell>
          <cell r="HG207" t="str">
            <v/>
          </cell>
          <cell r="HJ207" t="str">
            <v/>
          </cell>
          <cell r="HM207" t="str">
            <v/>
          </cell>
          <cell r="HP207" t="str">
            <v/>
          </cell>
          <cell r="HS207" t="str">
            <v/>
          </cell>
          <cell r="HV207" t="str">
            <v/>
          </cell>
        </row>
        <row r="208">
          <cell r="DR208" t="str">
            <v/>
          </cell>
          <cell r="DU208" t="str">
            <v/>
          </cell>
          <cell r="DX208" t="str">
            <v/>
          </cell>
          <cell r="EA208" t="str">
            <v/>
          </cell>
          <cell r="ED208" t="str">
            <v/>
          </cell>
          <cell r="EG208" t="str">
            <v/>
          </cell>
          <cell r="EJ208" t="str">
            <v/>
          </cell>
          <cell r="EM208" t="str">
            <v/>
          </cell>
          <cell r="EP208" t="str">
            <v/>
          </cell>
          <cell r="ES208" t="str">
            <v/>
          </cell>
          <cell r="EV208" t="str">
            <v/>
          </cell>
          <cell r="EY208" t="str">
            <v/>
          </cell>
          <cell r="FB208" t="str">
            <v/>
          </cell>
          <cell r="FE208" t="str">
            <v/>
          </cell>
          <cell r="FH208" t="str">
            <v/>
          </cell>
          <cell r="FK208" t="str">
            <v/>
          </cell>
          <cell r="FN208" t="str">
            <v/>
          </cell>
          <cell r="FQ208" t="str">
            <v/>
          </cell>
          <cell r="FT208" t="str">
            <v/>
          </cell>
          <cell r="FW208" t="str">
            <v/>
          </cell>
          <cell r="FZ208" t="str">
            <v/>
          </cell>
          <cell r="GC208" t="str">
            <v/>
          </cell>
          <cell r="GF208" t="str">
            <v/>
          </cell>
          <cell r="GI208" t="str">
            <v/>
          </cell>
          <cell r="GL208" t="str">
            <v/>
          </cell>
          <cell r="GO208" t="str">
            <v/>
          </cell>
          <cell r="GR208" t="str">
            <v/>
          </cell>
          <cell r="GU208" t="str">
            <v/>
          </cell>
          <cell r="GX208" t="str">
            <v/>
          </cell>
          <cell r="HA208" t="str">
            <v/>
          </cell>
          <cell r="HD208" t="str">
            <v/>
          </cell>
          <cell r="HG208" t="str">
            <v/>
          </cell>
          <cell r="HJ208" t="str">
            <v/>
          </cell>
          <cell r="HM208" t="str">
            <v/>
          </cell>
          <cell r="HP208" t="str">
            <v/>
          </cell>
          <cell r="HS208" t="str">
            <v/>
          </cell>
          <cell r="HV208" t="str">
            <v/>
          </cell>
        </row>
        <row r="209">
          <cell r="DR209" t="str">
            <v/>
          </cell>
          <cell r="DU209" t="str">
            <v/>
          </cell>
          <cell r="DX209" t="str">
            <v/>
          </cell>
          <cell r="EA209" t="str">
            <v/>
          </cell>
          <cell r="ED209" t="str">
            <v/>
          </cell>
          <cell r="EG209" t="str">
            <v/>
          </cell>
          <cell r="EJ209" t="str">
            <v/>
          </cell>
          <cell r="EM209" t="str">
            <v/>
          </cell>
          <cell r="EP209" t="str">
            <v/>
          </cell>
          <cell r="ES209" t="str">
            <v/>
          </cell>
          <cell r="EV209" t="str">
            <v/>
          </cell>
          <cell r="EY209" t="str">
            <v/>
          </cell>
          <cell r="FB209" t="str">
            <v/>
          </cell>
          <cell r="FE209" t="str">
            <v/>
          </cell>
          <cell r="FH209" t="str">
            <v/>
          </cell>
          <cell r="FK209" t="str">
            <v/>
          </cell>
          <cell r="FN209" t="str">
            <v/>
          </cell>
          <cell r="FQ209" t="str">
            <v/>
          </cell>
          <cell r="FT209" t="str">
            <v/>
          </cell>
          <cell r="FW209" t="str">
            <v/>
          </cell>
          <cell r="FZ209" t="str">
            <v/>
          </cell>
          <cell r="GC209" t="str">
            <v/>
          </cell>
          <cell r="GF209" t="str">
            <v/>
          </cell>
          <cell r="GI209" t="str">
            <v/>
          </cell>
          <cell r="GL209" t="str">
            <v/>
          </cell>
          <cell r="GO209" t="str">
            <v/>
          </cell>
          <cell r="GR209" t="str">
            <v/>
          </cell>
          <cell r="GU209" t="str">
            <v/>
          </cell>
          <cell r="GX209" t="str">
            <v/>
          </cell>
          <cell r="HA209" t="str">
            <v/>
          </cell>
          <cell r="HD209" t="str">
            <v/>
          </cell>
          <cell r="HG209" t="str">
            <v/>
          </cell>
          <cell r="HJ209" t="str">
            <v/>
          </cell>
          <cell r="HM209" t="str">
            <v/>
          </cell>
          <cell r="HP209" t="str">
            <v/>
          </cell>
          <cell r="HS209" t="str">
            <v/>
          </cell>
          <cell r="HV209" t="str">
            <v/>
          </cell>
        </row>
        <row r="210">
          <cell r="DR210" t="str">
            <v/>
          </cell>
          <cell r="DU210" t="str">
            <v/>
          </cell>
          <cell r="DX210" t="str">
            <v/>
          </cell>
          <cell r="EA210" t="str">
            <v/>
          </cell>
          <cell r="ED210" t="str">
            <v/>
          </cell>
          <cell r="EG210" t="str">
            <v/>
          </cell>
          <cell r="EJ210" t="str">
            <v/>
          </cell>
          <cell r="EM210" t="str">
            <v/>
          </cell>
          <cell r="EP210" t="str">
            <v/>
          </cell>
          <cell r="ES210" t="str">
            <v/>
          </cell>
          <cell r="EV210" t="str">
            <v/>
          </cell>
          <cell r="EY210" t="str">
            <v/>
          </cell>
          <cell r="FB210" t="str">
            <v/>
          </cell>
          <cell r="FE210" t="str">
            <v/>
          </cell>
          <cell r="FH210" t="str">
            <v/>
          </cell>
          <cell r="FK210" t="str">
            <v/>
          </cell>
          <cell r="FN210" t="str">
            <v/>
          </cell>
          <cell r="FQ210" t="str">
            <v/>
          </cell>
          <cell r="FT210" t="str">
            <v/>
          </cell>
          <cell r="FW210" t="str">
            <v/>
          </cell>
          <cell r="FZ210" t="str">
            <v/>
          </cell>
          <cell r="GC210" t="str">
            <v/>
          </cell>
          <cell r="GF210" t="str">
            <v/>
          </cell>
          <cell r="GI210" t="str">
            <v/>
          </cell>
          <cell r="GL210" t="str">
            <v/>
          </cell>
          <cell r="GO210" t="str">
            <v/>
          </cell>
          <cell r="GR210" t="str">
            <v/>
          </cell>
          <cell r="GU210" t="str">
            <v/>
          </cell>
          <cell r="GX210" t="str">
            <v/>
          </cell>
          <cell r="HA210" t="str">
            <v/>
          </cell>
          <cell r="HD210" t="str">
            <v/>
          </cell>
          <cell r="HG210" t="str">
            <v/>
          </cell>
          <cell r="HJ210" t="str">
            <v/>
          </cell>
          <cell r="HM210" t="str">
            <v/>
          </cell>
          <cell r="HP210" t="str">
            <v/>
          </cell>
          <cell r="HS210" t="str">
            <v/>
          </cell>
          <cell r="HV210" t="str">
            <v/>
          </cell>
        </row>
        <row r="211">
          <cell r="DR211" t="str">
            <v/>
          </cell>
          <cell r="DU211" t="str">
            <v/>
          </cell>
          <cell r="DX211" t="str">
            <v/>
          </cell>
          <cell r="EA211" t="str">
            <v/>
          </cell>
          <cell r="ED211" t="str">
            <v/>
          </cell>
          <cell r="EG211" t="str">
            <v/>
          </cell>
          <cell r="EJ211" t="str">
            <v/>
          </cell>
          <cell r="EM211" t="str">
            <v/>
          </cell>
          <cell r="EP211" t="str">
            <v/>
          </cell>
          <cell r="ES211" t="str">
            <v/>
          </cell>
          <cell r="EV211" t="str">
            <v/>
          </cell>
          <cell r="EY211" t="str">
            <v/>
          </cell>
          <cell r="FB211" t="str">
            <v/>
          </cell>
          <cell r="FE211" t="str">
            <v/>
          </cell>
          <cell r="FH211" t="str">
            <v/>
          </cell>
          <cell r="FK211" t="str">
            <v/>
          </cell>
          <cell r="FN211" t="str">
            <v/>
          </cell>
          <cell r="FQ211" t="str">
            <v/>
          </cell>
          <cell r="FT211" t="str">
            <v/>
          </cell>
          <cell r="FW211" t="str">
            <v/>
          </cell>
          <cell r="FZ211" t="str">
            <v/>
          </cell>
          <cell r="GC211" t="str">
            <v/>
          </cell>
          <cell r="GF211" t="str">
            <v/>
          </cell>
          <cell r="GI211" t="str">
            <v/>
          </cell>
          <cell r="GL211" t="str">
            <v/>
          </cell>
          <cell r="GO211" t="str">
            <v/>
          </cell>
          <cell r="GR211" t="str">
            <v/>
          </cell>
          <cell r="GU211" t="str">
            <v/>
          </cell>
          <cell r="GX211" t="str">
            <v/>
          </cell>
          <cell r="HA211" t="str">
            <v/>
          </cell>
          <cell r="HD211" t="str">
            <v/>
          </cell>
          <cell r="HG211" t="str">
            <v/>
          </cell>
          <cell r="HJ211" t="str">
            <v/>
          </cell>
          <cell r="HM211" t="str">
            <v/>
          </cell>
          <cell r="HP211" t="str">
            <v/>
          </cell>
          <cell r="HS211" t="str">
            <v/>
          </cell>
          <cell r="HV211" t="str">
            <v/>
          </cell>
        </row>
        <row r="212">
          <cell r="DR212" t="str">
            <v/>
          </cell>
          <cell r="DU212" t="str">
            <v/>
          </cell>
          <cell r="DX212" t="str">
            <v/>
          </cell>
          <cell r="EA212" t="str">
            <v/>
          </cell>
          <cell r="ED212" t="str">
            <v/>
          </cell>
          <cell r="EG212" t="str">
            <v/>
          </cell>
          <cell r="EJ212" t="str">
            <v/>
          </cell>
          <cell r="EM212" t="str">
            <v/>
          </cell>
          <cell r="EP212" t="str">
            <v/>
          </cell>
          <cell r="ES212" t="str">
            <v/>
          </cell>
          <cell r="EV212" t="str">
            <v/>
          </cell>
          <cell r="EY212" t="str">
            <v/>
          </cell>
          <cell r="FB212" t="str">
            <v/>
          </cell>
          <cell r="FE212" t="str">
            <v/>
          </cell>
          <cell r="FH212" t="str">
            <v/>
          </cell>
          <cell r="FK212" t="str">
            <v/>
          </cell>
          <cell r="FN212" t="str">
            <v/>
          </cell>
          <cell r="FQ212" t="str">
            <v/>
          </cell>
          <cell r="FT212" t="str">
            <v/>
          </cell>
          <cell r="FW212" t="str">
            <v/>
          </cell>
          <cell r="FZ212" t="str">
            <v/>
          </cell>
          <cell r="GC212" t="str">
            <v/>
          </cell>
          <cell r="GF212" t="str">
            <v/>
          </cell>
          <cell r="GI212" t="str">
            <v/>
          </cell>
          <cell r="GL212" t="str">
            <v/>
          </cell>
          <cell r="GO212" t="str">
            <v/>
          </cell>
          <cell r="GR212" t="str">
            <v/>
          </cell>
          <cell r="GU212" t="str">
            <v/>
          </cell>
          <cell r="GX212" t="str">
            <v/>
          </cell>
          <cell r="HA212" t="str">
            <v/>
          </cell>
          <cell r="HD212" t="str">
            <v/>
          </cell>
          <cell r="HG212" t="str">
            <v/>
          </cell>
          <cell r="HJ212" t="str">
            <v/>
          </cell>
          <cell r="HM212" t="str">
            <v/>
          </cell>
          <cell r="HP212" t="str">
            <v/>
          </cell>
          <cell r="HS212" t="str">
            <v/>
          </cell>
          <cell r="HV212" t="str">
            <v/>
          </cell>
        </row>
        <row r="213">
          <cell r="DR213" t="str">
            <v/>
          </cell>
          <cell r="DU213" t="str">
            <v/>
          </cell>
          <cell r="DX213" t="str">
            <v/>
          </cell>
          <cell r="EA213" t="str">
            <v/>
          </cell>
          <cell r="ED213" t="str">
            <v/>
          </cell>
          <cell r="EG213" t="str">
            <v/>
          </cell>
          <cell r="EJ213" t="str">
            <v/>
          </cell>
          <cell r="EM213" t="str">
            <v/>
          </cell>
          <cell r="EP213" t="str">
            <v/>
          </cell>
          <cell r="ES213" t="str">
            <v/>
          </cell>
          <cell r="EV213" t="str">
            <v/>
          </cell>
          <cell r="EY213" t="str">
            <v/>
          </cell>
          <cell r="FB213" t="str">
            <v/>
          </cell>
          <cell r="FE213" t="str">
            <v/>
          </cell>
          <cell r="FH213" t="str">
            <v/>
          </cell>
          <cell r="FK213" t="str">
            <v/>
          </cell>
          <cell r="FN213" t="str">
            <v/>
          </cell>
          <cell r="FQ213" t="str">
            <v/>
          </cell>
          <cell r="FT213" t="str">
            <v/>
          </cell>
          <cell r="FW213" t="str">
            <v/>
          </cell>
          <cell r="FZ213" t="str">
            <v/>
          </cell>
          <cell r="GC213" t="str">
            <v/>
          </cell>
          <cell r="GF213" t="str">
            <v/>
          </cell>
          <cell r="GI213" t="str">
            <v/>
          </cell>
          <cell r="GL213" t="str">
            <v/>
          </cell>
          <cell r="GO213" t="str">
            <v/>
          </cell>
          <cell r="GR213" t="str">
            <v/>
          </cell>
          <cell r="GU213" t="str">
            <v/>
          </cell>
          <cell r="GX213" t="str">
            <v/>
          </cell>
          <cell r="HA213" t="str">
            <v/>
          </cell>
          <cell r="HD213" t="str">
            <v/>
          </cell>
          <cell r="HG213" t="str">
            <v/>
          </cell>
          <cell r="HJ213" t="str">
            <v/>
          </cell>
          <cell r="HM213" t="str">
            <v/>
          </cell>
          <cell r="HP213" t="str">
            <v/>
          </cell>
          <cell r="HS213" t="str">
            <v/>
          </cell>
          <cell r="HV213" t="str">
            <v/>
          </cell>
        </row>
        <row r="214">
          <cell r="DR214" t="str">
            <v/>
          </cell>
          <cell r="DU214" t="str">
            <v/>
          </cell>
          <cell r="DX214" t="str">
            <v/>
          </cell>
          <cell r="EA214" t="str">
            <v/>
          </cell>
          <cell r="ED214" t="str">
            <v/>
          </cell>
          <cell r="EG214" t="str">
            <v/>
          </cell>
          <cell r="EJ214" t="str">
            <v/>
          </cell>
          <cell r="EM214" t="str">
            <v/>
          </cell>
          <cell r="EP214" t="str">
            <v/>
          </cell>
          <cell r="ES214" t="str">
            <v/>
          </cell>
          <cell r="EV214" t="str">
            <v/>
          </cell>
          <cell r="EY214" t="str">
            <v/>
          </cell>
          <cell r="FB214" t="str">
            <v/>
          </cell>
          <cell r="FE214" t="str">
            <v/>
          </cell>
          <cell r="FH214" t="str">
            <v/>
          </cell>
          <cell r="FK214" t="str">
            <v/>
          </cell>
          <cell r="FN214" t="str">
            <v/>
          </cell>
          <cell r="FQ214" t="str">
            <v/>
          </cell>
          <cell r="FT214" t="str">
            <v/>
          </cell>
          <cell r="FW214" t="str">
            <v/>
          </cell>
          <cell r="FZ214" t="str">
            <v/>
          </cell>
          <cell r="GC214" t="str">
            <v/>
          </cell>
          <cell r="GF214" t="str">
            <v/>
          </cell>
          <cell r="GI214" t="str">
            <v/>
          </cell>
          <cell r="GL214" t="str">
            <v/>
          </cell>
          <cell r="GO214" t="str">
            <v/>
          </cell>
          <cell r="GR214" t="str">
            <v/>
          </cell>
          <cell r="GU214" t="str">
            <v/>
          </cell>
          <cell r="GX214" t="str">
            <v/>
          </cell>
          <cell r="HA214" t="str">
            <v/>
          </cell>
          <cell r="HD214" t="str">
            <v/>
          </cell>
          <cell r="HG214" t="str">
            <v/>
          </cell>
          <cell r="HJ214" t="str">
            <v/>
          </cell>
          <cell r="HM214" t="str">
            <v/>
          </cell>
          <cell r="HP214" t="str">
            <v/>
          </cell>
          <cell r="HS214" t="str">
            <v/>
          </cell>
          <cell r="HV214" t="str">
            <v/>
          </cell>
        </row>
        <row r="215">
          <cell r="DR215" t="str">
            <v/>
          </cell>
          <cell r="DU215" t="str">
            <v/>
          </cell>
          <cell r="DX215" t="str">
            <v/>
          </cell>
          <cell r="EA215" t="str">
            <v/>
          </cell>
          <cell r="ED215" t="str">
            <v/>
          </cell>
          <cell r="EG215" t="str">
            <v/>
          </cell>
          <cell r="EJ215" t="str">
            <v/>
          </cell>
          <cell r="EM215" t="str">
            <v/>
          </cell>
          <cell r="EP215" t="str">
            <v/>
          </cell>
          <cell r="ES215" t="str">
            <v/>
          </cell>
          <cell r="EV215" t="str">
            <v/>
          </cell>
          <cell r="EY215" t="str">
            <v/>
          </cell>
          <cell r="FB215" t="str">
            <v/>
          </cell>
          <cell r="FE215" t="str">
            <v/>
          </cell>
          <cell r="FH215" t="str">
            <v/>
          </cell>
          <cell r="FK215" t="str">
            <v/>
          </cell>
          <cell r="FN215" t="str">
            <v/>
          </cell>
          <cell r="FQ215" t="str">
            <v/>
          </cell>
          <cell r="FT215" t="str">
            <v/>
          </cell>
          <cell r="FW215" t="str">
            <v/>
          </cell>
          <cell r="FZ215" t="str">
            <v/>
          </cell>
          <cell r="GC215" t="str">
            <v/>
          </cell>
          <cell r="GF215" t="str">
            <v/>
          </cell>
          <cell r="GI215" t="str">
            <v/>
          </cell>
          <cell r="GL215" t="str">
            <v/>
          </cell>
          <cell r="GO215" t="str">
            <v/>
          </cell>
          <cell r="GR215" t="str">
            <v/>
          </cell>
          <cell r="GU215" t="str">
            <v/>
          </cell>
          <cell r="GX215" t="str">
            <v/>
          </cell>
          <cell r="HA215" t="str">
            <v/>
          </cell>
          <cell r="HD215" t="str">
            <v/>
          </cell>
          <cell r="HG215" t="str">
            <v/>
          </cell>
          <cell r="HJ215" t="str">
            <v/>
          </cell>
          <cell r="HM215" t="str">
            <v/>
          </cell>
          <cell r="HP215" t="str">
            <v/>
          </cell>
          <cell r="HS215" t="str">
            <v/>
          </cell>
          <cell r="HV215" t="str">
            <v/>
          </cell>
        </row>
        <row r="216">
          <cell r="DR216" t="str">
            <v/>
          </cell>
          <cell r="DU216" t="str">
            <v/>
          </cell>
          <cell r="DX216" t="str">
            <v/>
          </cell>
          <cell r="EA216" t="str">
            <v/>
          </cell>
          <cell r="ED216" t="str">
            <v/>
          </cell>
          <cell r="EG216" t="str">
            <v/>
          </cell>
          <cell r="EJ216" t="str">
            <v/>
          </cell>
          <cell r="EM216" t="str">
            <v/>
          </cell>
          <cell r="EP216" t="str">
            <v/>
          </cell>
          <cell r="ES216" t="str">
            <v/>
          </cell>
          <cell r="EV216" t="str">
            <v/>
          </cell>
          <cell r="EY216" t="str">
            <v/>
          </cell>
          <cell r="FB216" t="str">
            <v/>
          </cell>
          <cell r="FE216" t="str">
            <v/>
          </cell>
          <cell r="FH216" t="str">
            <v/>
          </cell>
          <cell r="FK216" t="str">
            <v/>
          </cell>
          <cell r="FN216" t="str">
            <v/>
          </cell>
          <cell r="FQ216" t="str">
            <v/>
          </cell>
          <cell r="FT216" t="str">
            <v/>
          </cell>
          <cell r="FW216" t="str">
            <v/>
          </cell>
          <cell r="FZ216" t="str">
            <v/>
          </cell>
          <cell r="GC216" t="str">
            <v/>
          </cell>
          <cell r="GF216" t="str">
            <v/>
          </cell>
          <cell r="GI216" t="str">
            <v/>
          </cell>
          <cell r="GL216" t="str">
            <v/>
          </cell>
          <cell r="GO216" t="str">
            <v/>
          </cell>
          <cell r="GR216" t="str">
            <v/>
          </cell>
          <cell r="GU216" t="str">
            <v/>
          </cell>
          <cell r="GX216" t="str">
            <v/>
          </cell>
          <cell r="HA216" t="str">
            <v/>
          </cell>
          <cell r="HD216" t="str">
            <v/>
          </cell>
          <cell r="HG216" t="str">
            <v/>
          </cell>
          <cell r="HJ216" t="str">
            <v/>
          </cell>
          <cell r="HM216" t="str">
            <v/>
          </cell>
          <cell r="HP216" t="str">
            <v/>
          </cell>
          <cell r="HS216" t="str">
            <v/>
          </cell>
          <cell r="HV216" t="str">
            <v/>
          </cell>
        </row>
        <row r="217">
          <cell r="DR217" t="str">
            <v/>
          </cell>
          <cell r="DU217" t="str">
            <v/>
          </cell>
          <cell r="DX217" t="str">
            <v/>
          </cell>
          <cell r="EA217" t="str">
            <v/>
          </cell>
          <cell r="ED217" t="str">
            <v/>
          </cell>
          <cell r="EG217" t="str">
            <v/>
          </cell>
          <cell r="EJ217" t="str">
            <v/>
          </cell>
          <cell r="EM217" t="str">
            <v/>
          </cell>
          <cell r="EP217" t="str">
            <v/>
          </cell>
          <cell r="ES217" t="str">
            <v/>
          </cell>
          <cell r="EV217" t="str">
            <v/>
          </cell>
          <cell r="EY217" t="str">
            <v/>
          </cell>
          <cell r="FB217" t="str">
            <v/>
          </cell>
          <cell r="FE217" t="str">
            <v/>
          </cell>
          <cell r="FH217" t="str">
            <v/>
          </cell>
          <cell r="FK217" t="str">
            <v/>
          </cell>
          <cell r="FN217" t="str">
            <v/>
          </cell>
          <cell r="FQ217" t="str">
            <v/>
          </cell>
          <cell r="FT217" t="str">
            <v/>
          </cell>
          <cell r="FW217" t="str">
            <v/>
          </cell>
          <cell r="FZ217" t="str">
            <v/>
          </cell>
          <cell r="GC217" t="str">
            <v/>
          </cell>
          <cell r="GF217" t="str">
            <v/>
          </cell>
          <cell r="GI217" t="str">
            <v/>
          </cell>
          <cell r="GL217" t="str">
            <v/>
          </cell>
          <cell r="GO217" t="str">
            <v/>
          </cell>
          <cell r="GR217" t="str">
            <v/>
          </cell>
          <cell r="GU217" t="str">
            <v/>
          </cell>
          <cell r="GX217" t="str">
            <v/>
          </cell>
          <cell r="HA217" t="str">
            <v/>
          </cell>
          <cell r="HD217" t="str">
            <v/>
          </cell>
          <cell r="HG217" t="str">
            <v/>
          </cell>
          <cell r="HJ217" t="str">
            <v/>
          </cell>
          <cell r="HM217" t="str">
            <v/>
          </cell>
          <cell r="HP217" t="str">
            <v/>
          </cell>
          <cell r="HS217" t="str">
            <v/>
          </cell>
          <cell r="HV217" t="str">
            <v/>
          </cell>
        </row>
        <row r="218">
          <cell r="DR218" t="str">
            <v/>
          </cell>
          <cell r="DU218" t="str">
            <v/>
          </cell>
          <cell r="DX218" t="str">
            <v/>
          </cell>
          <cell r="EA218" t="str">
            <v/>
          </cell>
          <cell r="ED218" t="str">
            <v/>
          </cell>
          <cell r="EG218" t="str">
            <v/>
          </cell>
          <cell r="EJ218" t="str">
            <v/>
          </cell>
          <cell r="EM218" t="str">
            <v/>
          </cell>
          <cell r="EP218" t="str">
            <v/>
          </cell>
          <cell r="ES218" t="str">
            <v/>
          </cell>
          <cell r="EV218" t="str">
            <v/>
          </cell>
          <cell r="EY218" t="str">
            <v/>
          </cell>
          <cell r="FB218" t="str">
            <v/>
          </cell>
          <cell r="FE218" t="str">
            <v/>
          </cell>
          <cell r="FH218" t="str">
            <v/>
          </cell>
          <cell r="FK218" t="str">
            <v/>
          </cell>
          <cell r="FN218" t="str">
            <v/>
          </cell>
          <cell r="FQ218" t="str">
            <v/>
          </cell>
          <cell r="FT218" t="str">
            <v/>
          </cell>
          <cell r="FW218" t="str">
            <v/>
          </cell>
          <cell r="FZ218" t="str">
            <v/>
          </cell>
          <cell r="GC218" t="str">
            <v/>
          </cell>
          <cell r="GF218" t="str">
            <v/>
          </cell>
          <cell r="GI218" t="str">
            <v/>
          </cell>
          <cell r="GL218" t="str">
            <v/>
          </cell>
          <cell r="GO218" t="str">
            <v/>
          </cell>
          <cell r="GR218" t="str">
            <v/>
          </cell>
          <cell r="GU218" t="str">
            <v/>
          </cell>
          <cell r="GX218" t="str">
            <v/>
          </cell>
          <cell r="HA218" t="str">
            <v/>
          </cell>
          <cell r="HD218" t="str">
            <v/>
          </cell>
          <cell r="HG218" t="str">
            <v/>
          </cell>
          <cell r="HJ218" t="str">
            <v/>
          </cell>
          <cell r="HM218" t="str">
            <v/>
          </cell>
          <cell r="HP218" t="str">
            <v/>
          </cell>
          <cell r="HS218" t="str">
            <v/>
          </cell>
          <cell r="HV218" t="str">
            <v/>
          </cell>
        </row>
        <row r="219">
          <cell r="DR219" t="str">
            <v/>
          </cell>
          <cell r="DU219" t="str">
            <v/>
          </cell>
          <cell r="DX219" t="str">
            <v/>
          </cell>
          <cell r="EA219" t="str">
            <v/>
          </cell>
          <cell r="ED219" t="str">
            <v/>
          </cell>
          <cell r="EG219" t="str">
            <v/>
          </cell>
          <cell r="EJ219" t="str">
            <v/>
          </cell>
          <cell r="EM219" t="str">
            <v/>
          </cell>
          <cell r="EP219" t="str">
            <v/>
          </cell>
          <cell r="ES219" t="str">
            <v/>
          </cell>
          <cell r="EV219" t="str">
            <v/>
          </cell>
          <cell r="EY219" t="str">
            <v/>
          </cell>
          <cell r="FB219" t="str">
            <v/>
          </cell>
          <cell r="FE219" t="str">
            <v/>
          </cell>
          <cell r="FH219" t="str">
            <v/>
          </cell>
          <cell r="FK219" t="str">
            <v/>
          </cell>
          <cell r="FN219" t="str">
            <v/>
          </cell>
          <cell r="FQ219" t="str">
            <v/>
          </cell>
          <cell r="FT219" t="str">
            <v/>
          </cell>
          <cell r="FW219" t="str">
            <v/>
          </cell>
          <cell r="FZ219" t="str">
            <v/>
          </cell>
          <cell r="GC219" t="str">
            <v/>
          </cell>
          <cell r="GF219" t="str">
            <v/>
          </cell>
          <cell r="GI219" t="str">
            <v/>
          </cell>
          <cell r="GL219" t="str">
            <v/>
          </cell>
          <cell r="GO219" t="str">
            <v/>
          </cell>
          <cell r="GR219" t="str">
            <v/>
          </cell>
          <cell r="GU219" t="str">
            <v/>
          </cell>
          <cell r="GX219" t="str">
            <v/>
          </cell>
          <cell r="HA219" t="str">
            <v/>
          </cell>
          <cell r="HD219" t="str">
            <v/>
          </cell>
          <cell r="HG219" t="str">
            <v/>
          </cell>
          <cell r="HJ219" t="str">
            <v/>
          </cell>
          <cell r="HM219" t="str">
            <v/>
          </cell>
          <cell r="HP219" t="str">
            <v/>
          </cell>
          <cell r="HS219" t="str">
            <v/>
          </cell>
          <cell r="HV219" t="str">
            <v/>
          </cell>
        </row>
        <row r="220">
          <cell r="DR220" t="str">
            <v/>
          </cell>
          <cell r="DU220" t="str">
            <v/>
          </cell>
          <cell r="DX220" t="str">
            <v/>
          </cell>
          <cell r="EA220" t="str">
            <v/>
          </cell>
          <cell r="ED220" t="str">
            <v/>
          </cell>
          <cell r="EG220" t="str">
            <v/>
          </cell>
          <cell r="EJ220" t="str">
            <v/>
          </cell>
          <cell r="EM220" t="str">
            <v/>
          </cell>
          <cell r="EP220" t="str">
            <v/>
          </cell>
          <cell r="ES220" t="str">
            <v/>
          </cell>
          <cell r="EV220" t="str">
            <v/>
          </cell>
          <cell r="EY220" t="str">
            <v/>
          </cell>
          <cell r="FB220" t="str">
            <v/>
          </cell>
          <cell r="FE220" t="str">
            <v/>
          </cell>
          <cell r="FH220" t="str">
            <v/>
          </cell>
          <cell r="FK220" t="str">
            <v/>
          </cell>
          <cell r="FN220" t="str">
            <v/>
          </cell>
          <cell r="FQ220" t="str">
            <v/>
          </cell>
          <cell r="FT220" t="str">
            <v/>
          </cell>
          <cell r="FW220" t="str">
            <v/>
          </cell>
          <cell r="FZ220" t="str">
            <v/>
          </cell>
          <cell r="GC220" t="str">
            <v/>
          </cell>
          <cell r="GF220" t="str">
            <v/>
          </cell>
          <cell r="GI220" t="str">
            <v/>
          </cell>
          <cell r="GL220" t="str">
            <v/>
          </cell>
          <cell r="GO220" t="str">
            <v/>
          </cell>
          <cell r="GR220" t="str">
            <v/>
          </cell>
          <cell r="GU220" t="str">
            <v/>
          </cell>
          <cell r="GX220" t="str">
            <v/>
          </cell>
          <cell r="HA220" t="str">
            <v/>
          </cell>
          <cell r="HD220" t="str">
            <v/>
          </cell>
          <cell r="HG220" t="str">
            <v/>
          </cell>
          <cell r="HJ220" t="str">
            <v/>
          </cell>
          <cell r="HM220" t="str">
            <v/>
          </cell>
          <cell r="HP220" t="str">
            <v/>
          </cell>
          <cell r="HS220" t="str">
            <v/>
          </cell>
          <cell r="HV220" t="str">
            <v/>
          </cell>
        </row>
        <row r="221">
          <cell r="DR221" t="str">
            <v/>
          </cell>
          <cell r="DU221" t="str">
            <v/>
          </cell>
          <cell r="DX221" t="str">
            <v/>
          </cell>
          <cell r="EA221" t="str">
            <v/>
          </cell>
          <cell r="ED221" t="str">
            <v/>
          </cell>
          <cell r="EG221" t="str">
            <v/>
          </cell>
          <cell r="EJ221" t="str">
            <v/>
          </cell>
          <cell r="EM221" t="str">
            <v/>
          </cell>
          <cell r="EP221" t="str">
            <v/>
          </cell>
          <cell r="ES221" t="str">
            <v/>
          </cell>
          <cell r="EV221" t="str">
            <v/>
          </cell>
          <cell r="EY221" t="str">
            <v/>
          </cell>
          <cell r="FB221" t="str">
            <v/>
          </cell>
          <cell r="FE221" t="str">
            <v/>
          </cell>
          <cell r="FH221" t="str">
            <v/>
          </cell>
          <cell r="FK221" t="str">
            <v/>
          </cell>
          <cell r="FN221" t="str">
            <v/>
          </cell>
          <cell r="FQ221" t="str">
            <v/>
          </cell>
          <cell r="FT221" t="str">
            <v/>
          </cell>
          <cell r="FW221" t="str">
            <v/>
          </cell>
          <cell r="FZ221" t="str">
            <v/>
          </cell>
          <cell r="GC221" t="str">
            <v/>
          </cell>
          <cell r="GF221" t="str">
            <v/>
          </cell>
          <cell r="GI221" t="str">
            <v/>
          </cell>
          <cell r="GL221" t="str">
            <v/>
          </cell>
          <cell r="GO221" t="str">
            <v/>
          </cell>
          <cell r="GR221" t="str">
            <v/>
          </cell>
          <cell r="GU221" t="str">
            <v/>
          </cell>
          <cell r="GX221" t="str">
            <v/>
          </cell>
          <cell r="HA221" t="str">
            <v/>
          </cell>
          <cell r="HD221" t="str">
            <v/>
          </cell>
          <cell r="HG221" t="str">
            <v/>
          </cell>
          <cell r="HJ221" t="str">
            <v/>
          </cell>
          <cell r="HM221" t="str">
            <v/>
          </cell>
          <cell r="HP221" t="str">
            <v/>
          </cell>
          <cell r="HS221" t="str">
            <v/>
          </cell>
          <cell r="HV221" t="str">
            <v/>
          </cell>
        </row>
        <row r="222">
          <cell r="DR222" t="str">
            <v/>
          </cell>
          <cell r="DU222" t="str">
            <v/>
          </cell>
          <cell r="DX222" t="str">
            <v/>
          </cell>
          <cell r="EA222" t="str">
            <v/>
          </cell>
          <cell r="ED222" t="str">
            <v/>
          </cell>
          <cell r="EG222" t="str">
            <v/>
          </cell>
          <cell r="EJ222" t="str">
            <v/>
          </cell>
          <cell r="EM222" t="str">
            <v/>
          </cell>
          <cell r="EP222" t="str">
            <v/>
          </cell>
          <cell r="ES222" t="str">
            <v/>
          </cell>
          <cell r="EV222" t="str">
            <v/>
          </cell>
          <cell r="EY222" t="str">
            <v/>
          </cell>
          <cell r="FB222" t="str">
            <v/>
          </cell>
          <cell r="FE222" t="str">
            <v/>
          </cell>
          <cell r="FH222" t="str">
            <v/>
          </cell>
          <cell r="FK222" t="str">
            <v/>
          </cell>
          <cell r="FN222" t="str">
            <v/>
          </cell>
          <cell r="FQ222" t="str">
            <v/>
          </cell>
          <cell r="FT222" t="str">
            <v/>
          </cell>
          <cell r="FW222" t="str">
            <v/>
          </cell>
          <cell r="FZ222" t="str">
            <v/>
          </cell>
          <cell r="GC222" t="str">
            <v/>
          </cell>
          <cell r="GF222" t="str">
            <v/>
          </cell>
          <cell r="GI222" t="str">
            <v/>
          </cell>
          <cell r="GL222" t="str">
            <v/>
          </cell>
          <cell r="GO222" t="str">
            <v/>
          </cell>
          <cell r="GR222" t="str">
            <v/>
          </cell>
          <cell r="GU222" t="str">
            <v/>
          </cell>
          <cell r="GX222" t="str">
            <v/>
          </cell>
          <cell r="HA222" t="str">
            <v/>
          </cell>
          <cell r="HD222" t="str">
            <v/>
          </cell>
          <cell r="HG222" t="str">
            <v/>
          </cell>
          <cell r="HJ222" t="str">
            <v/>
          </cell>
          <cell r="HM222" t="str">
            <v/>
          </cell>
          <cell r="HP222" t="str">
            <v/>
          </cell>
          <cell r="HS222" t="str">
            <v/>
          </cell>
          <cell r="HV222" t="str">
            <v/>
          </cell>
        </row>
        <row r="223">
          <cell r="DR223" t="str">
            <v/>
          </cell>
          <cell r="DU223" t="str">
            <v/>
          </cell>
          <cell r="DX223" t="str">
            <v/>
          </cell>
          <cell r="EA223" t="str">
            <v/>
          </cell>
          <cell r="ED223" t="str">
            <v/>
          </cell>
          <cell r="EG223" t="str">
            <v/>
          </cell>
          <cell r="EJ223" t="str">
            <v/>
          </cell>
          <cell r="EM223" t="str">
            <v/>
          </cell>
          <cell r="EP223" t="str">
            <v/>
          </cell>
          <cell r="ES223" t="str">
            <v/>
          </cell>
          <cell r="EV223" t="str">
            <v/>
          </cell>
          <cell r="EY223" t="str">
            <v/>
          </cell>
          <cell r="FB223" t="str">
            <v/>
          </cell>
          <cell r="FE223" t="str">
            <v/>
          </cell>
          <cell r="FH223" t="str">
            <v/>
          </cell>
          <cell r="FK223" t="str">
            <v/>
          </cell>
          <cell r="FN223" t="str">
            <v/>
          </cell>
          <cell r="FQ223" t="str">
            <v/>
          </cell>
          <cell r="FT223" t="str">
            <v/>
          </cell>
          <cell r="FW223" t="str">
            <v/>
          </cell>
          <cell r="FZ223" t="str">
            <v/>
          </cell>
          <cell r="GC223" t="str">
            <v/>
          </cell>
          <cell r="GF223" t="str">
            <v/>
          </cell>
          <cell r="GI223" t="str">
            <v/>
          </cell>
          <cell r="GL223" t="str">
            <v/>
          </cell>
          <cell r="GO223" t="str">
            <v/>
          </cell>
          <cell r="GR223" t="str">
            <v/>
          </cell>
          <cell r="GU223" t="str">
            <v/>
          </cell>
          <cell r="GX223" t="str">
            <v/>
          </cell>
          <cell r="HA223" t="str">
            <v/>
          </cell>
          <cell r="HD223" t="str">
            <v/>
          </cell>
          <cell r="HG223" t="str">
            <v/>
          </cell>
          <cell r="HJ223" t="str">
            <v/>
          </cell>
          <cell r="HM223" t="str">
            <v/>
          </cell>
          <cell r="HP223" t="str">
            <v/>
          </cell>
          <cell r="HS223" t="str">
            <v/>
          </cell>
          <cell r="HV223" t="str">
            <v/>
          </cell>
        </row>
        <row r="224">
          <cell r="DR224" t="str">
            <v/>
          </cell>
          <cell r="DU224" t="str">
            <v/>
          </cell>
          <cell r="DX224" t="str">
            <v/>
          </cell>
          <cell r="EA224" t="str">
            <v/>
          </cell>
          <cell r="ED224" t="str">
            <v/>
          </cell>
          <cell r="EG224" t="str">
            <v/>
          </cell>
          <cell r="EJ224" t="str">
            <v/>
          </cell>
          <cell r="EM224" t="str">
            <v/>
          </cell>
          <cell r="EP224" t="str">
            <v/>
          </cell>
          <cell r="ES224" t="str">
            <v/>
          </cell>
          <cell r="EV224" t="str">
            <v/>
          </cell>
          <cell r="EY224" t="str">
            <v/>
          </cell>
          <cell r="FB224" t="str">
            <v/>
          </cell>
          <cell r="FE224" t="str">
            <v/>
          </cell>
          <cell r="FH224" t="str">
            <v/>
          </cell>
          <cell r="FK224" t="str">
            <v/>
          </cell>
          <cell r="FN224" t="str">
            <v/>
          </cell>
          <cell r="FQ224" t="str">
            <v/>
          </cell>
          <cell r="FT224" t="str">
            <v/>
          </cell>
          <cell r="FW224" t="str">
            <v/>
          </cell>
          <cell r="FZ224" t="str">
            <v/>
          </cell>
          <cell r="GC224" t="str">
            <v/>
          </cell>
          <cell r="GF224" t="str">
            <v/>
          </cell>
          <cell r="GI224" t="str">
            <v/>
          </cell>
          <cell r="GL224" t="str">
            <v/>
          </cell>
          <cell r="GO224" t="str">
            <v/>
          </cell>
          <cell r="GR224" t="str">
            <v/>
          </cell>
          <cell r="GU224" t="str">
            <v/>
          </cell>
          <cell r="GX224" t="str">
            <v/>
          </cell>
          <cell r="HA224" t="str">
            <v/>
          </cell>
          <cell r="HD224" t="str">
            <v/>
          </cell>
          <cell r="HG224" t="str">
            <v/>
          </cell>
          <cell r="HJ224" t="str">
            <v/>
          </cell>
          <cell r="HM224" t="str">
            <v/>
          </cell>
          <cell r="HP224" t="str">
            <v/>
          </cell>
          <cell r="HS224" t="str">
            <v/>
          </cell>
          <cell r="HV224" t="str">
            <v/>
          </cell>
        </row>
        <row r="225">
          <cell r="DR225" t="str">
            <v/>
          </cell>
          <cell r="DU225" t="str">
            <v/>
          </cell>
          <cell r="DX225" t="str">
            <v/>
          </cell>
          <cell r="EA225" t="str">
            <v/>
          </cell>
          <cell r="ED225" t="str">
            <v/>
          </cell>
          <cell r="EG225" t="str">
            <v/>
          </cell>
          <cell r="EJ225" t="str">
            <v/>
          </cell>
          <cell r="EM225" t="str">
            <v/>
          </cell>
          <cell r="EP225" t="str">
            <v/>
          </cell>
          <cell r="ES225" t="str">
            <v/>
          </cell>
          <cell r="EV225" t="str">
            <v/>
          </cell>
          <cell r="EY225" t="str">
            <v/>
          </cell>
          <cell r="FB225" t="str">
            <v/>
          </cell>
          <cell r="FE225" t="str">
            <v/>
          </cell>
          <cell r="FH225" t="str">
            <v/>
          </cell>
          <cell r="FK225" t="str">
            <v/>
          </cell>
          <cell r="FN225" t="str">
            <v/>
          </cell>
          <cell r="FQ225" t="str">
            <v/>
          </cell>
          <cell r="FT225" t="str">
            <v/>
          </cell>
          <cell r="FW225" t="str">
            <v/>
          </cell>
          <cell r="FZ225" t="str">
            <v/>
          </cell>
          <cell r="GC225" t="str">
            <v/>
          </cell>
          <cell r="GF225" t="str">
            <v/>
          </cell>
          <cell r="GI225" t="str">
            <v/>
          </cell>
          <cell r="GL225" t="str">
            <v/>
          </cell>
          <cell r="GO225" t="str">
            <v/>
          </cell>
          <cell r="GR225" t="str">
            <v/>
          </cell>
          <cell r="GU225" t="str">
            <v/>
          </cell>
          <cell r="GX225" t="str">
            <v/>
          </cell>
          <cell r="HA225" t="str">
            <v/>
          </cell>
          <cell r="HD225" t="str">
            <v/>
          </cell>
          <cell r="HG225" t="str">
            <v/>
          </cell>
          <cell r="HJ225" t="str">
            <v/>
          </cell>
          <cell r="HM225" t="str">
            <v/>
          </cell>
          <cell r="HP225" t="str">
            <v/>
          </cell>
          <cell r="HS225" t="str">
            <v/>
          </cell>
          <cell r="HV225" t="str">
            <v/>
          </cell>
        </row>
        <row r="226">
          <cell r="DR226" t="str">
            <v/>
          </cell>
          <cell r="DU226" t="str">
            <v/>
          </cell>
          <cell r="DX226" t="str">
            <v/>
          </cell>
          <cell r="EA226" t="str">
            <v/>
          </cell>
          <cell r="ED226" t="str">
            <v/>
          </cell>
          <cell r="EG226" t="str">
            <v/>
          </cell>
          <cell r="EJ226" t="str">
            <v/>
          </cell>
          <cell r="EM226" t="str">
            <v/>
          </cell>
          <cell r="EP226" t="str">
            <v/>
          </cell>
          <cell r="ES226" t="str">
            <v/>
          </cell>
          <cell r="EV226" t="str">
            <v/>
          </cell>
          <cell r="EY226" t="str">
            <v/>
          </cell>
          <cell r="FB226" t="str">
            <v/>
          </cell>
          <cell r="FE226" t="str">
            <v/>
          </cell>
          <cell r="FH226" t="str">
            <v/>
          </cell>
          <cell r="FK226" t="str">
            <v/>
          </cell>
          <cell r="FN226" t="str">
            <v/>
          </cell>
          <cell r="FQ226" t="str">
            <v/>
          </cell>
          <cell r="FT226" t="str">
            <v/>
          </cell>
          <cell r="FW226" t="str">
            <v/>
          </cell>
          <cell r="FZ226" t="str">
            <v/>
          </cell>
          <cell r="GC226" t="str">
            <v/>
          </cell>
          <cell r="GF226" t="str">
            <v/>
          </cell>
          <cell r="GI226" t="str">
            <v/>
          </cell>
          <cell r="GL226" t="str">
            <v/>
          </cell>
          <cell r="GO226" t="str">
            <v/>
          </cell>
          <cell r="GR226" t="str">
            <v/>
          </cell>
          <cell r="GU226" t="str">
            <v/>
          </cell>
          <cell r="GX226" t="str">
            <v/>
          </cell>
          <cell r="HA226" t="str">
            <v/>
          </cell>
          <cell r="HD226" t="str">
            <v/>
          </cell>
          <cell r="HG226" t="str">
            <v/>
          </cell>
          <cell r="HJ226" t="str">
            <v/>
          </cell>
          <cell r="HM226" t="str">
            <v/>
          </cell>
          <cell r="HP226" t="str">
            <v/>
          </cell>
          <cell r="HS226" t="str">
            <v/>
          </cell>
          <cell r="HV226" t="str">
            <v/>
          </cell>
        </row>
        <row r="227">
          <cell r="DR227" t="str">
            <v/>
          </cell>
          <cell r="DU227" t="str">
            <v/>
          </cell>
          <cell r="DX227" t="str">
            <v/>
          </cell>
          <cell r="EA227" t="str">
            <v/>
          </cell>
          <cell r="ED227" t="str">
            <v/>
          </cell>
          <cell r="EG227" t="str">
            <v/>
          </cell>
          <cell r="EJ227" t="str">
            <v/>
          </cell>
          <cell r="EM227" t="str">
            <v/>
          </cell>
          <cell r="EP227" t="str">
            <v/>
          </cell>
          <cell r="ES227" t="str">
            <v/>
          </cell>
          <cell r="EV227" t="str">
            <v/>
          </cell>
          <cell r="EY227" t="str">
            <v/>
          </cell>
          <cell r="FB227" t="str">
            <v/>
          </cell>
          <cell r="FE227" t="str">
            <v/>
          </cell>
          <cell r="FH227" t="str">
            <v/>
          </cell>
          <cell r="FK227" t="str">
            <v/>
          </cell>
          <cell r="FN227" t="str">
            <v/>
          </cell>
          <cell r="FQ227" t="str">
            <v/>
          </cell>
          <cell r="FT227" t="str">
            <v/>
          </cell>
          <cell r="FW227" t="str">
            <v/>
          </cell>
          <cell r="FZ227" t="str">
            <v/>
          </cell>
          <cell r="GC227" t="str">
            <v/>
          </cell>
          <cell r="GF227" t="str">
            <v/>
          </cell>
          <cell r="GI227" t="str">
            <v/>
          </cell>
          <cell r="GL227" t="str">
            <v/>
          </cell>
          <cell r="GO227" t="str">
            <v/>
          </cell>
          <cell r="GR227" t="str">
            <v/>
          </cell>
          <cell r="GU227" t="str">
            <v/>
          </cell>
          <cell r="GX227" t="str">
            <v/>
          </cell>
          <cell r="HA227" t="str">
            <v/>
          </cell>
          <cell r="HD227" t="str">
            <v/>
          </cell>
          <cell r="HG227" t="str">
            <v/>
          </cell>
          <cell r="HJ227" t="str">
            <v/>
          </cell>
          <cell r="HM227" t="str">
            <v/>
          </cell>
          <cell r="HP227" t="str">
            <v/>
          </cell>
          <cell r="HS227" t="str">
            <v/>
          </cell>
          <cell r="HV227" t="str">
            <v/>
          </cell>
        </row>
        <row r="228">
          <cell r="DR228" t="str">
            <v/>
          </cell>
          <cell r="DU228" t="str">
            <v/>
          </cell>
          <cell r="DX228" t="str">
            <v/>
          </cell>
          <cell r="EA228" t="str">
            <v/>
          </cell>
          <cell r="ED228" t="str">
            <v/>
          </cell>
          <cell r="EG228" t="str">
            <v/>
          </cell>
          <cell r="EJ228" t="str">
            <v/>
          </cell>
          <cell r="EM228" t="str">
            <v/>
          </cell>
          <cell r="EP228" t="str">
            <v/>
          </cell>
          <cell r="ES228" t="str">
            <v/>
          </cell>
          <cell r="EV228" t="str">
            <v/>
          </cell>
          <cell r="EY228" t="str">
            <v/>
          </cell>
          <cell r="FB228" t="str">
            <v/>
          </cell>
          <cell r="FE228" t="str">
            <v/>
          </cell>
          <cell r="FH228" t="str">
            <v/>
          </cell>
          <cell r="FK228" t="str">
            <v/>
          </cell>
          <cell r="FN228" t="str">
            <v/>
          </cell>
          <cell r="FQ228" t="str">
            <v/>
          </cell>
          <cell r="FT228" t="str">
            <v/>
          </cell>
          <cell r="FW228" t="str">
            <v/>
          </cell>
          <cell r="FZ228" t="str">
            <v/>
          </cell>
          <cell r="GC228" t="str">
            <v/>
          </cell>
          <cell r="GF228" t="str">
            <v/>
          </cell>
          <cell r="GI228" t="str">
            <v/>
          </cell>
          <cell r="GL228" t="str">
            <v/>
          </cell>
          <cell r="GO228" t="str">
            <v/>
          </cell>
          <cell r="GR228" t="str">
            <v/>
          </cell>
          <cell r="GU228" t="str">
            <v/>
          </cell>
          <cell r="GX228" t="str">
            <v/>
          </cell>
          <cell r="HA228" t="str">
            <v/>
          </cell>
          <cell r="HD228" t="str">
            <v/>
          </cell>
          <cell r="HG228" t="str">
            <v/>
          </cell>
          <cell r="HJ228" t="str">
            <v/>
          </cell>
          <cell r="HM228" t="str">
            <v/>
          </cell>
          <cell r="HP228" t="str">
            <v/>
          </cell>
          <cell r="HS228" t="str">
            <v/>
          </cell>
          <cell r="HV228" t="str">
            <v/>
          </cell>
        </row>
        <row r="229">
          <cell r="DR229" t="str">
            <v/>
          </cell>
          <cell r="DU229" t="str">
            <v/>
          </cell>
          <cell r="DX229" t="str">
            <v/>
          </cell>
          <cell r="EA229" t="str">
            <v/>
          </cell>
          <cell r="ED229" t="str">
            <v/>
          </cell>
          <cell r="EG229" t="str">
            <v/>
          </cell>
          <cell r="EJ229" t="str">
            <v/>
          </cell>
          <cell r="EM229" t="str">
            <v/>
          </cell>
          <cell r="EP229" t="str">
            <v/>
          </cell>
          <cell r="ES229" t="str">
            <v/>
          </cell>
          <cell r="EV229" t="str">
            <v/>
          </cell>
          <cell r="EY229" t="str">
            <v/>
          </cell>
          <cell r="FB229" t="str">
            <v/>
          </cell>
          <cell r="FE229" t="str">
            <v/>
          </cell>
          <cell r="FH229" t="str">
            <v/>
          </cell>
          <cell r="FK229" t="str">
            <v/>
          </cell>
          <cell r="FN229" t="str">
            <v/>
          </cell>
          <cell r="FQ229" t="str">
            <v/>
          </cell>
          <cell r="FT229" t="str">
            <v/>
          </cell>
          <cell r="FW229" t="str">
            <v/>
          </cell>
          <cell r="FZ229" t="str">
            <v/>
          </cell>
          <cell r="GC229" t="str">
            <v/>
          </cell>
          <cell r="GF229" t="str">
            <v/>
          </cell>
          <cell r="GI229" t="str">
            <v/>
          </cell>
          <cell r="GL229" t="str">
            <v/>
          </cell>
          <cell r="GO229" t="str">
            <v/>
          </cell>
          <cell r="GR229" t="str">
            <v/>
          </cell>
          <cell r="GU229" t="str">
            <v/>
          </cell>
          <cell r="GX229" t="str">
            <v/>
          </cell>
          <cell r="HA229" t="str">
            <v/>
          </cell>
          <cell r="HD229" t="str">
            <v/>
          </cell>
          <cell r="HG229" t="str">
            <v/>
          </cell>
          <cell r="HJ229" t="str">
            <v/>
          </cell>
          <cell r="HM229" t="str">
            <v/>
          </cell>
          <cell r="HP229" t="str">
            <v/>
          </cell>
          <cell r="HS229" t="str">
            <v/>
          </cell>
          <cell r="HV229" t="str">
            <v/>
          </cell>
        </row>
        <row r="230">
          <cell r="DR230" t="str">
            <v/>
          </cell>
          <cell r="DU230" t="str">
            <v/>
          </cell>
          <cell r="DX230" t="str">
            <v/>
          </cell>
          <cell r="EA230" t="str">
            <v/>
          </cell>
          <cell r="ED230" t="str">
            <v/>
          </cell>
          <cell r="EG230" t="str">
            <v/>
          </cell>
          <cell r="EJ230" t="str">
            <v/>
          </cell>
          <cell r="EM230" t="str">
            <v/>
          </cell>
          <cell r="EP230" t="str">
            <v/>
          </cell>
          <cell r="ES230" t="str">
            <v/>
          </cell>
          <cell r="EV230" t="str">
            <v/>
          </cell>
          <cell r="EY230" t="str">
            <v/>
          </cell>
          <cell r="FB230" t="str">
            <v/>
          </cell>
          <cell r="FE230" t="str">
            <v/>
          </cell>
          <cell r="FH230" t="str">
            <v/>
          </cell>
          <cell r="FK230" t="str">
            <v/>
          </cell>
          <cell r="FN230" t="str">
            <v/>
          </cell>
          <cell r="FQ230" t="str">
            <v/>
          </cell>
          <cell r="FT230" t="str">
            <v/>
          </cell>
          <cell r="FW230" t="str">
            <v/>
          </cell>
          <cell r="FZ230" t="str">
            <v/>
          </cell>
          <cell r="GC230" t="str">
            <v/>
          </cell>
          <cell r="GF230" t="str">
            <v/>
          </cell>
          <cell r="GI230" t="str">
            <v/>
          </cell>
          <cell r="GL230" t="str">
            <v/>
          </cell>
          <cell r="GO230" t="str">
            <v/>
          </cell>
          <cell r="GR230" t="str">
            <v/>
          </cell>
          <cell r="GU230" t="str">
            <v/>
          </cell>
          <cell r="GX230" t="str">
            <v/>
          </cell>
          <cell r="HA230" t="str">
            <v/>
          </cell>
          <cell r="HD230" t="str">
            <v/>
          </cell>
          <cell r="HG230" t="str">
            <v/>
          </cell>
          <cell r="HJ230" t="str">
            <v/>
          </cell>
          <cell r="HM230" t="str">
            <v/>
          </cell>
          <cell r="HP230" t="str">
            <v/>
          </cell>
          <cell r="HS230" t="str">
            <v/>
          </cell>
          <cell r="HV230" t="str">
            <v/>
          </cell>
        </row>
        <row r="231">
          <cell r="DR231" t="str">
            <v/>
          </cell>
          <cell r="DU231" t="str">
            <v/>
          </cell>
          <cell r="DX231" t="str">
            <v/>
          </cell>
          <cell r="EA231" t="str">
            <v/>
          </cell>
          <cell r="ED231" t="str">
            <v/>
          </cell>
          <cell r="EG231" t="str">
            <v/>
          </cell>
          <cell r="EJ231" t="str">
            <v/>
          </cell>
          <cell r="EM231" t="str">
            <v/>
          </cell>
          <cell r="EP231" t="str">
            <v/>
          </cell>
          <cell r="ES231" t="str">
            <v/>
          </cell>
          <cell r="EV231" t="str">
            <v/>
          </cell>
          <cell r="EY231" t="str">
            <v/>
          </cell>
          <cell r="FB231" t="str">
            <v/>
          </cell>
          <cell r="FE231" t="str">
            <v/>
          </cell>
          <cell r="FH231" t="str">
            <v/>
          </cell>
          <cell r="FK231" t="str">
            <v/>
          </cell>
          <cell r="FN231" t="str">
            <v/>
          </cell>
          <cell r="FQ231" t="str">
            <v/>
          </cell>
          <cell r="FT231" t="str">
            <v/>
          </cell>
          <cell r="FW231" t="str">
            <v/>
          </cell>
          <cell r="FZ231" t="str">
            <v/>
          </cell>
          <cell r="GC231" t="str">
            <v/>
          </cell>
          <cell r="GF231" t="str">
            <v/>
          </cell>
          <cell r="GI231" t="str">
            <v/>
          </cell>
          <cell r="GL231" t="str">
            <v/>
          </cell>
          <cell r="GO231" t="str">
            <v/>
          </cell>
          <cell r="GR231" t="str">
            <v/>
          </cell>
          <cell r="GU231" t="str">
            <v/>
          </cell>
          <cell r="GX231" t="str">
            <v/>
          </cell>
          <cell r="HA231" t="str">
            <v/>
          </cell>
          <cell r="HD231" t="str">
            <v/>
          </cell>
          <cell r="HG231" t="str">
            <v/>
          </cell>
          <cell r="HJ231" t="str">
            <v/>
          </cell>
          <cell r="HM231" t="str">
            <v/>
          </cell>
          <cell r="HP231" t="str">
            <v/>
          </cell>
          <cell r="HS231" t="str">
            <v/>
          </cell>
          <cell r="HV231" t="str">
            <v/>
          </cell>
        </row>
        <row r="232">
          <cell r="DR232" t="str">
            <v/>
          </cell>
          <cell r="DU232" t="str">
            <v/>
          </cell>
          <cell r="DX232" t="str">
            <v/>
          </cell>
          <cell r="EA232" t="str">
            <v/>
          </cell>
          <cell r="ED232" t="str">
            <v/>
          </cell>
          <cell r="EG232" t="str">
            <v/>
          </cell>
          <cell r="EJ232" t="str">
            <v/>
          </cell>
          <cell r="EM232" t="str">
            <v/>
          </cell>
          <cell r="EP232" t="str">
            <v/>
          </cell>
          <cell r="ES232" t="str">
            <v/>
          </cell>
          <cell r="EV232" t="str">
            <v/>
          </cell>
          <cell r="EY232" t="str">
            <v/>
          </cell>
          <cell r="FB232" t="str">
            <v/>
          </cell>
          <cell r="FE232" t="str">
            <v/>
          </cell>
          <cell r="FH232" t="str">
            <v/>
          </cell>
          <cell r="FK232" t="str">
            <v/>
          </cell>
          <cell r="FN232" t="str">
            <v/>
          </cell>
          <cell r="FQ232" t="str">
            <v/>
          </cell>
          <cell r="FT232" t="str">
            <v/>
          </cell>
          <cell r="FW232" t="str">
            <v/>
          </cell>
          <cell r="FZ232" t="str">
            <v/>
          </cell>
          <cell r="GC232" t="str">
            <v/>
          </cell>
          <cell r="GF232" t="str">
            <v/>
          </cell>
          <cell r="GI232" t="str">
            <v/>
          </cell>
          <cell r="GL232" t="str">
            <v/>
          </cell>
          <cell r="GO232" t="str">
            <v/>
          </cell>
          <cell r="GR232" t="str">
            <v/>
          </cell>
          <cell r="GU232" t="str">
            <v/>
          </cell>
          <cell r="GX232" t="str">
            <v/>
          </cell>
          <cell r="HA232" t="str">
            <v/>
          </cell>
          <cell r="HD232" t="str">
            <v/>
          </cell>
          <cell r="HG232" t="str">
            <v/>
          </cell>
          <cell r="HJ232" t="str">
            <v/>
          </cell>
          <cell r="HM232" t="str">
            <v/>
          </cell>
          <cell r="HP232" t="str">
            <v/>
          </cell>
          <cell r="HS232" t="str">
            <v/>
          </cell>
          <cell r="HV232" t="str">
            <v/>
          </cell>
        </row>
        <row r="233">
          <cell r="DR233" t="str">
            <v/>
          </cell>
          <cell r="DU233" t="str">
            <v/>
          </cell>
          <cell r="DX233" t="str">
            <v/>
          </cell>
          <cell r="EA233" t="str">
            <v/>
          </cell>
          <cell r="ED233" t="str">
            <v/>
          </cell>
          <cell r="EG233" t="str">
            <v/>
          </cell>
          <cell r="EJ233" t="str">
            <v/>
          </cell>
          <cell r="EM233" t="str">
            <v/>
          </cell>
          <cell r="EP233" t="str">
            <v/>
          </cell>
          <cell r="ES233" t="str">
            <v/>
          </cell>
          <cell r="EV233" t="str">
            <v/>
          </cell>
          <cell r="EY233" t="str">
            <v/>
          </cell>
          <cell r="FB233" t="str">
            <v/>
          </cell>
          <cell r="FE233" t="str">
            <v/>
          </cell>
          <cell r="FH233" t="str">
            <v/>
          </cell>
          <cell r="FK233" t="str">
            <v/>
          </cell>
          <cell r="FN233" t="str">
            <v/>
          </cell>
          <cell r="FQ233" t="str">
            <v/>
          </cell>
          <cell r="FT233" t="str">
            <v/>
          </cell>
          <cell r="FW233" t="str">
            <v/>
          </cell>
          <cell r="FZ233" t="str">
            <v/>
          </cell>
          <cell r="GC233" t="str">
            <v/>
          </cell>
          <cell r="GF233" t="str">
            <v/>
          </cell>
          <cell r="GI233" t="str">
            <v/>
          </cell>
          <cell r="GL233" t="str">
            <v/>
          </cell>
          <cell r="GO233" t="str">
            <v/>
          </cell>
          <cell r="GR233" t="str">
            <v/>
          </cell>
          <cell r="GU233" t="str">
            <v/>
          </cell>
          <cell r="GX233" t="str">
            <v/>
          </cell>
          <cell r="HA233" t="str">
            <v/>
          </cell>
          <cell r="HD233" t="str">
            <v/>
          </cell>
          <cell r="HG233" t="str">
            <v/>
          </cell>
          <cell r="HJ233" t="str">
            <v/>
          </cell>
          <cell r="HM233" t="str">
            <v/>
          </cell>
          <cell r="HP233" t="str">
            <v/>
          </cell>
          <cell r="HS233" t="str">
            <v/>
          </cell>
          <cell r="HV233" t="str">
            <v/>
          </cell>
        </row>
        <row r="234">
          <cell r="DR234" t="str">
            <v/>
          </cell>
          <cell r="DU234" t="str">
            <v/>
          </cell>
          <cell r="DX234" t="str">
            <v/>
          </cell>
          <cell r="EA234" t="str">
            <v/>
          </cell>
          <cell r="ED234" t="str">
            <v/>
          </cell>
          <cell r="EG234" t="str">
            <v/>
          </cell>
          <cell r="EJ234" t="str">
            <v/>
          </cell>
          <cell r="EM234" t="str">
            <v/>
          </cell>
          <cell r="EP234" t="str">
            <v/>
          </cell>
          <cell r="ES234" t="str">
            <v/>
          </cell>
          <cell r="EV234" t="str">
            <v/>
          </cell>
          <cell r="EY234" t="str">
            <v/>
          </cell>
          <cell r="FB234" t="str">
            <v/>
          </cell>
          <cell r="FE234" t="str">
            <v/>
          </cell>
          <cell r="FH234" t="str">
            <v/>
          </cell>
          <cell r="FK234" t="str">
            <v/>
          </cell>
          <cell r="FN234" t="str">
            <v/>
          </cell>
          <cell r="FQ234" t="str">
            <v/>
          </cell>
          <cell r="FT234" t="str">
            <v/>
          </cell>
          <cell r="FW234" t="str">
            <v/>
          </cell>
          <cell r="FZ234" t="str">
            <v/>
          </cell>
          <cell r="GC234" t="str">
            <v/>
          </cell>
          <cell r="GF234" t="str">
            <v/>
          </cell>
          <cell r="GI234" t="str">
            <v/>
          </cell>
          <cell r="GL234" t="str">
            <v/>
          </cell>
          <cell r="GO234" t="str">
            <v/>
          </cell>
          <cell r="GR234" t="str">
            <v/>
          </cell>
          <cell r="GU234" t="str">
            <v/>
          </cell>
          <cell r="GX234" t="str">
            <v/>
          </cell>
          <cell r="HA234" t="str">
            <v/>
          </cell>
          <cell r="HD234" t="str">
            <v/>
          </cell>
          <cell r="HG234" t="str">
            <v/>
          </cell>
          <cell r="HJ234" t="str">
            <v/>
          </cell>
          <cell r="HM234" t="str">
            <v/>
          </cell>
          <cell r="HP234" t="str">
            <v/>
          </cell>
          <cell r="HS234" t="str">
            <v/>
          </cell>
          <cell r="HV234" t="str">
            <v/>
          </cell>
        </row>
        <row r="235">
          <cell r="DR235" t="str">
            <v/>
          </cell>
          <cell r="DU235" t="str">
            <v/>
          </cell>
          <cell r="DX235" t="str">
            <v/>
          </cell>
          <cell r="EA235" t="str">
            <v/>
          </cell>
          <cell r="ED235" t="str">
            <v/>
          </cell>
          <cell r="EG235" t="str">
            <v/>
          </cell>
          <cell r="EJ235" t="str">
            <v/>
          </cell>
          <cell r="EM235" t="str">
            <v/>
          </cell>
          <cell r="EP235" t="str">
            <v/>
          </cell>
          <cell r="ES235" t="str">
            <v/>
          </cell>
          <cell r="EV235" t="str">
            <v/>
          </cell>
          <cell r="EY235" t="str">
            <v/>
          </cell>
          <cell r="FB235" t="str">
            <v/>
          </cell>
          <cell r="FE235" t="str">
            <v/>
          </cell>
          <cell r="FH235" t="str">
            <v/>
          </cell>
          <cell r="FK235" t="str">
            <v/>
          </cell>
          <cell r="FN235" t="str">
            <v/>
          </cell>
          <cell r="FQ235" t="str">
            <v/>
          </cell>
          <cell r="FT235" t="str">
            <v/>
          </cell>
          <cell r="FW235" t="str">
            <v/>
          </cell>
          <cell r="FZ235" t="str">
            <v/>
          </cell>
          <cell r="GC235" t="str">
            <v/>
          </cell>
          <cell r="GF235" t="str">
            <v/>
          </cell>
          <cell r="GI235" t="str">
            <v/>
          </cell>
          <cell r="GL235" t="str">
            <v/>
          </cell>
          <cell r="GO235" t="str">
            <v/>
          </cell>
          <cell r="GR235" t="str">
            <v/>
          </cell>
          <cell r="GU235" t="str">
            <v/>
          </cell>
          <cell r="GX235" t="str">
            <v/>
          </cell>
          <cell r="HA235" t="str">
            <v/>
          </cell>
          <cell r="HD235" t="str">
            <v/>
          </cell>
          <cell r="HG235" t="str">
            <v/>
          </cell>
          <cell r="HJ235" t="str">
            <v/>
          </cell>
          <cell r="HM235" t="str">
            <v/>
          </cell>
          <cell r="HP235" t="str">
            <v/>
          </cell>
          <cell r="HS235" t="str">
            <v/>
          </cell>
          <cell r="HV235" t="str">
            <v/>
          </cell>
        </row>
        <row r="236">
          <cell r="DR236" t="str">
            <v/>
          </cell>
          <cell r="DU236" t="str">
            <v/>
          </cell>
          <cell r="DX236" t="str">
            <v/>
          </cell>
          <cell r="EA236" t="str">
            <v/>
          </cell>
          <cell r="ED236" t="str">
            <v/>
          </cell>
          <cell r="EG236" t="str">
            <v/>
          </cell>
          <cell r="EJ236" t="str">
            <v/>
          </cell>
          <cell r="EM236" t="str">
            <v/>
          </cell>
          <cell r="EP236" t="str">
            <v/>
          </cell>
          <cell r="ES236" t="str">
            <v/>
          </cell>
          <cell r="EV236" t="str">
            <v/>
          </cell>
          <cell r="EY236" t="str">
            <v/>
          </cell>
          <cell r="FB236" t="str">
            <v/>
          </cell>
          <cell r="FE236" t="str">
            <v/>
          </cell>
          <cell r="FH236" t="str">
            <v/>
          </cell>
          <cell r="FK236" t="str">
            <v/>
          </cell>
          <cell r="FN236" t="str">
            <v/>
          </cell>
          <cell r="FQ236" t="str">
            <v/>
          </cell>
          <cell r="FT236" t="str">
            <v/>
          </cell>
          <cell r="FW236" t="str">
            <v/>
          </cell>
          <cell r="FZ236" t="str">
            <v/>
          </cell>
          <cell r="GC236" t="str">
            <v/>
          </cell>
          <cell r="GF236" t="str">
            <v/>
          </cell>
          <cell r="GI236" t="str">
            <v/>
          </cell>
          <cell r="GL236" t="str">
            <v/>
          </cell>
          <cell r="GO236" t="str">
            <v/>
          </cell>
          <cell r="GR236" t="str">
            <v/>
          </cell>
          <cell r="GU236" t="str">
            <v/>
          </cell>
          <cell r="GX236" t="str">
            <v/>
          </cell>
          <cell r="HA236" t="str">
            <v/>
          </cell>
          <cell r="HD236" t="str">
            <v/>
          </cell>
          <cell r="HG236" t="str">
            <v/>
          </cell>
          <cell r="HJ236" t="str">
            <v/>
          </cell>
          <cell r="HM236" t="str">
            <v/>
          </cell>
          <cell r="HP236" t="str">
            <v/>
          </cell>
          <cell r="HS236" t="str">
            <v/>
          </cell>
          <cell r="HV236" t="str">
            <v/>
          </cell>
        </row>
        <row r="237">
          <cell r="DR237" t="str">
            <v/>
          </cell>
          <cell r="DU237" t="str">
            <v/>
          </cell>
          <cell r="DX237" t="str">
            <v/>
          </cell>
          <cell r="EA237" t="str">
            <v/>
          </cell>
          <cell r="ED237" t="str">
            <v/>
          </cell>
          <cell r="EG237" t="str">
            <v/>
          </cell>
          <cell r="EJ237" t="str">
            <v/>
          </cell>
          <cell r="EM237" t="str">
            <v/>
          </cell>
          <cell r="EP237" t="str">
            <v/>
          </cell>
          <cell r="ES237" t="str">
            <v/>
          </cell>
          <cell r="EV237" t="str">
            <v/>
          </cell>
          <cell r="EY237" t="str">
            <v/>
          </cell>
          <cell r="FB237" t="str">
            <v/>
          </cell>
          <cell r="FE237" t="str">
            <v/>
          </cell>
          <cell r="FH237" t="str">
            <v/>
          </cell>
          <cell r="FK237" t="str">
            <v/>
          </cell>
          <cell r="FN237" t="str">
            <v/>
          </cell>
          <cell r="FQ237" t="str">
            <v/>
          </cell>
          <cell r="FT237" t="str">
            <v/>
          </cell>
          <cell r="FW237" t="str">
            <v/>
          </cell>
          <cell r="FZ237" t="str">
            <v/>
          </cell>
          <cell r="GC237" t="str">
            <v/>
          </cell>
          <cell r="GF237" t="str">
            <v/>
          </cell>
          <cell r="GI237" t="str">
            <v/>
          </cell>
          <cell r="GL237" t="str">
            <v/>
          </cell>
          <cell r="GO237" t="str">
            <v/>
          </cell>
          <cell r="GR237" t="str">
            <v/>
          </cell>
          <cell r="GU237" t="str">
            <v/>
          </cell>
          <cell r="GX237" t="str">
            <v/>
          </cell>
          <cell r="HA237" t="str">
            <v/>
          </cell>
          <cell r="HD237" t="str">
            <v/>
          </cell>
          <cell r="HG237" t="str">
            <v/>
          </cell>
          <cell r="HJ237" t="str">
            <v/>
          </cell>
          <cell r="HM237" t="str">
            <v/>
          </cell>
          <cell r="HP237" t="str">
            <v/>
          </cell>
          <cell r="HS237" t="str">
            <v/>
          </cell>
          <cell r="HV237" t="str">
            <v/>
          </cell>
        </row>
        <row r="238">
          <cell r="DR238" t="str">
            <v/>
          </cell>
          <cell r="DU238" t="str">
            <v/>
          </cell>
          <cell r="DX238" t="str">
            <v/>
          </cell>
          <cell r="EA238" t="str">
            <v/>
          </cell>
          <cell r="ED238" t="str">
            <v/>
          </cell>
          <cell r="EG238" t="str">
            <v/>
          </cell>
          <cell r="EJ238" t="str">
            <v/>
          </cell>
          <cell r="EM238" t="str">
            <v/>
          </cell>
          <cell r="EP238" t="str">
            <v/>
          </cell>
          <cell r="ES238" t="str">
            <v/>
          </cell>
          <cell r="EV238" t="str">
            <v/>
          </cell>
          <cell r="EY238" t="str">
            <v/>
          </cell>
          <cell r="FB238" t="str">
            <v/>
          </cell>
          <cell r="FE238" t="str">
            <v/>
          </cell>
          <cell r="FH238" t="str">
            <v/>
          </cell>
          <cell r="FK238" t="str">
            <v/>
          </cell>
          <cell r="FN238" t="str">
            <v/>
          </cell>
          <cell r="FQ238" t="str">
            <v/>
          </cell>
          <cell r="FT238" t="str">
            <v/>
          </cell>
          <cell r="FW238" t="str">
            <v/>
          </cell>
          <cell r="FZ238" t="str">
            <v/>
          </cell>
          <cell r="GC238" t="str">
            <v/>
          </cell>
          <cell r="GF238" t="str">
            <v/>
          </cell>
          <cell r="GI238" t="str">
            <v/>
          </cell>
          <cell r="GL238" t="str">
            <v/>
          </cell>
          <cell r="GO238" t="str">
            <v/>
          </cell>
          <cell r="GR238" t="str">
            <v/>
          </cell>
          <cell r="GU238" t="str">
            <v/>
          </cell>
          <cell r="GX238" t="str">
            <v/>
          </cell>
          <cell r="HA238" t="str">
            <v/>
          </cell>
          <cell r="HD238" t="str">
            <v/>
          </cell>
          <cell r="HG238" t="str">
            <v/>
          </cell>
          <cell r="HJ238" t="str">
            <v/>
          </cell>
          <cell r="HM238" t="str">
            <v/>
          </cell>
          <cell r="HP238" t="str">
            <v/>
          </cell>
          <cell r="HS238" t="str">
            <v/>
          </cell>
          <cell r="HV238" t="str">
            <v/>
          </cell>
        </row>
        <row r="239">
          <cell r="DR239" t="str">
            <v/>
          </cell>
          <cell r="DU239" t="str">
            <v/>
          </cell>
          <cell r="DX239" t="str">
            <v/>
          </cell>
          <cell r="EA239" t="str">
            <v/>
          </cell>
          <cell r="ED239" t="str">
            <v/>
          </cell>
          <cell r="EG239" t="str">
            <v/>
          </cell>
          <cell r="EJ239" t="str">
            <v/>
          </cell>
          <cell r="EM239" t="str">
            <v/>
          </cell>
          <cell r="EP239" t="str">
            <v/>
          </cell>
          <cell r="ES239" t="str">
            <v/>
          </cell>
          <cell r="EV239" t="str">
            <v/>
          </cell>
          <cell r="EY239" t="str">
            <v/>
          </cell>
          <cell r="FB239" t="str">
            <v/>
          </cell>
          <cell r="FE239" t="str">
            <v/>
          </cell>
          <cell r="FH239" t="str">
            <v/>
          </cell>
          <cell r="FK239" t="str">
            <v/>
          </cell>
          <cell r="FN239" t="str">
            <v/>
          </cell>
          <cell r="FQ239" t="str">
            <v/>
          </cell>
          <cell r="FT239" t="str">
            <v/>
          </cell>
          <cell r="FW239" t="str">
            <v/>
          </cell>
          <cell r="FZ239" t="str">
            <v/>
          </cell>
          <cell r="GC239" t="str">
            <v/>
          </cell>
          <cell r="GF239" t="str">
            <v/>
          </cell>
          <cell r="GI239" t="str">
            <v/>
          </cell>
          <cell r="GL239" t="str">
            <v/>
          </cell>
          <cell r="GO239" t="str">
            <v/>
          </cell>
          <cell r="GR239" t="str">
            <v/>
          </cell>
          <cell r="GU239" t="str">
            <v/>
          </cell>
          <cell r="GX239" t="str">
            <v/>
          </cell>
          <cell r="HA239" t="str">
            <v/>
          </cell>
          <cell r="HD239" t="str">
            <v/>
          </cell>
          <cell r="HG239" t="str">
            <v/>
          </cell>
          <cell r="HJ239" t="str">
            <v/>
          </cell>
          <cell r="HM239" t="str">
            <v/>
          </cell>
          <cell r="HP239" t="str">
            <v/>
          </cell>
          <cell r="HS239" t="str">
            <v/>
          </cell>
          <cell r="HV239" t="str">
            <v/>
          </cell>
        </row>
        <row r="240">
          <cell r="DR240" t="str">
            <v/>
          </cell>
          <cell r="DU240" t="str">
            <v/>
          </cell>
          <cell r="DX240" t="str">
            <v/>
          </cell>
          <cell r="EA240" t="str">
            <v/>
          </cell>
          <cell r="ED240" t="str">
            <v/>
          </cell>
          <cell r="EG240" t="str">
            <v/>
          </cell>
          <cell r="EJ240" t="str">
            <v/>
          </cell>
          <cell r="EM240" t="str">
            <v/>
          </cell>
          <cell r="EP240" t="str">
            <v/>
          </cell>
          <cell r="ES240" t="str">
            <v/>
          </cell>
          <cell r="EV240" t="str">
            <v/>
          </cell>
          <cell r="EY240" t="str">
            <v/>
          </cell>
          <cell r="FB240" t="str">
            <v/>
          </cell>
          <cell r="FE240" t="str">
            <v/>
          </cell>
          <cell r="FH240" t="str">
            <v/>
          </cell>
          <cell r="FK240" t="str">
            <v/>
          </cell>
          <cell r="FN240" t="str">
            <v/>
          </cell>
          <cell r="FQ240" t="str">
            <v/>
          </cell>
          <cell r="FT240" t="str">
            <v/>
          </cell>
          <cell r="FW240" t="str">
            <v/>
          </cell>
          <cell r="FZ240" t="str">
            <v/>
          </cell>
          <cell r="GC240" t="str">
            <v/>
          </cell>
          <cell r="GF240" t="str">
            <v/>
          </cell>
          <cell r="GI240" t="str">
            <v/>
          </cell>
          <cell r="GL240" t="str">
            <v/>
          </cell>
          <cell r="GO240" t="str">
            <v/>
          </cell>
          <cell r="GR240" t="str">
            <v/>
          </cell>
          <cell r="GU240" t="str">
            <v/>
          </cell>
          <cell r="GX240" t="str">
            <v/>
          </cell>
          <cell r="HA240" t="str">
            <v/>
          </cell>
          <cell r="HD240" t="str">
            <v/>
          </cell>
          <cell r="HG240" t="str">
            <v/>
          </cell>
          <cell r="HJ240" t="str">
            <v/>
          </cell>
          <cell r="HM240" t="str">
            <v/>
          </cell>
          <cell r="HP240" t="str">
            <v/>
          </cell>
          <cell r="HS240" t="str">
            <v/>
          </cell>
          <cell r="HV240" t="str">
            <v/>
          </cell>
        </row>
        <row r="241">
          <cell r="DR241" t="str">
            <v/>
          </cell>
          <cell r="DU241" t="str">
            <v/>
          </cell>
          <cell r="DX241" t="str">
            <v/>
          </cell>
          <cell r="EA241" t="str">
            <v/>
          </cell>
          <cell r="ED241" t="str">
            <v/>
          </cell>
          <cell r="EG241" t="str">
            <v/>
          </cell>
          <cell r="EJ241" t="str">
            <v/>
          </cell>
          <cell r="EM241" t="str">
            <v/>
          </cell>
          <cell r="EP241" t="str">
            <v/>
          </cell>
          <cell r="ES241" t="str">
            <v/>
          </cell>
          <cell r="EV241" t="str">
            <v/>
          </cell>
          <cell r="EY241" t="str">
            <v/>
          </cell>
          <cell r="FB241" t="str">
            <v/>
          </cell>
          <cell r="FE241" t="str">
            <v/>
          </cell>
          <cell r="FH241" t="str">
            <v/>
          </cell>
          <cell r="FK241" t="str">
            <v/>
          </cell>
          <cell r="FN241" t="str">
            <v/>
          </cell>
          <cell r="FQ241" t="str">
            <v/>
          </cell>
          <cell r="FT241" t="str">
            <v/>
          </cell>
          <cell r="FW241" t="str">
            <v/>
          </cell>
          <cell r="FZ241" t="str">
            <v/>
          </cell>
          <cell r="GC241" t="str">
            <v/>
          </cell>
          <cell r="GF241" t="str">
            <v/>
          </cell>
          <cell r="GI241" t="str">
            <v/>
          </cell>
          <cell r="GL241" t="str">
            <v/>
          </cell>
          <cell r="GO241" t="str">
            <v/>
          </cell>
          <cell r="GR241" t="str">
            <v/>
          </cell>
          <cell r="GU241" t="str">
            <v/>
          </cell>
          <cell r="GX241" t="str">
            <v/>
          </cell>
          <cell r="HA241" t="str">
            <v/>
          </cell>
          <cell r="HD241" t="str">
            <v/>
          </cell>
          <cell r="HG241" t="str">
            <v/>
          </cell>
          <cell r="HJ241" t="str">
            <v/>
          </cell>
          <cell r="HM241" t="str">
            <v/>
          </cell>
          <cell r="HP241" t="str">
            <v/>
          </cell>
          <cell r="HS241" t="str">
            <v/>
          </cell>
          <cell r="HV241" t="str">
            <v/>
          </cell>
        </row>
        <row r="242">
          <cell r="DR242" t="str">
            <v/>
          </cell>
          <cell r="DU242" t="str">
            <v/>
          </cell>
          <cell r="DX242" t="str">
            <v/>
          </cell>
          <cell r="EA242" t="str">
            <v/>
          </cell>
          <cell r="ED242" t="str">
            <v/>
          </cell>
          <cell r="EG242" t="str">
            <v/>
          </cell>
          <cell r="EJ242" t="str">
            <v/>
          </cell>
          <cell r="EM242" t="str">
            <v/>
          </cell>
          <cell r="EP242" t="str">
            <v/>
          </cell>
          <cell r="ES242" t="str">
            <v/>
          </cell>
          <cell r="EV242" t="str">
            <v/>
          </cell>
          <cell r="EY242" t="str">
            <v/>
          </cell>
          <cell r="FB242" t="str">
            <v/>
          </cell>
          <cell r="FE242" t="str">
            <v/>
          </cell>
          <cell r="FH242" t="str">
            <v/>
          </cell>
          <cell r="FK242" t="str">
            <v/>
          </cell>
          <cell r="FN242" t="str">
            <v/>
          </cell>
          <cell r="FQ242" t="str">
            <v/>
          </cell>
          <cell r="FT242" t="str">
            <v/>
          </cell>
          <cell r="FW242" t="str">
            <v/>
          </cell>
          <cell r="FZ242" t="str">
            <v/>
          </cell>
          <cell r="GC242" t="str">
            <v/>
          </cell>
          <cell r="GF242" t="str">
            <v/>
          </cell>
          <cell r="GI242" t="str">
            <v/>
          </cell>
          <cell r="GL242" t="str">
            <v/>
          </cell>
          <cell r="GO242" t="str">
            <v/>
          </cell>
          <cell r="GR242" t="str">
            <v/>
          </cell>
          <cell r="GU242" t="str">
            <v/>
          </cell>
          <cell r="GX242" t="str">
            <v/>
          </cell>
          <cell r="HA242" t="str">
            <v/>
          </cell>
          <cell r="HD242" t="str">
            <v/>
          </cell>
          <cell r="HG242" t="str">
            <v/>
          </cell>
          <cell r="HJ242" t="str">
            <v/>
          </cell>
          <cell r="HM242" t="str">
            <v/>
          </cell>
          <cell r="HP242" t="str">
            <v/>
          </cell>
          <cell r="HS242" t="str">
            <v/>
          </cell>
          <cell r="HV242" t="str">
            <v/>
          </cell>
        </row>
        <row r="243">
          <cell r="DR243" t="str">
            <v/>
          </cell>
          <cell r="DU243" t="str">
            <v/>
          </cell>
          <cell r="DX243" t="str">
            <v/>
          </cell>
          <cell r="EA243" t="str">
            <v/>
          </cell>
          <cell r="ED243" t="str">
            <v/>
          </cell>
          <cell r="EG243" t="str">
            <v/>
          </cell>
          <cell r="EJ243" t="str">
            <v/>
          </cell>
          <cell r="EM243" t="str">
            <v/>
          </cell>
          <cell r="EP243" t="str">
            <v/>
          </cell>
          <cell r="ES243" t="str">
            <v/>
          </cell>
          <cell r="EV243" t="str">
            <v/>
          </cell>
          <cell r="EY243" t="str">
            <v/>
          </cell>
          <cell r="FB243" t="str">
            <v/>
          </cell>
          <cell r="FE243" t="str">
            <v/>
          </cell>
          <cell r="FH243" t="str">
            <v/>
          </cell>
          <cell r="FK243" t="str">
            <v/>
          </cell>
          <cell r="FN243" t="str">
            <v/>
          </cell>
          <cell r="FQ243" t="str">
            <v/>
          </cell>
          <cell r="FT243" t="str">
            <v/>
          </cell>
          <cell r="FW243" t="str">
            <v/>
          </cell>
          <cell r="FZ243" t="str">
            <v/>
          </cell>
          <cell r="GC243" t="str">
            <v/>
          </cell>
          <cell r="GF243" t="str">
            <v/>
          </cell>
          <cell r="GI243" t="str">
            <v/>
          </cell>
          <cell r="GL243" t="str">
            <v/>
          </cell>
          <cell r="GO243" t="str">
            <v/>
          </cell>
          <cell r="GR243" t="str">
            <v/>
          </cell>
          <cell r="GU243" t="str">
            <v/>
          </cell>
          <cell r="GX243" t="str">
            <v/>
          </cell>
          <cell r="HA243" t="str">
            <v/>
          </cell>
          <cell r="HD243" t="str">
            <v/>
          </cell>
          <cell r="HG243" t="str">
            <v/>
          </cell>
          <cell r="HJ243" t="str">
            <v/>
          </cell>
          <cell r="HM243" t="str">
            <v/>
          </cell>
          <cell r="HP243" t="str">
            <v/>
          </cell>
          <cell r="HS243" t="str">
            <v/>
          </cell>
          <cell r="HV243" t="str">
            <v/>
          </cell>
        </row>
        <row r="244">
          <cell r="DR244" t="str">
            <v/>
          </cell>
          <cell r="DU244" t="str">
            <v/>
          </cell>
          <cell r="DX244" t="str">
            <v/>
          </cell>
          <cell r="EA244" t="str">
            <v/>
          </cell>
          <cell r="ED244" t="str">
            <v/>
          </cell>
          <cell r="EG244" t="str">
            <v/>
          </cell>
          <cell r="EJ244" t="str">
            <v/>
          </cell>
          <cell r="EM244" t="str">
            <v/>
          </cell>
          <cell r="EP244" t="str">
            <v/>
          </cell>
          <cell r="ES244" t="str">
            <v/>
          </cell>
          <cell r="EV244" t="str">
            <v/>
          </cell>
          <cell r="EY244" t="str">
            <v/>
          </cell>
          <cell r="FB244" t="str">
            <v/>
          </cell>
          <cell r="FE244" t="str">
            <v/>
          </cell>
          <cell r="FH244" t="str">
            <v/>
          </cell>
          <cell r="FK244" t="str">
            <v/>
          </cell>
          <cell r="FN244" t="str">
            <v/>
          </cell>
          <cell r="FQ244" t="str">
            <v/>
          </cell>
          <cell r="FT244" t="str">
            <v/>
          </cell>
          <cell r="FW244" t="str">
            <v/>
          </cell>
          <cell r="FZ244" t="str">
            <v/>
          </cell>
          <cell r="GC244" t="str">
            <v/>
          </cell>
          <cell r="GF244" t="str">
            <v/>
          </cell>
          <cell r="GI244" t="str">
            <v/>
          </cell>
          <cell r="GL244" t="str">
            <v/>
          </cell>
          <cell r="GO244" t="str">
            <v/>
          </cell>
          <cell r="GR244" t="str">
            <v/>
          </cell>
          <cell r="GU244" t="str">
            <v/>
          </cell>
          <cell r="GX244" t="str">
            <v/>
          </cell>
          <cell r="HA244" t="str">
            <v/>
          </cell>
          <cell r="HD244" t="str">
            <v/>
          </cell>
          <cell r="HG244" t="str">
            <v/>
          </cell>
          <cell r="HJ244" t="str">
            <v/>
          </cell>
          <cell r="HM244" t="str">
            <v/>
          </cell>
          <cell r="HP244" t="str">
            <v/>
          </cell>
          <cell r="HS244" t="str">
            <v/>
          </cell>
          <cell r="HV244" t="str">
            <v/>
          </cell>
        </row>
        <row r="245">
          <cell r="DR245" t="str">
            <v/>
          </cell>
          <cell r="DU245" t="str">
            <v/>
          </cell>
          <cell r="DX245" t="str">
            <v/>
          </cell>
          <cell r="EA245" t="str">
            <v/>
          </cell>
          <cell r="ED245" t="str">
            <v/>
          </cell>
          <cell r="EG245" t="str">
            <v/>
          </cell>
          <cell r="EJ245" t="str">
            <v/>
          </cell>
          <cell r="EM245" t="str">
            <v/>
          </cell>
          <cell r="EP245" t="str">
            <v/>
          </cell>
          <cell r="ES245" t="str">
            <v/>
          </cell>
          <cell r="EV245" t="str">
            <v/>
          </cell>
          <cell r="EY245" t="str">
            <v/>
          </cell>
          <cell r="FB245" t="str">
            <v/>
          </cell>
          <cell r="FE245" t="str">
            <v/>
          </cell>
          <cell r="FH245" t="str">
            <v/>
          </cell>
          <cell r="FK245" t="str">
            <v/>
          </cell>
          <cell r="FN245" t="str">
            <v/>
          </cell>
          <cell r="FQ245" t="str">
            <v/>
          </cell>
          <cell r="FT245" t="str">
            <v/>
          </cell>
          <cell r="FW245" t="str">
            <v/>
          </cell>
          <cell r="FZ245" t="str">
            <v/>
          </cell>
          <cell r="GC245" t="str">
            <v/>
          </cell>
          <cell r="GF245" t="str">
            <v/>
          </cell>
          <cell r="GI245" t="str">
            <v/>
          </cell>
          <cell r="GL245" t="str">
            <v/>
          </cell>
          <cell r="GO245" t="str">
            <v/>
          </cell>
          <cell r="GR245" t="str">
            <v/>
          </cell>
          <cell r="GU245" t="str">
            <v/>
          </cell>
          <cell r="GX245" t="str">
            <v/>
          </cell>
          <cell r="HA245" t="str">
            <v/>
          </cell>
          <cell r="HD245" t="str">
            <v/>
          </cell>
          <cell r="HG245" t="str">
            <v/>
          </cell>
          <cell r="HJ245" t="str">
            <v/>
          </cell>
          <cell r="HM245" t="str">
            <v/>
          </cell>
          <cell r="HP245" t="str">
            <v/>
          </cell>
          <cell r="HS245" t="str">
            <v/>
          </cell>
          <cell r="HV245" t="str">
            <v/>
          </cell>
        </row>
        <row r="246">
          <cell r="DR246" t="str">
            <v/>
          </cell>
          <cell r="DU246" t="str">
            <v/>
          </cell>
          <cell r="DX246" t="str">
            <v/>
          </cell>
          <cell r="EA246" t="str">
            <v/>
          </cell>
          <cell r="ED246" t="str">
            <v/>
          </cell>
          <cell r="EG246" t="str">
            <v/>
          </cell>
          <cell r="EJ246" t="str">
            <v/>
          </cell>
          <cell r="EM246" t="str">
            <v/>
          </cell>
          <cell r="EP246" t="str">
            <v/>
          </cell>
          <cell r="ES246" t="str">
            <v/>
          </cell>
          <cell r="EV246" t="str">
            <v/>
          </cell>
          <cell r="EY246" t="str">
            <v/>
          </cell>
          <cell r="FB246" t="str">
            <v/>
          </cell>
          <cell r="FE246" t="str">
            <v/>
          </cell>
          <cell r="FH246" t="str">
            <v/>
          </cell>
          <cell r="FK246" t="str">
            <v/>
          </cell>
          <cell r="FN246" t="str">
            <v/>
          </cell>
          <cell r="FQ246" t="str">
            <v/>
          </cell>
          <cell r="FT246" t="str">
            <v/>
          </cell>
          <cell r="FW246" t="str">
            <v/>
          </cell>
          <cell r="FZ246" t="str">
            <v/>
          </cell>
          <cell r="GC246" t="str">
            <v/>
          </cell>
          <cell r="GF246" t="str">
            <v/>
          </cell>
          <cell r="GI246" t="str">
            <v/>
          </cell>
          <cell r="GL246" t="str">
            <v/>
          </cell>
          <cell r="GO246" t="str">
            <v/>
          </cell>
          <cell r="GR246" t="str">
            <v/>
          </cell>
          <cell r="GU246" t="str">
            <v/>
          </cell>
          <cell r="GX246" t="str">
            <v/>
          </cell>
          <cell r="HA246" t="str">
            <v/>
          </cell>
          <cell r="HD246" t="str">
            <v/>
          </cell>
          <cell r="HG246" t="str">
            <v/>
          </cell>
          <cell r="HJ246" t="str">
            <v/>
          </cell>
          <cell r="HM246" t="str">
            <v/>
          </cell>
          <cell r="HP246" t="str">
            <v/>
          </cell>
          <cell r="HS246" t="str">
            <v/>
          </cell>
          <cell r="HV246" t="str">
            <v/>
          </cell>
        </row>
        <row r="247">
          <cell r="DR247" t="str">
            <v/>
          </cell>
          <cell r="DU247" t="str">
            <v/>
          </cell>
          <cell r="DX247" t="str">
            <v/>
          </cell>
          <cell r="EA247" t="str">
            <v/>
          </cell>
          <cell r="ED247" t="str">
            <v/>
          </cell>
          <cell r="EG247" t="str">
            <v/>
          </cell>
          <cell r="EJ247" t="str">
            <v/>
          </cell>
          <cell r="EM247" t="str">
            <v/>
          </cell>
          <cell r="EP247" t="str">
            <v/>
          </cell>
          <cell r="ES247" t="str">
            <v/>
          </cell>
          <cell r="EV247" t="str">
            <v/>
          </cell>
          <cell r="EY247" t="str">
            <v/>
          </cell>
          <cell r="FB247" t="str">
            <v/>
          </cell>
          <cell r="FE247" t="str">
            <v/>
          </cell>
          <cell r="FH247" t="str">
            <v/>
          </cell>
          <cell r="FK247" t="str">
            <v/>
          </cell>
          <cell r="FN247" t="str">
            <v/>
          </cell>
          <cell r="FQ247" t="str">
            <v/>
          </cell>
          <cell r="FT247" t="str">
            <v/>
          </cell>
          <cell r="FW247" t="str">
            <v/>
          </cell>
          <cell r="FZ247" t="str">
            <v/>
          </cell>
          <cell r="GC247" t="str">
            <v/>
          </cell>
          <cell r="GF247" t="str">
            <v/>
          </cell>
          <cell r="GI247" t="str">
            <v/>
          </cell>
          <cell r="GL247" t="str">
            <v/>
          </cell>
          <cell r="GO247" t="str">
            <v/>
          </cell>
          <cell r="GR247" t="str">
            <v/>
          </cell>
          <cell r="GU247" t="str">
            <v/>
          </cell>
          <cell r="GX247" t="str">
            <v/>
          </cell>
          <cell r="HA247" t="str">
            <v/>
          </cell>
          <cell r="HD247" t="str">
            <v/>
          </cell>
          <cell r="HG247" t="str">
            <v/>
          </cell>
          <cell r="HJ247" t="str">
            <v/>
          </cell>
          <cell r="HM247" t="str">
            <v/>
          </cell>
          <cell r="HP247" t="str">
            <v/>
          </cell>
          <cell r="HS247" t="str">
            <v/>
          </cell>
          <cell r="HV247" t="str">
            <v/>
          </cell>
        </row>
        <row r="248">
          <cell r="DR248" t="str">
            <v/>
          </cell>
          <cell r="DU248" t="str">
            <v/>
          </cell>
          <cell r="DX248" t="str">
            <v/>
          </cell>
          <cell r="EA248" t="str">
            <v/>
          </cell>
          <cell r="ED248" t="str">
            <v/>
          </cell>
          <cell r="EG248" t="str">
            <v/>
          </cell>
          <cell r="EJ248" t="str">
            <v/>
          </cell>
          <cell r="EM248" t="str">
            <v/>
          </cell>
          <cell r="EP248" t="str">
            <v/>
          </cell>
          <cell r="ES248" t="str">
            <v/>
          </cell>
          <cell r="EV248" t="str">
            <v/>
          </cell>
          <cell r="EY248" t="str">
            <v/>
          </cell>
          <cell r="FB248" t="str">
            <v/>
          </cell>
          <cell r="FE248" t="str">
            <v/>
          </cell>
          <cell r="FH248" t="str">
            <v/>
          </cell>
          <cell r="FK248" t="str">
            <v/>
          </cell>
          <cell r="FN248" t="str">
            <v/>
          </cell>
          <cell r="FQ248" t="str">
            <v/>
          </cell>
          <cell r="FT248" t="str">
            <v/>
          </cell>
          <cell r="FW248" t="str">
            <v/>
          </cell>
          <cell r="FZ248" t="str">
            <v/>
          </cell>
          <cell r="GC248" t="str">
            <v/>
          </cell>
          <cell r="GF248" t="str">
            <v/>
          </cell>
          <cell r="GI248" t="str">
            <v/>
          </cell>
          <cell r="GL248" t="str">
            <v/>
          </cell>
          <cell r="GO248" t="str">
            <v/>
          </cell>
          <cell r="GR248" t="str">
            <v/>
          </cell>
          <cell r="GU248" t="str">
            <v/>
          </cell>
          <cell r="GX248" t="str">
            <v/>
          </cell>
          <cell r="HA248" t="str">
            <v/>
          </cell>
          <cell r="HD248" t="str">
            <v/>
          </cell>
          <cell r="HG248" t="str">
            <v/>
          </cell>
          <cell r="HJ248" t="str">
            <v/>
          </cell>
          <cell r="HM248" t="str">
            <v/>
          </cell>
          <cell r="HP248" t="str">
            <v/>
          </cell>
          <cell r="HS248" t="str">
            <v/>
          </cell>
          <cell r="HV248" t="str">
            <v/>
          </cell>
        </row>
        <row r="249">
          <cell r="DR249" t="str">
            <v/>
          </cell>
          <cell r="DU249" t="str">
            <v/>
          </cell>
          <cell r="DX249" t="str">
            <v/>
          </cell>
          <cell r="EA249" t="str">
            <v/>
          </cell>
          <cell r="ED249" t="str">
            <v/>
          </cell>
          <cell r="EG249" t="str">
            <v/>
          </cell>
          <cell r="EJ249" t="str">
            <v/>
          </cell>
          <cell r="EM249" t="str">
            <v/>
          </cell>
          <cell r="EP249" t="str">
            <v/>
          </cell>
          <cell r="ES249" t="str">
            <v/>
          </cell>
          <cell r="EV249" t="str">
            <v/>
          </cell>
          <cell r="EY249" t="str">
            <v/>
          </cell>
          <cell r="FB249" t="str">
            <v/>
          </cell>
          <cell r="FE249" t="str">
            <v/>
          </cell>
          <cell r="FH249" t="str">
            <v/>
          </cell>
          <cell r="FK249" t="str">
            <v/>
          </cell>
          <cell r="FN249" t="str">
            <v/>
          </cell>
          <cell r="FQ249" t="str">
            <v/>
          </cell>
          <cell r="FT249" t="str">
            <v/>
          </cell>
          <cell r="FW249" t="str">
            <v/>
          </cell>
          <cell r="FZ249" t="str">
            <v/>
          </cell>
          <cell r="GC249" t="str">
            <v/>
          </cell>
          <cell r="GF249" t="str">
            <v/>
          </cell>
          <cell r="GI249" t="str">
            <v/>
          </cell>
          <cell r="GL249" t="str">
            <v/>
          </cell>
          <cell r="GO249" t="str">
            <v/>
          </cell>
          <cell r="GR249" t="str">
            <v/>
          </cell>
          <cell r="GU249" t="str">
            <v/>
          </cell>
          <cell r="GX249" t="str">
            <v/>
          </cell>
          <cell r="HA249" t="str">
            <v/>
          </cell>
          <cell r="HD249" t="str">
            <v/>
          </cell>
          <cell r="HG249" t="str">
            <v/>
          </cell>
          <cell r="HJ249" t="str">
            <v/>
          </cell>
          <cell r="HM249" t="str">
            <v/>
          </cell>
          <cell r="HP249" t="str">
            <v/>
          </cell>
          <cell r="HS249" t="str">
            <v/>
          </cell>
          <cell r="HV249" t="str">
            <v/>
          </cell>
        </row>
        <row r="250">
          <cell r="DR250" t="str">
            <v/>
          </cell>
          <cell r="DU250" t="str">
            <v/>
          </cell>
          <cell r="DX250" t="str">
            <v/>
          </cell>
          <cell r="EA250" t="str">
            <v/>
          </cell>
          <cell r="ED250" t="str">
            <v/>
          </cell>
          <cell r="EG250" t="str">
            <v/>
          </cell>
          <cell r="EJ250" t="str">
            <v/>
          </cell>
          <cell r="EM250" t="str">
            <v/>
          </cell>
          <cell r="EP250" t="str">
            <v/>
          </cell>
          <cell r="ES250" t="str">
            <v/>
          </cell>
          <cell r="EV250" t="str">
            <v/>
          </cell>
          <cell r="EY250" t="str">
            <v/>
          </cell>
          <cell r="FB250" t="str">
            <v/>
          </cell>
          <cell r="FE250" t="str">
            <v/>
          </cell>
          <cell r="FH250" t="str">
            <v/>
          </cell>
          <cell r="FK250" t="str">
            <v/>
          </cell>
          <cell r="FN250" t="str">
            <v/>
          </cell>
          <cell r="FQ250" t="str">
            <v/>
          </cell>
          <cell r="FT250" t="str">
            <v/>
          </cell>
          <cell r="FW250" t="str">
            <v/>
          </cell>
          <cell r="FZ250" t="str">
            <v/>
          </cell>
          <cell r="GC250" t="str">
            <v/>
          </cell>
          <cell r="GF250" t="str">
            <v/>
          </cell>
          <cell r="GI250" t="str">
            <v/>
          </cell>
          <cell r="GL250" t="str">
            <v/>
          </cell>
          <cell r="GO250" t="str">
            <v/>
          </cell>
          <cell r="GR250" t="str">
            <v/>
          </cell>
          <cell r="GU250" t="str">
            <v/>
          </cell>
          <cell r="GX250" t="str">
            <v/>
          </cell>
          <cell r="HA250" t="str">
            <v/>
          </cell>
          <cell r="HD250" t="str">
            <v/>
          </cell>
          <cell r="HG250" t="str">
            <v/>
          </cell>
          <cell r="HJ250" t="str">
            <v/>
          </cell>
          <cell r="HM250" t="str">
            <v/>
          </cell>
          <cell r="HP250" t="str">
            <v/>
          </cell>
          <cell r="HS250" t="str">
            <v/>
          </cell>
          <cell r="HV250" t="str">
            <v/>
          </cell>
        </row>
        <row r="251">
          <cell r="DR251" t="str">
            <v/>
          </cell>
          <cell r="DU251" t="str">
            <v/>
          </cell>
          <cell r="DX251" t="str">
            <v/>
          </cell>
          <cell r="EA251" t="str">
            <v/>
          </cell>
          <cell r="ED251" t="str">
            <v/>
          </cell>
          <cell r="EG251" t="str">
            <v/>
          </cell>
          <cell r="EJ251" t="str">
            <v/>
          </cell>
          <cell r="EM251" t="str">
            <v/>
          </cell>
          <cell r="EP251" t="str">
            <v/>
          </cell>
          <cell r="ES251" t="str">
            <v/>
          </cell>
          <cell r="EV251" t="str">
            <v/>
          </cell>
          <cell r="EY251" t="str">
            <v/>
          </cell>
          <cell r="FB251" t="str">
            <v/>
          </cell>
          <cell r="FE251" t="str">
            <v/>
          </cell>
          <cell r="FH251" t="str">
            <v/>
          </cell>
          <cell r="FK251" t="str">
            <v/>
          </cell>
          <cell r="FN251" t="str">
            <v/>
          </cell>
          <cell r="FQ251" t="str">
            <v/>
          </cell>
          <cell r="FT251" t="str">
            <v/>
          </cell>
          <cell r="FW251" t="str">
            <v/>
          </cell>
          <cell r="FZ251" t="str">
            <v/>
          </cell>
          <cell r="GC251" t="str">
            <v/>
          </cell>
          <cell r="GF251" t="str">
            <v/>
          </cell>
          <cell r="GI251" t="str">
            <v/>
          </cell>
          <cell r="GL251" t="str">
            <v/>
          </cell>
          <cell r="GO251" t="str">
            <v/>
          </cell>
          <cell r="GR251" t="str">
            <v/>
          </cell>
          <cell r="GU251" t="str">
            <v/>
          </cell>
          <cell r="GX251" t="str">
            <v/>
          </cell>
          <cell r="HA251" t="str">
            <v/>
          </cell>
          <cell r="HD251" t="str">
            <v/>
          </cell>
          <cell r="HG251" t="str">
            <v/>
          </cell>
          <cell r="HJ251" t="str">
            <v/>
          </cell>
          <cell r="HM251" t="str">
            <v/>
          </cell>
          <cell r="HP251" t="str">
            <v/>
          </cell>
          <cell r="HS251" t="str">
            <v/>
          </cell>
          <cell r="HV251" t="str">
            <v/>
          </cell>
        </row>
        <row r="252">
          <cell r="DR252" t="str">
            <v/>
          </cell>
          <cell r="DU252" t="str">
            <v/>
          </cell>
          <cell r="DX252" t="str">
            <v/>
          </cell>
          <cell r="EA252" t="str">
            <v/>
          </cell>
          <cell r="ED252" t="str">
            <v/>
          </cell>
          <cell r="EG252" t="str">
            <v/>
          </cell>
          <cell r="EJ252" t="str">
            <v/>
          </cell>
          <cell r="EM252" t="str">
            <v/>
          </cell>
          <cell r="EP252" t="str">
            <v/>
          </cell>
          <cell r="ES252" t="str">
            <v/>
          </cell>
          <cell r="EV252" t="str">
            <v/>
          </cell>
          <cell r="EY252" t="str">
            <v/>
          </cell>
          <cell r="FB252" t="str">
            <v/>
          </cell>
          <cell r="FE252" t="str">
            <v/>
          </cell>
          <cell r="FH252" t="str">
            <v/>
          </cell>
          <cell r="FK252" t="str">
            <v/>
          </cell>
          <cell r="FN252" t="str">
            <v/>
          </cell>
          <cell r="FQ252" t="str">
            <v/>
          </cell>
          <cell r="FT252" t="str">
            <v/>
          </cell>
          <cell r="FW252" t="str">
            <v/>
          </cell>
          <cell r="FZ252" t="str">
            <v/>
          </cell>
          <cell r="GC252" t="str">
            <v/>
          </cell>
          <cell r="GF252" t="str">
            <v/>
          </cell>
          <cell r="GI252" t="str">
            <v/>
          </cell>
          <cell r="GL252" t="str">
            <v/>
          </cell>
          <cell r="GO252" t="str">
            <v/>
          </cell>
          <cell r="GR252" t="str">
            <v/>
          </cell>
          <cell r="GU252" t="str">
            <v/>
          </cell>
          <cell r="GX252" t="str">
            <v/>
          </cell>
          <cell r="HA252" t="str">
            <v/>
          </cell>
          <cell r="HD252" t="str">
            <v/>
          </cell>
          <cell r="HG252" t="str">
            <v/>
          </cell>
          <cell r="HJ252" t="str">
            <v/>
          </cell>
          <cell r="HM252" t="str">
            <v/>
          </cell>
          <cell r="HP252" t="str">
            <v/>
          </cell>
          <cell r="HS252" t="str">
            <v/>
          </cell>
          <cell r="HV252" t="str">
            <v/>
          </cell>
        </row>
        <row r="253">
          <cell r="DR253" t="str">
            <v/>
          </cell>
          <cell r="DU253" t="str">
            <v/>
          </cell>
          <cell r="DX253" t="str">
            <v/>
          </cell>
          <cell r="EA253" t="str">
            <v/>
          </cell>
          <cell r="ED253" t="str">
            <v/>
          </cell>
          <cell r="EG253" t="str">
            <v/>
          </cell>
          <cell r="EJ253" t="str">
            <v/>
          </cell>
          <cell r="EM253" t="str">
            <v/>
          </cell>
          <cell r="EP253" t="str">
            <v/>
          </cell>
          <cell r="ES253" t="str">
            <v/>
          </cell>
          <cell r="EV253" t="str">
            <v/>
          </cell>
          <cell r="EY253" t="str">
            <v/>
          </cell>
          <cell r="FB253" t="str">
            <v/>
          </cell>
          <cell r="FE253" t="str">
            <v/>
          </cell>
          <cell r="FH253" t="str">
            <v/>
          </cell>
          <cell r="FK253" t="str">
            <v/>
          </cell>
          <cell r="FN253" t="str">
            <v/>
          </cell>
          <cell r="FQ253" t="str">
            <v/>
          </cell>
          <cell r="FT253" t="str">
            <v/>
          </cell>
          <cell r="FW253" t="str">
            <v/>
          </cell>
          <cell r="FZ253" t="str">
            <v/>
          </cell>
          <cell r="GC253" t="str">
            <v/>
          </cell>
          <cell r="GF253" t="str">
            <v/>
          </cell>
          <cell r="GI253" t="str">
            <v/>
          </cell>
          <cell r="GL253" t="str">
            <v/>
          </cell>
          <cell r="GO253" t="str">
            <v/>
          </cell>
          <cell r="GR253" t="str">
            <v/>
          </cell>
          <cell r="GU253" t="str">
            <v/>
          </cell>
          <cell r="GX253" t="str">
            <v/>
          </cell>
          <cell r="HA253" t="str">
            <v/>
          </cell>
          <cell r="HD253" t="str">
            <v/>
          </cell>
          <cell r="HG253" t="str">
            <v/>
          </cell>
          <cell r="HJ253" t="str">
            <v/>
          </cell>
          <cell r="HM253" t="str">
            <v/>
          </cell>
          <cell r="HP253" t="str">
            <v/>
          </cell>
          <cell r="HS253" t="str">
            <v/>
          </cell>
          <cell r="HV253" t="str">
            <v/>
          </cell>
        </row>
        <row r="254">
          <cell r="DR254" t="str">
            <v/>
          </cell>
          <cell r="DU254" t="str">
            <v/>
          </cell>
          <cell r="DX254" t="str">
            <v/>
          </cell>
          <cell r="EA254" t="str">
            <v/>
          </cell>
          <cell r="ED254" t="str">
            <v/>
          </cell>
          <cell r="EG254" t="str">
            <v/>
          </cell>
          <cell r="EJ254" t="str">
            <v/>
          </cell>
          <cell r="EM254" t="str">
            <v/>
          </cell>
          <cell r="EP254" t="str">
            <v/>
          </cell>
          <cell r="ES254" t="str">
            <v/>
          </cell>
          <cell r="EV254" t="str">
            <v/>
          </cell>
          <cell r="EY254" t="str">
            <v/>
          </cell>
          <cell r="FB254" t="str">
            <v/>
          </cell>
          <cell r="FE254" t="str">
            <v/>
          </cell>
          <cell r="FH254" t="str">
            <v/>
          </cell>
          <cell r="FK254" t="str">
            <v/>
          </cell>
          <cell r="FN254" t="str">
            <v/>
          </cell>
          <cell r="FQ254" t="str">
            <v/>
          </cell>
          <cell r="FT254" t="str">
            <v/>
          </cell>
          <cell r="FW254" t="str">
            <v/>
          </cell>
          <cell r="FZ254" t="str">
            <v/>
          </cell>
          <cell r="GC254" t="str">
            <v/>
          </cell>
          <cell r="GF254" t="str">
            <v/>
          </cell>
          <cell r="GI254" t="str">
            <v/>
          </cell>
          <cell r="GL254" t="str">
            <v/>
          </cell>
          <cell r="GO254" t="str">
            <v/>
          </cell>
          <cell r="GR254" t="str">
            <v/>
          </cell>
          <cell r="GU254" t="str">
            <v/>
          </cell>
          <cell r="GX254" t="str">
            <v/>
          </cell>
          <cell r="HA254" t="str">
            <v/>
          </cell>
          <cell r="HD254" t="str">
            <v/>
          </cell>
          <cell r="HG254" t="str">
            <v/>
          </cell>
          <cell r="HJ254" t="str">
            <v/>
          </cell>
          <cell r="HM254" t="str">
            <v/>
          </cell>
          <cell r="HP254" t="str">
            <v/>
          </cell>
          <cell r="HS254" t="str">
            <v/>
          </cell>
          <cell r="HV254" t="str">
            <v/>
          </cell>
        </row>
        <row r="255">
          <cell r="DR255" t="str">
            <v/>
          </cell>
          <cell r="DU255" t="str">
            <v/>
          </cell>
          <cell r="DX255" t="str">
            <v/>
          </cell>
          <cell r="EA255" t="str">
            <v/>
          </cell>
          <cell r="ED255" t="str">
            <v/>
          </cell>
          <cell r="EG255" t="str">
            <v/>
          </cell>
          <cell r="EJ255" t="str">
            <v/>
          </cell>
          <cell r="EM255" t="str">
            <v/>
          </cell>
          <cell r="EP255" t="str">
            <v/>
          </cell>
          <cell r="ES255" t="str">
            <v/>
          </cell>
          <cell r="EV255" t="str">
            <v/>
          </cell>
          <cell r="EY255" t="str">
            <v/>
          </cell>
          <cell r="FB255" t="str">
            <v/>
          </cell>
          <cell r="FE255" t="str">
            <v/>
          </cell>
          <cell r="FH255" t="str">
            <v/>
          </cell>
          <cell r="FK255" t="str">
            <v/>
          </cell>
          <cell r="FN255" t="str">
            <v/>
          </cell>
          <cell r="FQ255" t="str">
            <v/>
          </cell>
          <cell r="FT255" t="str">
            <v/>
          </cell>
          <cell r="FW255" t="str">
            <v/>
          </cell>
          <cell r="FZ255" t="str">
            <v/>
          </cell>
          <cell r="GC255" t="str">
            <v/>
          </cell>
          <cell r="GF255" t="str">
            <v/>
          </cell>
          <cell r="GI255" t="str">
            <v/>
          </cell>
          <cell r="GL255" t="str">
            <v/>
          </cell>
          <cell r="GO255" t="str">
            <v/>
          </cell>
          <cell r="GR255" t="str">
            <v/>
          </cell>
          <cell r="GU255" t="str">
            <v/>
          </cell>
          <cell r="GX255" t="str">
            <v/>
          </cell>
          <cell r="HA255" t="str">
            <v/>
          </cell>
          <cell r="HD255" t="str">
            <v/>
          </cell>
          <cell r="HG255" t="str">
            <v/>
          </cell>
          <cell r="HJ255" t="str">
            <v/>
          </cell>
          <cell r="HM255" t="str">
            <v/>
          </cell>
          <cell r="HP255" t="str">
            <v/>
          </cell>
          <cell r="HS255" t="str">
            <v/>
          </cell>
          <cell r="HV255" t="str">
            <v/>
          </cell>
        </row>
        <row r="256">
          <cell r="DR256" t="str">
            <v/>
          </cell>
          <cell r="DU256" t="str">
            <v/>
          </cell>
          <cell r="DX256" t="str">
            <v/>
          </cell>
          <cell r="EA256" t="str">
            <v/>
          </cell>
          <cell r="ED256" t="str">
            <v/>
          </cell>
          <cell r="EG256" t="str">
            <v/>
          </cell>
          <cell r="EJ256" t="str">
            <v/>
          </cell>
          <cell r="EM256" t="str">
            <v/>
          </cell>
          <cell r="EP256" t="str">
            <v/>
          </cell>
          <cell r="ES256" t="str">
            <v/>
          </cell>
          <cell r="EV256" t="str">
            <v/>
          </cell>
          <cell r="EY256" t="str">
            <v/>
          </cell>
          <cell r="FB256" t="str">
            <v/>
          </cell>
          <cell r="FE256" t="str">
            <v/>
          </cell>
          <cell r="FH256" t="str">
            <v/>
          </cell>
          <cell r="FK256" t="str">
            <v/>
          </cell>
          <cell r="FN256" t="str">
            <v/>
          </cell>
          <cell r="FQ256" t="str">
            <v/>
          </cell>
          <cell r="FT256" t="str">
            <v/>
          </cell>
          <cell r="FW256" t="str">
            <v/>
          </cell>
          <cell r="FZ256" t="str">
            <v/>
          </cell>
          <cell r="GC256" t="str">
            <v/>
          </cell>
          <cell r="GF256" t="str">
            <v/>
          </cell>
          <cell r="GI256" t="str">
            <v/>
          </cell>
          <cell r="GL256" t="str">
            <v/>
          </cell>
          <cell r="GO256" t="str">
            <v/>
          </cell>
          <cell r="GR256" t="str">
            <v/>
          </cell>
          <cell r="GU256" t="str">
            <v/>
          </cell>
          <cell r="GX256" t="str">
            <v/>
          </cell>
          <cell r="HA256" t="str">
            <v/>
          </cell>
          <cell r="HD256" t="str">
            <v/>
          </cell>
          <cell r="HG256" t="str">
            <v/>
          </cell>
          <cell r="HJ256" t="str">
            <v/>
          </cell>
          <cell r="HM256" t="str">
            <v/>
          </cell>
          <cell r="HP256" t="str">
            <v/>
          </cell>
          <cell r="HS256" t="str">
            <v/>
          </cell>
          <cell r="HV256" t="str">
            <v/>
          </cell>
        </row>
        <row r="257">
          <cell r="DR257" t="str">
            <v/>
          </cell>
          <cell r="DU257" t="str">
            <v/>
          </cell>
          <cell r="DX257" t="str">
            <v/>
          </cell>
          <cell r="EA257" t="str">
            <v/>
          </cell>
          <cell r="ED257" t="str">
            <v/>
          </cell>
          <cell r="EG257" t="str">
            <v/>
          </cell>
          <cell r="EJ257" t="str">
            <v/>
          </cell>
          <cell r="EM257" t="str">
            <v/>
          </cell>
          <cell r="EP257" t="str">
            <v/>
          </cell>
          <cell r="ES257" t="str">
            <v/>
          </cell>
          <cell r="EV257" t="str">
            <v/>
          </cell>
          <cell r="EY257" t="str">
            <v/>
          </cell>
          <cell r="FB257" t="str">
            <v/>
          </cell>
          <cell r="FE257" t="str">
            <v/>
          </cell>
          <cell r="FH257" t="str">
            <v/>
          </cell>
          <cell r="FK257" t="str">
            <v/>
          </cell>
          <cell r="FN257" t="str">
            <v/>
          </cell>
          <cell r="FQ257" t="str">
            <v/>
          </cell>
          <cell r="FT257" t="str">
            <v/>
          </cell>
          <cell r="FW257" t="str">
            <v/>
          </cell>
          <cell r="FZ257" t="str">
            <v/>
          </cell>
          <cell r="GC257" t="str">
            <v/>
          </cell>
          <cell r="GF257" t="str">
            <v/>
          </cell>
          <cell r="GI257" t="str">
            <v/>
          </cell>
          <cell r="GL257" t="str">
            <v/>
          </cell>
          <cell r="GO257" t="str">
            <v/>
          </cell>
          <cell r="GR257" t="str">
            <v/>
          </cell>
          <cell r="GU257" t="str">
            <v/>
          </cell>
          <cell r="GX257" t="str">
            <v/>
          </cell>
          <cell r="HA257" t="str">
            <v/>
          </cell>
          <cell r="HD257" t="str">
            <v/>
          </cell>
          <cell r="HG257" t="str">
            <v/>
          </cell>
          <cell r="HJ257" t="str">
            <v/>
          </cell>
          <cell r="HM257" t="str">
            <v/>
          </cell>
          <cell r="HP257" t="str">
            <v/>
          </cell>
          <cell r="HS257" t="str">
            <v/>
          </cell>
          <cell r="HV257" t="str">
            <v/>
          </cell>
        </row>
        <row r="258">
          <cell r="DR258" t="str">
            <v/>
          </cell>
          <cell r="DU258" t="str">
            <v/>
          </cell>
          <cell r="DX258" t="str">
            <v/>
          </cell>
          <cell r="EA258" t="str">
            <v/>
          </cell>
          <cell r="ED258" t="str">
            <v/>
          </cell>
          <cell r="EG258" t="str">
            <v/>
          </cell>
          <cell r="EJ258" t="str">
            <v/>
          </cell>
          <cell r="EM258" t="str">
            <v/>
          </cell>
          <cell r="EP258" t="str">
            <v/>
          </cell>
          <cell r="ES258" t="str">
            <v/>
          </cell>
          <cell r="EV258" t="str">
            <v/>
          </cell>
          <cell r="EY258" t="str">
            <v/>
          </cell>
          <cell r="FB258" t="str">
            <v/>
          </cell>
          <cell r="FE258" t="str">
            <v/>
          </cell>
          <cell r="FH258" t="str">
            <v/>
          </cell>
          <cell r="FK258" t="str">
            <v/>
          </cell>
          <cell r="FN258" t="str">
            <v/>
          </cell>
          <cell r="FQ258" t="str">
            <v/>
          </cell>
          <cell r="FT258" t="str">
            <v/>
          </cell>
          <cell r="FW258" t="str">
            <v/>
          </cell>
          <cell r="FZ258" t="str">
            <v/>
          </cell>
          <cell r="GC258" t="str">
            <v/>
          </cell>
          <cell r="GF258" t="str">
            <v/>
          </cell>
          <cell r="GI258" t="str">
            <v/>
          </cell>
          <cell r="GL258" t="str">
            <v/>
          </cell>
          <cell r="GO258" t="str">
            <v/>
          </cell>
          <cell r="GR258" t="str">
            <v/>
          </cell>
          <cell r="GU258" t="str">
            <v/>
          </cell>
          <cell r="GX258" t="str">
            <v/>
          </cell>
          <cell r="HA258" t="str">
            <v/>
          </cell>
          <cell r="HD258" t="str">
            <v/>
          </cell>
          <cell r="HG258" t="str">
            <v/>
          </cell>
          <cell r="HJ258" t="str">
            <v/>
          </cell>
          <cell r="HM258" t="str">
            <v/>
          </cell>
          <cell r="HP258" t="str">
            <v/>
          </cell>
          <cell r="HS258" t="str">
            <v/>
          </cell>
          <cell r="HV258" t="str">
            <v/>
          </cell>
        </row>
        <row r="259">
          <cell r="DR259" t="str">
            <v/>
          </cell>
          <cell r="DU259" t="str">
            <v/>
          </cell>
          <cell r="DX259" t="str">
            <v/>
          </cell>
          <cell r="EA259" t="str">
            <v/>
          </cell>
          <cell r="ED259" t="str">
            <v/>
          </cell>
          <cell r="EG259" t="str">
            <v/>
          </cell>
          <cell r="EJ259" t="str">
            <v/>
          </cell>
          <cell r="EM259" t="str">
            <v/>
          </cell>
          <cell r="EP259" t="str">
            <v/>
          </cell>
          <cell r="ES259" t="str">
            <v/>
          </cell>
          <cell r="EV259" t="str">
            <v/>
          </cell>
          <cell r="EY259" t="str">
            <v/>
          </cell>
          <cell r="FB259" t="str">
            <v/>
          </cell>
          <cell r="FE259" t="str">
            <v/>
          </cell>
          <cell r="FH259" t="str">
            <v/>
          </cell>
          <cell r="FK259" t="str">
            <v/>
          </cell>
          <cell r="FN259" t="str">
            <v/>
          </cell>
          <cell r="FQ259" t="str">
            <v/>
          </cell>
          <cell r="FT259" t="str">
            <v/>
          </cell>
          <cell r="FW259" t="str">
            <v/>
          </cell>
          <cell r="FZ259" t="str">
            <v/>
          </cell>
          <cell r="GC259" t="str">
            <v/>
          </cell>
          <cell r="GF259" t="str">
            <v/>
          </cell>
          <cell r="GI259" t="str">
            <v/>
          </cell>
          <cell r="GL259" t="str">
            <v/>
          </cell>
          <cell r="GO259" t="str">
            <v/>
          </cell>
          <cell r="GR259" t="str">
            <v/>
          </cell>
          <cell r="GU259" t="str">
            <v/>
          </cell>
          <cell r="GX259" t="str">
            <v/>
          </cell>
          <cell r="HA259" t="str">
            <v/>
          </cell>
          <cell r="HD259" t="str">
            <v/>
          </cell>
          <cell r="HG259" t="str">
            <v/>
          </cell>
          <cell r="HJ259" t="str">
            <v/>
          </cell>
          <cell r="HM259" t="str">
            <v/>
          </cell>
          <cell r="HP259" t="str">
            <v/>
          </cell>
          <cell r="HS259" t="str">
            <v/>
          </cell>
          <cell r="HV259" t="str">
            <v/>
          </cell>
        </row>
        <row r="260">
          <cell r="DR260" t="str">
            <v/>
          </cell>
          <cell r="DU260" t="str">
            <v/>
          </cell>
          <cell r="DX260" t="str">
            <v/>
          </cell>
          <cell r="EA260" t="str">
            <v/>
          </cell>
          <cell r="ED260" t="str">
            <v/>
          </cell>
          <cell r="EG260" t="str">
            <v/>
          </cell>
          <cell r="EJ260" t="str">
            <v/>
          </cell>
          <cell r="EM260" t="str">
            <v/>
          </cell>
          <cell r="EP260" t="str">
            <v/>
          </cell>
          <cell r="ES260" t="str">
            <v/>
          </cell>
          <cell r="EV260" t="str">
            <v/>
          </cell>
          <cell r="EY260" t="str">
            <v/>
          </cell>
          <cell r="FB260" t="str">
            <v/>
          </cell>
          <cell r="FE260" t="str">
            <v/>
          </cell>
          <cell r="FH260" t="str">
            <v/>
          </cell>
          <cell r="FK260" t="str">
            <v/>
          </cell>
          <cell r="FN260" t="str">
            <v/>
          </cell>
          <cell r="FQ260" t="str">
            <v/>
          </cell>
          <cell r="FT260" t="str">
            <v/>
          </cell>
          <cell r="FW260" t="str">
            <v/>
          </cell>
          <cell r="FZ260" t="str">
            <v/>
          </cell>
          <cell r="GC260" t="str">
            <v/>
          </cell>
          <cell r="GF260" t="str">
            <v/>
          </cell>
          <cell r="GI260" t="str">
            <v/>
          </cell>
          <cell r="GL260" t="str">
            <v/>
          </cell>
          <cell r="GO260" t="str">
            <v/>
          </cell>
          <cell r="GR260" t="str">
            <v/>
          </cell>
          <cell r="GU260" t="str">
            <v/>
          </cell>
          <cell r="GX260" t="str">
            <v/>
          </cell>
          <cell r="HA260" t="str">
            <v/>
          </cell>
          <cell r="HD260" t="str">
            <v/>
          </cell>
          <cell r="HG260" t="str">
            <v/>
          </cell>
          <cell r="HJ260" t="str">
            <v/>
          </cell>
          <cell r="HM260" t="str">
            <v/>
          </cell>
          <cell r="HP260" t="str">
            <v/>
          </cell>
          <cell r="HS260" t="str">
            <v/>
          </cell>
          <cell r="HV260" t="str">
            <v/>
          </cell>
        </row>
        <row r="261">
          <cell r="DR261" t="str">
            <v/>
          </cell>
          <cell r="DU261" t="str">
            <v/>
          </cell>
          <cell r="DX261" t="str">
            <v/>
          </cell>
          <cell r="EA261" t="str">
            <v/>
          </cell>
          <cell r="ED261" t="str">
            <v/>
          </cell>
          <cell r="EG261" t="str">
            <v/>
          </cell>
          <cell r="EJ261" t="str">
            <v/>
          </cell>
          <cell r="EM261" t="str">
            <v/>
          </cell>
          <cell r="EP261" t="str">
            <v/>
          </cell>
          <cell r="ES261" t="str">
            <v/>
          </cell>
          <cell r="EV261" t="str">
            <v/>
          </cell>
          <cell r="EY261" t="str">
            <v/>
          </cell>
          <cell r="FB261" t="str">
            <v/>
          </cell>
          <cell r="FE261" t="str">
            <v/>
          </cell>
          <cell r="FH261" t="str">
            <v/>
          </cell>
          <cell r="FK261" t="str">
            <v/>
          </cell>
          <cell r="FN261" t="str">
            <v/>
          </cell>
          <cell r="FQ261" t="str">
            <v/>
          </cell>
          <cell r="FT261" t="str">
            <v/>
          </cell>
          <cell r="FW261" t="str">
            <v/>
          </cell>
          <cell r="FZ261" t="str">
            <v/>
          </cell>
          <cell r="GC261" t="str">
            <v/>
          </cell>
          <cell r="GF261" t="str">
            <v/>
          </cell>
          <cell r="GI261" t="str">
            <v/>
          </cell>
          <cell r="GL261" t="str">
            <v/>
          </cell>
          <cell r="GO261" t="str">
            <v/>
          </cell>
          <cell r="GR261" t="str">
            <v/>
          </cell>
          <cell r="GU261" t="str">
            <v/>
          </cell>
          <cell r="GX261" t="str">
            <v/>
          </cell>
          <cell r="HA261" t="str">
            <v/>
          </cell>
          <cell r="HD261" t="str">
            <v/>
          </cell>
          <cell r="HG261" t="str">
            <v/>
          </cell>
          <cell r="HJ261" t="str">
            <v/>
          </cell>
          <cell r="HM261" t="str">
            <v/>
          </cell>
          <cell r="HP261" t="str">
            <v/>
          </cell>
          <cell r="HS261" t="str">
            <v/>
          </cell>
          <cell r="HV261" t="str">
            <v/>
          </cell>
        </row>
        <row r="262">
          <cell r="DR262" t="str">
            <v/>
          </cell>
          <cell r="DU262" t="str">
            <v/>
          </cell>
          <cell r="DX262" t="str">
            <v/>
          </cell>
          <cell r="EA262" t="str">
            <v/>
          </cell>
          <cell r="ED262" t="str">
            <v/>
          </cell>
          <cell r="EG262" t="str">
            <v/>
          </cell>
          <cell r="EJ262" t="str">
            <v/>
          </cell>
          <cell r="EM262" t="str">
            <v/>
          </cell>
          <cell r="EP262" t="str">
            <v/>
          </cell>
          <cell r="ES262" t="str">
            <v/>
          </cell>
          <cell r="EV262" t="str">
            <v/>
          </cell>
          <cell r="EY262" t="str">
            <v/>
          </cell>
          <cell r="FB262" t="str">
            <v/>
          </cell>
          <cell r="FE262" t="str">
            <v/>
          </cell>
          <cell r="FH262" t="str">
            <v/>
          </cell>
          <cell r="FK262" t="str">
            <v/>
          </cell>
          <cell r="FN262" t="str">
            <v/>
          </cell>
          <cell r="FQ262" t="str">
            <v/>
          </cell>
          <cell r="FT262" t="str">
            <v/>
          </cell>
          <cell r="FW262" t="str">
            <v/>
          </cell>
          <cell r="FZ262" t="str">
            <v/>
          </cell>
          <cell r="GC262" t="str">
            <v/>
          </cell>
          <cell r="GF262" t="str">
            <v/>
          </cell>
          <cell r="GI262" t="str">
            <v/>
          </cell>
          <cell r="GL262" t="str">
            <v/>
          </cell>
          <cell r="GO262" t="str">
            <v/>
          </cell>
          <cell r="GR262" t="str">
            <v/>
          </cell>
          <cell r="GU262" t="str">
            <v/>
          </cell>
          <cell r="GX262" t="str">
            <v/>
          </cell>
          <cell r="HA262" t="str">
            <v/>
          </cell>
          <cell r="HD262" t="str">
            <v/>
          </cell>
          <cell r="HG262" t="str">
            <v/>
          </cell>
          <cell r="HJ262" t="str">
            <v/>
          </cell>
          <cell r="HM262" t="str">
            <v/>
          </cell>
          <cell r="HP262" t="str">
            <v/>
          </cell>
          <cell r="HS262" t="str">
            <v/>
          </cell>
          <cell r="HV262" t="str">
            <v/>
          </cell>
        </row>
        <row r="263">
          <cell r="DR263" t="str">
            <v/>
          </cell>
          <cell r="DU263" t="str">
            <v/>
          </cell>
          <cell r="DX263" t="str">
            <v/>
          </cell>
          <cell r="EA263" t="str">
            <v/>
          </cell>
          <cell r="ED263" t="str">
            <v/>
          </cell>
          <cell r="EG263" t="str">
            <v/>
          </cell>
          <cell r="EJ263" t="str">
            <v/>
          </cell>
          <cell r="EM263" t="str">
            <v/>
          </cell>
          <cell r="EP263" t="str">
            <v/>
          </cell>
          <cell r="ES263" t="str">
            <v/>
          </cell>
          <cell r="EV263" t="str">
            <v/>
          </cell>
          <cell r="EY263" t="str">
            <v/>
          </cell>
          <cell r="FB263" t="str">
            <v/>
          </cell>
          <cell r="FE263" t="str">
            <v/>
          </cell>
          <cell r="FH263" t="str">
            <v/>
          </cell>
          <cell r="FK263" t="str">
            <v/>
          </cell>
          <cell r="FN263" t="str">
            <v/>
          </cell>
          <cell r="FQ263" t="str">
            <v/>
          </cell>
          <cell r="FT263" t="str">
            <v/>
          </cell>
          <cell r="FW263" t="str">
            <v/>
          </cell>
          <cell r="FZ263" t="str">
            <v/>
          </cell>
          <cell r="GC263" t="str">
            <v/>
          </cell>
          <cell r="GF263" t="str">
            <v/>
          </cell>
          <cell r="GI263" t="str">
            <v/>
          </cell>
          <cell r="GL263" t="str">
            <v/>
          </cell>
          <cell r="GO263" t="str">
            <v/>
          </cell>
          <cell r="GR263" t="str">
            <v/>
          </cell>
          <cell r="GU263" t="str">
            <v/>
          </cell>
          <cell r="GX263" t="str">
            <v/>
          </cell>
          <cell r="HA263" t="str">
            <v/>
          </cell>
          <cell r="HD263" t="str">
            <v/>
          </cell>
          <cell r="HG263" t="str">
            <v/>
          </cell>
          <cell r="HJ263" t="str">
            <v/>
          </cell>
          <cell r="HM263" t="str">
            <v/>
          </cell>
          <cell r="HP263" t="str">
            <v/>
          </cell>
          <cell r="HS263" t="str">
            <v/>
          </cell>
          <cell r="HV263" t="str">
            <v/>
          </cell>
        </row>
        <row r="264">
          <cell r="DR264" t="str">
            <v/>
          </cell>
          <cell r="DU264" t="str">
            <v/>
          </cell>
          <cell r="DX264" t="str">
            <v/>
          </cell>
          <cell r="EA264" t="str">
            <v/>
          </cell>
          <cell r="ED264" t="str">
            <v/>
          </cell>
          <cell r="EG264" t="str">
            <v/>
          </cell>
          <cell r="EJ264" t="str">
            <v/>
          </cell>
          <cell r="EM264" t="str">
            <v/>
          </cell>
          <cell r="EP264" t="str">
            <v/>
          </cell>
          <cell r="ES264" t="str">
            <v/>
          </cell>
          <cell r="EV264" t="str">
            <v/>
          </cell>
          <cell r="EY264" t="str">
            <v/>
          </cell>
          <cell r="FB264" t="str">
            <v/>
          </cell>
          <cell r="FE264" t="str">
            <v/>
          </cell>
          <cell r="FH264" t="str">
            <v/>
          </cell>
          <cell r="FK264" t="str">
            <v/>
          </cell>
          <cell r="FN264" t="str">
            <v/>
          </cell>
          <cell r="FQ264" t="str">
            <v/>
          </cell>
          <cell r="FT264" t="str">
            <v/>
          </cell>
          <cell r="FW264" t="str">
            <v/>
          </cell>
          <cell r="FZ264" t="str">
            <v/>
          </cell>
          <cell r="GC264" t="str">
            <v/>
          </cell>
          <cell r="GF264" t="str">
            <v/>
          </cell>
          <cell r="GI264" t="str">
            <v/>
          </cell>
          <cell r="GL264" t="str">
            <v/>
          </cell>
          <cell r="GO264" t="str">
            <v/>
          </cell>
          <cell r="GR264" t="str">
            <v/>
          </cell>
          <cell r="GU264" t="str">
            <v/>
          </cell>
          <cell r="GX264" t="str">
            <v/>
          </cell>
          <cell r="HA264" t="str">
            <v/>
          </cell>
          <cell r="HD264" t="str">
            <v/>
          </cell>
          <cell r="HG264" t="str">
            <v/>
          </cell>
          <cell r="HJ264" t="str">
            <v/>
          </cell>
          <cell r="HM264" t="str">
            <v/>
          </cell>
          <cell r="HP264" t="str">
            <v/>
          </cell>
          <cell r="HS264" t="str">
            <v/>
          </cell>
          <cell r="HV264" t="str">
            <v/>
          </cell>
        </row>
        <row r="265">
          <cell r="DR265" t="str">
            <v/>
          </cell>
          <cell r="DU265" t="str">
            <v/>
          </cell>
          <cell r="DX265" t="str">
            <v/>
          </cell>
          <cell r="EA265" t="str">
            <v/>
          </cell>
          <cell r="ED265" t="str">
            <v/>
          </cell>
          <cell r="EG265" t="str">
            <v/>
          </cell>
          <cell r="EJ265" t="str">
            <v/>
          </cell>
          <cell r="EM265" t="str">
            <v/>
          </cell>
          <cell r="EP265" t="str">
            <v/>
          </cell>
          <cell r="ES265" t="str">
            <v/>
          </cell>
          <cell r="EV265" t="str">
            <v/>
          </cell>
          <cell r="EY265" t="str">
            <v/>
          </cell>
          <cell r="FB265" t="str">
            <v/>
          </cell>
          <cell r="FE265" t="str">
            <v/>
          </cell>
          <cell r="FH265" t="str">
            <v/>
          </cell>
          <cell r="FK265" t="str">
            <v/>
          </cell>
          <cell r="FN265" t="str">
            <v/>
          </cell>
          <cell r="FQ265" t="str">
            <v/>
          </cell>
          <cell r="FT265" t="str">
            <v/>
          </cell>
          <cell r="FW265" t="str">
            <v/>
          </cell>
          <cell r="FZ265" t="str">
            <v/>
          </cell>
          <cell r="GC265" t="str">
            <v/>
          </cell>
          <cell r="GF265" t="str">
            <v/>
          </cell>
          <cell r="GI265" t="str">
            <v/>
          </cell>
          <cell r="GL265" t="str">
            <v/>
          </cell>
          <cell r="GO265" t="str">
            <v/>
          </cell>
          <cell r="GR265" t="str">
            <v/>
          </cell>
          <cell r="GU265" t="str">
            <v/>
          </cell>
          <cell r="GX265" t="str">
            <v/>
          </cell>
          <cell r="HA265" t="str">
            <v/>
          </cell>
          <cell r="HD265" t="str">
            <v/>
          </cell>
          <cell r="HG265" t="str">
            <v/>
          </cell>
          <cell r="HJ265" t="str">
            <v/>
          </cell>
          <cell r="HM265" t="str">
            <v/>
          </cell>
          <cell r="HP265" t="str">
            <v/>
          </cell>
          <cell r="HS265" t="str">
            <v/>
          </cell>
          <cell r="HV265" t="str">
            <v/>
          </cell>
        </row>
        <row r="266">
          <cell r="DR266" t="str">
            <v/>
          </cell>
          <cell r="DU266" t="str">
            <v/>
          </cell>
          <cell r="DX266" t="str">
            <v/>
          </cell>
          <cell r="EA266" t="str">
            <v/>
          </cell>
          <cell r="ED266" t="str">
            <v/>
          </cell>
          <cell r="EG266" t="str">
            <v/>
          </cell>
          <cell r="EJ266" t="str">
            <v/>
          </cell>
          <cell r="EM266" t="str">
            <v/>
          </cell>
          <cell r="EP266" t="str">
            <v/>
          </cell>
          <cell r="ES266" t="str">
            <v/>
          </cell>
          <cell r="EV266" t="str">
            <v/>
          </cell>
          <cell r="EY266" t="str">
            <v/>
          </cell>
          <cell r="FB266" t="str">
            <v/>
          </cell>
          <cell r="FE266" t="str">
            <v/>
          </cell>
          <cell r="FH266" t="str">
            <v/>
          </cell>
          <cell r="FK266" t="str">
            <v/>
          </cell>
          <cell r="FN266" t="str">
            <v/>
          </cell>
          <cell r="FQ266" t="str">
            <v/>
          </cell>
          <cell r="FT266" t="str">
            <v/>
          </cell>
          <cell r="FW266" t="str">
            <v/>
          </cell>
          <cell r="FZ266" t="str">
            <v/>
          </cell>
          <cell r="GC266" t="str">
            <v/>
          </cell>
          <cell r="GF266" t="str">
            <v/>
          </cell>
          <cell r="GI266" t="str">
            <v/>
          </cell>
          <cell r="GL266" t="str">
            <v/>
          </cell>
          <cell r="GO266" t="str">
            <v/>
          </cell>
          <cell r="GR266" t="str">
            <v/>
          </cell>
          <cell r="GU266" t="str">
            <v/>
          </cell>
          <cell r="GX266" t="str">
            <v/>
          </cell>
          <cell r="HA266" t="str">
            <v/>
          </cell>
          <cell r="HD266" t="str">
            <v/>
          </cell>
          <cell r="HG266" t="str">
            <v/>
          </cell>
          <cell r="HJ266" t="str">
            <v/>
          </cell>
          <cell r="HM266" t="str">
            <v/>
          </cell>
          <cell r="HP266" t="str">
            <v/>
          </cell>
          <cell r="HS266" t="str">
            <v/>
          </cell>
          <cell r="HV266" t="str">
            <v/>
          </cell>
        </row>
        <row r="267">
          <cell r="DR267" t="str">
            <v/>
          </cell>
          <cell r="DU267" t="str">
            <v/>
          </cell>
          <cell r="DX267" t="str">
            <v/>
          </cell>
          <cell r="EA267" t="str">
            <v/>
          </cell>
          <cell r="ED267" t="str">
            <v/>
          </cell>
          <cell r="EG267" t="str">
            <v/>
          </cell>
          <cell r="EJ267" t="str">
            <v/>
          </cell>
          <cell r="EM267" t="str">
            <v/>
          </cell>
          <cell r="EP267" t="str">
            <v/>
          </cell>
          <cell r="ES267" t="str">
            <v/>
          </cell>
          <cell r="EV267" t="str">
            <v/>
          </cell>
          <cell r="EY267" t="str">
            <v/>
          </cell>
          <cell r="FB267" t="str">
            <v/>
          </cell>
          <cell r="FE267" t="str">
            <v/>
          </cell>
          <cell r="FH267" t="str">
            <v/>
          </cell>
          <cell r="FK267" t="str">
            <v/>
          </cell>
          <cell r="FN267" t="str">
            <v/>
          </cell>
          <cell r="FQ267" t="str">
            <v/>
          </cell>
          <cell r="FT267" t="str">
            <v/>
          </cell>
          <cell r="FW267" t="str">
            <v/>
          </cell>
          <cell r="FZ267" t="str">
            <v/>
          </cell>
          <cell r="GC267" t="str">
            <v/>
          </cell>
          <cell r="GF267" t="str">
            <v/>
          </cell>
          <cell r="GI267" t="str">
            <v/>
          </cell>
          <cell r="GL267" t="str">
            <v/>
          </cell>
          <cell r="GO267" t="str">
            <v/>
          </cell>
          <cell r="GR267" t="str">
            <v/>
          </cell>
          <cell r="GU267" t="str">
            <v/>
          </cell>
          <cell r="GX267" t="str">
            <v/>
          </cell>
          <cell r="HA267" t="str">
            <v/>
          </cell>
          <cell r="HD267" t="str">
            <v/>
          </cell>
          <cell r="HG267" t="str">
            <v/>
          </cell>
          <cell r="HJ267" t="str">
            <v/>
          </cell>
          <cell r="HM267" t="str">
            <v/>
          </cell>
          <cell r="HP267" t="str">
            <v/>
          </cell>
          <cell r="HS267" t="str">
            <v/>
          </cell>
          <cell r="HV267" t="str">
            <v/>
          </cell>
        </row>
        <row r="268">
          <cell r="DR268" t="str">
            <v/>
          </cell>
          <cell r="DU268" t="str">
            <v/>
          </cell>
          <cell r="DX268" t="str">
            <v/>
          </cell>
          <cell r="EA268" t="str">
            <v/>
          </cell>
          <cell r="ED268" t="str">
            <v/>
          </cell>
          <cell r="EG268" t="str">
            <v/>
          </cell>
          <cell r="EJ268" t="str">
            <v/>
          </cell>
          <cell r="EM268" t="str">
            <v/>
          </cell>
          <cell r="EP268" t="str">
            <v/>
          </cell>
          <cell r="ES268" t="str">
            <v/>
          </cell>
          <cell r="EV268" t="str">
            <v/>
          </cell>
          <cell r="EY268" t="str">
            <v/>
          </cell>
          <cell r="FB268" t="str">
            <v/>
          </cell>
          <cell r="FE268" t="str">
            <v/>
          </cell>
          <cell r="FH268" t="str">
            <v/>
          </cell>
          <cell r="FK268" t="str">
            <v/>
          </cell>
          <cell r="FN268" t="str">
            <v/>
          </cell>
          <cell r="FQ268" t="str">
            <v/>
          </cell>
          <cell r="FT268" t="str">
            <v/>
          </cell>
          <cell r="FW268" t="str">
            <v/>
          </cell>
          <cell r="FZ268" t="str">
            <v/>
          </cell>
          <cell r="GC268" t="str">
            <v/>
          </cell>
          <cell r="GF268" t="str">
            <v/>
          </cell>
          <cell r="GI268" t="str">
            <v/>
          </cell>
          <cell r="GL268" t="str">
            <v/>
          </cell>
          <cell r="GO268" t="str">
            <v/>
          </cell>
          <cell r="GR268" t="str">
            <v/>
          </cell>
          <cell r="GU268" t="str">
            <v/>
          </cell>
          <cell r="GX268" t="str">
            <v/>
          </cell>
          <cell r="HA268" t="str">
            <v/>
          </cell>
          <cell r="HD268" t="str">
            <v/>
          </cell>
          <cell r="HG268" t="str">
            <v/>
          </cell>
          <cell r="HJ268" t="str">
            <v/>
          </cell>
          <cell r="HM268" t="str">
            <v/>
          </cell>
          <cell r="HP268" t="str">
            <v/>
          </cell>
          <cell r="HS268" t="str">
            <v/>
          </cell>
          <cell r="HV268" t="str">
            <v/>
          </cell>
        </row>
        <row r="269">
          <cell r="DR269" t="str">
            <v/>
          </cell>
          <cell r="DU269" t="str">
            <v/>
          </cell>
          <cell r="DX269" t="str">
            <v/>
          </cell>
          <cell r="EA269" t="str">
            <v/>
          </cell>
          <cell r="ED269" t="str">
            <v/>
          </cell>
          <cell r="EG269" t="str">
            <v/>
          </cell>
          <cell r="EJ269" t="str">
            <v/>
          </cell>
          <cell r="EM269" t="str">
            <v/>
          </cell>
          <cell r="EP269" t="str">
            <v/>
          </cell>
          <cell r="ES269" t="str">
            <v/>
          </cell>
          <cell r="EV269" t="str">
            <v/>
          </cell>
          <cell r="EY269" t="str">
            <v/>
          </cell>
          <cell r="FB269" t="str">
            <v/>
          </cell>
          <cell r="FE269" t="str">
            <v/>
          </cell>
          <cell r="FH269" t="str">
            <v/>
          </cell>
          <cell r="FK269" t="str">
            <v/>
          </cell>
          <cell r="FN269" t="str">
            <v/>
          </cell>
          <cell r="FQ269" t="str">
            <v/>
          </cell>
          <cell r="FT269" t="str">
            <v/>
          </cell>
          <cell r="FW269" t="str">
            <v/>
          </cell>
          <cell r="FZ269" t="str">
            <v/>
          </cell>
          <cell r="GC269" t="str">
            <v/>
          </cell>
          <cell r="GF269" t="str">
            <v/>
          </cell>
          <cell r="GI269" t="str">
            <v/>
          </cell>
          <cell r="GL269" t="str">
            <v/>
          </cell>
          <cell r="GO269" t="str">
            <v/>
          </cell>
          <cell r="GR269" t="str">
            <v/>
          </cell>
          <cell r="GU269" t="str">
            <v/>
          </cell>
          <cell r="GX269" t="str">
            <v/>
          </cell>
          <cell r="HA269" t="str">
            <v/>
          </cell>
          <cell r="HD269" t="str">
            <v/>
          </cell>
          <cell r="HG269" t="str">
            <v/>
          </cell>
          <cell r="HJ269" t="str">
            <v/>
          </cell>
          <cell r="HM269" t="str">
            <v/>
          </cell>
          <cell r="HP269" t="str">
            <v/>
          </cell>
          <cell r="HS269" t="str">
            <v/>
          </cell>
          <cell r="HV269" t="str">
            <v/>
          </cell>
        </row>
        <row r="270">
          <cell r="DR270" t="str">
            <v/>
          </cell>
          <cell r="DU270" t="str">
            <v/>
          </cell>
          <cell r="DX270" t="str">
            <v/>
          </cell>
          <cell r="EA270" t="str">
            <v/>
          </cell>
          <cell r="ED270" t="str">
            <v/>
          </cell>
          <cell r="EG270" t="str">
            <v/>
          </cell>
          <cell r="EJ270" t="str">
            <v/>
          </cell>
          <cell r="EM270" t="str">
            <v/>
          </cell>
          <cell r="EP270" t="str">
            <v/>
          </cell>
          <cell r="ES270" t="str">
            <v/>
          </cell>
          <cell r="EV270" t="str">
            <v/>
          </cell>
          <cell r="EY270" t="str">
            <v/>
          </cell>
          <cell r="FB270" t="str">
            <v/>
          </cell>
          <cell r="FE270" t="str">
            <v/>
          </cell>
          <cell r="FH270" t="str">
            <v/>
          </cell>
          <cell r="FK270" t="str">
            <v/>
          </cell>
          <cell r="FN270" t="str">
            <v/>
          </cell>
          <cell r="FQ270" t="str">
            <v/>
          </cell>
          <cell r="FT270" t="str">
            <v/>
          </cell>
          <cell r="FW270" t="str">
            <v/>
          </cell>
          <cell r="FZ270" t="str">
            <v/>
          </cell>
          <cell r="GC270" t="str">
            <v/>
          </cell>
          <cell r="GF270" t="str">
            <v/>
          </cell>
          <cell r="GI270" t="str">
            <v/>
          </cell>
          <cell r="GL270" t="str">
            <v/>
          </cell>
          <cell r="GO270" t="str">
            <v/>
          </cell>
          <cell r="GR270" t="str">
            <v/>
          </cell>
          <cell r="GU270" t="str">
            <v/>
          </cell>
          <cell r="GX270" t="str">
            <v/>
          </cell>
          <cell r="HA270" t="str">
            <v/>
          </cell>
          <cell r="HD270" t="str">
            <v/>
          </cell>
          <cell r="HG270" t="str">
            <v/>
          </cell>
          <cell r="HJ270" t="str">
            <v/>
          </cell>
          <cell r="HM270" t="str">
            <v/>
          </cell>
          <cell r="HP270" t="str">
            <v/>
          </cell>
          <cell r="HS270" t="str">
            <v/>
          </cell>
          <cell r="HV270" t="str">
            <v/>
          </cell>
        </row>
        <row r="271">
          <cell r="DR271" t="str">
            <v/>
          </cell>
          <cell r="DU271" t="str">
            <v/>
          </cell>
          <cell r="DX271" t="str">
            <v/>
          </cell>
          <cell r="EA271" t="str">
            <v/>
          </cell>
          <cell r="ED271" t="str">
            <v/>
          </cell>
          <cell r="EG271" t="str">
            <v/>
          </cell>
          <cell r="EJ271" t="str">
            <v/>
          </cell>
          <cell r="EM271" t="str">
            <v/>
          </cell>
          <cell r="EP271" t="str">
            <v/>
          </cell>
          <cell r="ES271" t="str">
            <v/>
          </cell>
          <cell r="EV271" t="str">
            <v/>
          </cell>
          <cell r="EY271" t="str">
            <v/>
          </cell>
          <cell r="FB271" t="str">
            <v/>
          </cell>
          <cell r="FE271" t="str">
            <v/>
          </cell>
          <cell r="FH271" t="str">
            <v/>
          </cell>
          <cell r="FK271" t="str">
            <v/>
          </cell>
          <cell r="FN271" t="str">
            <v/>
          </cell>
          <cell r="FQ271" t="str">
            <v/>
          </cell>
          <cell r="FT271" t="str">
            <v/>
          </cell>
          <cell r="FW271" t="str">
            <v/>
          </cell>
          <cell r="FZ271" t="str">
            <v/>
          </cell>
          <cell r="GC271" t="str">
            <v/>
          </cell>
          <cell r="GF271" t="str">
            <v/>
          </cell>
          <cell r="GI271" t="str">
            <v/>
          </cell>
          <cell r="GL271" t="str">
            <v/>
          </cell>
          <cell r="GO271" t="str">
            <v/>
          </cell>
          <cell r="GR271" t="str">
            <v/>
          </cell>
          <cell r="GU271" t="str">
            <v/>
          </cell>
          <cell r="GX271" t="str">
            <v/>
          </cell>
          <cell r="HA271" t="str">
            <v/>
          </cell>
          <cell r="HD271" t="str">
            <v/>
          </cell>
          <cell r="HG271" t="str">
            <v/>
          </cell>
          <cell r="HJ271" t="str">
            <v/>
          </cell>
          <cell r="HM271" t="str">
            <v/>
          </cell>
          <cell r="HP271" t="str">
            <v/>
          </cell>
          <cell r="HS271" t="str">
            <v/>
          </cell>
          <cell r="HV271" t="str">
            <v/>
          </cell>
        </row>
        <row r="272">
          <cell r="DR272" t="str">
            <v/>
          </cell>
          <cell r="DU272" t="str">
            <v/>
          </cell>
          <cell r="DX272" t="str">
            <v/>
          </cell>
          <cell r="EA272" t="str">
            <v/>
          </cell>
          <cell r="ED272" t="str">
            <v/>
          </cell>
          <cell r="EG272" t="str">
            <v/>
          </cell>
          <cell r="EJ272" t="str">
            <v/>
          </cell>
          <cell r="EM272" t="str">
            <v/>
          </cell>
          <cell r="EP272" t="str">
            <v/>
          </cell>
          <cell r="ES272" t="str">
            <v/>
          </cell>
          <cell r="EV272" t="str">
            <v/>
          </cell>
          <cell r="EY272" t="str">
            <v/>
          </cell>
          <cell r="FB272" t="str">
            <v/>
          </cell>
          <cell r="FE272" t="str">
            <v/>
          </cell>
          <cell r="FH272" t="str">
            <v/>
          </cell>
          <cell r="FK272" t="str">
            <v/>
          </cell>
          <cell r="FN272" t="str">
            <v/>
          </cell>
          <cell r="FQ272" t="str">
            <v/>
          </cell>
          <cell r="FT272" t="str">
            <v/>
          </cell>
          <cell r="FW272" t="str">
            <v/>
          </cell>
          <cell r="FZ272" t="str">
            <v/>
          </cell>
          <cell r="GC272" t="str">
            <v/>
          </cell>
          <cell r="GF272" t="str">
            <v/>
          </cell>
          <cell r="GI272" t="str">
            <v/>
          </cell>
          <cell r="GL272" t="str">
            <v/>
          </cell>
          <cell r="GO272" t="str">
            <v/>
          </cell>
          <cell r="GR272" t="str">
            <v/>
          </cell>
          <cell r="GU272" t="str">
            <v/>
          </cell>
          <cell r="GX272" t="str">
            <v/>
          </cell>
          <cell r="HA272" t="str">
            <v/>
          </cell>
          <cell r="HD272" t="str">
            <v/>
          </cell>
          <cell r="HG272" t="str">
            <v/>
          </cell>
          <cell r="HJ272" t="str">
            <v/>
          </cell>
          <cell r="HM272" t="str">
            <v/>
          </cell>
          <cell r="HP272" t="str">
            <v/>
          </cell>
          <cell r="HS272" t="str">
            <v/>
          </cell>
          <cell r="HV272" t="str">
            <v/>
          </cell>
        </row>
        <row r="273">
          <cell r="DR273" t="str">
            <v/>
          </cell>
          <cell r="DU273" t="str">
            <v/>
          </cell>
          <cell r="DX273" t="str">
            <v/>
          </cell>
          <cell r="EA273" t="str">
            <v/>
          </cell>
          <cell r="ED273" t="str">
            <v/>
          </cell>
          <cell r="EG273" t="str">
            <v/>
          </cell>
          <cell r="EJ273" t="str">
            <v/>
          </cell>
          <cell r="EM273" t="str">
            <v/>
          </cell>
          <cell r="EP273" t="str">
            <v/>
          </cell>
          <cell r="ES273" t="str">
            <v/>
          </cell>
          <cell r="EV273" t="str">
            <v/>
          </cell>
          <cell r="EY273" t="str">
            <v/>
          </cell>
          <cell r="FB273" t="str">
            <v/>
          </cell>
          <cell r="FE273" t="str">
            <v/>
          </cell>
          <cell r="FH273" t="str">
            <v/>
          </cell>
          <cell r="FK273" t="str">
            <v/>
          </cell>
          <cell r="FN273" t="str">
            <v/>
          </cell>
          <cell r="FQ273" t="str">
            <v/>
          </cell>
          <cell r="FT273" t="str">
            <v/>
          </cell>
          <cell r="FW273" t="str">
            <v/>
          </cell>
          <cell r="FZ273" t="str">
            <v/>
          </cell>
          <cell r="GC273" t="str">
            <v/>
          </cell>
          <cell r="GF273" t="str">
            <v/>
          </cell>
          <cell r="GI273" t="str">
            <v/>
          </cell>
          <cell r="GL273" t="str">
            <v/>
          </cell>
          <cell r="GO273" t="str">
            <v/>
          </cell>
          <cell r="GR273" t="str">
            <v/>
          </cell>
          <cell r="GU273" t="str">
            <v/>
          </cell>
          <cell r="GX273" t="str">
            <v/>
          </cell>
          <cell r="HA273" t="str">
            <v/>
          </cell>
          <cell r="HD273" t="str">
            <v/>
          </cell>
          <cell r="HG273" t="str">
            <v/>
          </cell>
          <cell r="HJ273" t="str">
            <v/>
          </cell>
          <cell r="HM273" t="str">
            <v/>
          </cell>
          <cell r="HP273" t="str">
            <v/>
          </cell>
          <cell r="HS273" t="str">
            <v/>
          </cell>
          <cell r="HV273" t="str">
            <v/>
          </cell>
        </row>
        <row r="274">
          <cell r="DR274" t="str">
            <v/>
          </cell>
          <cell r="DU274" t="str">
            <v/>
          </cell>
          <cell r="DX274" t="str">
            <v/>
          </cell>
          <cell r="EA274" t="str">
            <v/>
          </cell>
          <cell r="ED274" t="str">
            <v/>
          </cell>
          <cell r="EG274" t="str">
            <v/>
          </cell>
          <cell r="EJ274" t="str">
            <v/>
          </cell>
          <cell r="EM274" t="str">
            <v/>
          </cell>
          <cell r="EP274" t="str">
            <v/>
          </cell>
          <cell r="ES274" t="str">
            <v/>
          </cell>
          <cell r="EV274" t="str">
            <v/>
          </cell>
          <cell r="EY274" t="str">
            <v/>
          </cell>
          <cell r="FB274" t="str">
            <v/>
          </cell>
          <cell r="FE274" t="str">
            <v/>
          </cell>
          <cell r="FH274" t="str">
            <v/>
          </cell>
          <cell r="FK274" t="str">
            <v/>
          </cell>
          <cell r="FN274" t="str">
            <v/>
          </cell>
          <cell r="FQ274" t="str">
            <v/>
          </cell>
          <cell r="FT274" t="str">
            <v/>
          </cell>
          <cell r="FW274" t="str">
            <v/>
          </cell>
          <cell r="FZ274" t="str">
            <v/>
          </cell>
          <cell r="GC274" t="str">
            <v/>
          </cell>
          <cell r="GF274" t="str">
            <v/>
          </cell>
          <cell r="GI274" t="str">
            <v/>
          </cell>
          <cell r="GL274" t="str">
            <v/>
          </cell>
          <cell r="GO274" t="str">
            <v/>
          </cell>
          <cell r="GR274" t="str">
            <v/>
          </cell>
          <cell r="GU274" t="str">
            <v/>
          </cell>
          <cell r="GX274" t="str">
            <v/>
          </cell>
          <cell r="HA274" t="str">
            <v/>
          </cell>
          <cell r="HD274" t="str">
            <v/>
          </cell>
          <cell r="HG274" t="str">
            <v/>
          </cell>
          <cell r="HJ274" t="str">
            <v/>
          </cell>
          <cell r="HM274" t="str">
            <v/>
          </cell>
          <cell r="HP274" t="str">
            <v/>
          </cell>
          <cell r="HS274" t="str">
            <v/>
          </cell>
          <cell r="HV274" t="str">
            <v/>
          </cell>
        </row>
        <row r="275">
          <cell r="DR275" t="str">
            <v/>
          </cell>
          <cell r="DU275" t="str">
            <v/>
          </cell>
          <cell r="DX275" t="str">
            <v/>
          </cell>
          <cell r="EA275" t="str">
            <v/>
          </cell>
          <cell r="ED275" t="str">
            <v/>
          </cell>
          <cell r="EG275" t="str">
            <v/>
          </cell>
          <cell r="EJ275" t="str">
            <v/>
          </cell>
          <cell r="EM275" t="str">
            <v/>
          </cell>
          <cell r="EP275" t="str">
            <v/>
          </cell>
          <cell r="ES275" t="str">
            <v/>
          </cell>
          <cell r="EV275" t="str">
            <v/>
          </cell>
          <cell r="EY275" t="str">
            <v/>
          </cell>
          <cell r="FB275" t="str">
            <v/>
          </cell>
          <cell r="FE275" t="str">
            <v/>
          </cell>
          <cell r="FH275" t="str">
            <v/>
          </cell>
          <cell r="FK275" t="str">
            <v/>
          </cell>
          <cell r="FN275" t="str">
            <v/>
          </cell>
          <cell r="FQ275" t="str">
            <v/>
          </cell>
          <cell r="FT275" t="str">
            <v/>
          </cell>
          <cell r="FW275" t="str">
            <v/>
          </cell>
          <cell r="FZ275" t="str">
            <v/>
          </cell>
          <cell r="GC275" t="str">
            <v/>
          </cell>
          <cell r="GF275" t="str">
            <v/>
          </cell>
          <cell r="GI275" t="str">
            <v/>
          </cell>
          <cell r="GL275" t="str">
            <v/>
          </cell>
          <cell r="GO275" t="str">
            <v/>
          </cell>
          <cell r="GR275" t="str">
            <v/>
          </cell>
          <cell r="GU275" t="str">
            <v/>
          </cell>
          <cell r="GX275" t="str">
            <v/>
          </cell>
          <cell r="HA275" t="str">
            <v/>
          </cell>
          <cell r="HD275" t="str">
            <v/>
          </cell>
          <cell r="HG275" t="str">
            <v/>
          </cell>
          <cell r="HJ275" t="str">
            <v/>
          </cell>
          <cell r="HM275" t="str">
            <v/>
          </cell>
          <cell r="HP275" t="str">
            <v/>
          </cell>
          <cell r="HS275" t="str">
            <v/>
          </cell>
          <cell r="HV275" t="str">
            <v/>
          </cell>
        </row>
        <row r="276">
          <cell r="DR276" t="str">
            <v/>
          </cell>
          <cell r="DU276" t="str">
            <v/>
          </cell>
          <cell r="DX276" t="str">
            <v/>
          </cell>
          <cell r="EA276" t="str">
            <v/>
          </cell>
          <cell r="ED276" t="str">
            <v/>
          </cell>
          <cell r="EG276" t="str">
            <v/>
          </cell>
          <cell r="EJ276" t="str">
            <v/>
          </cell>
          <cell r="EM276" t="str">
            <v/>
          </cell>
          <cell r="EP276" t="str">
            <v/>
          </cell>
          <cell r="ES276" t="str">
            <v/>
          </cell>
          <cell r="EV276" t="str">
            <v/>
          </cell>
          <cell r="EY276" t="str">
            <v/>
          </cell>
          <cell r="FB276" t="str">
            <v/>
          </cell>
          <cell r="FE276" t="str">
            <v/>
          </cell>
          <cell r="FH276" t="str">
            <v/>
          </cell>
          <cell r="FK276" t="str">
            <v/>
          </cell>
          <cell r="FN276" t="str">
            <v/>
          </cell>
          <cell r="FQ276" t="str">
            <v/>
          </cell>
          <cell r="FT276" t="str">
            <v/>
          </cell>
          <cell r="FW276" t="str">
            <v/>
          </cell>
          <cell r="FZ276" t="str">
            <v/>
          </cell>
          <cell r="GC276" t="str">
            <v/>
          </cell>
          <cell r="GF276" t="str">
            <v/>
          </cell>
          <cell r="GI276" t="str">
            <v/>
          </cell>
          <cell r="GL276" t="str">
            <v/>
          </cell>
          <cell r="GO276" t="str">
            <v/>
          </cell>
          <cell r="GR276" t="str">
            <v/>
          </cell>
          <cell r="GU276" t="str">
            <v/>
          </cell>
          <cell r="GX276" t="str">
            <v/>
          </cell>
          <cell r="HA276" t="str">
            <v/>
          </cell>
          <cell r="HD276" t="str">
            <v/>
          </cell>
          <cell r="HG276" t="str">
            <v/>
          </cell>
          <cell r="HJ276" t="str">
            <v/>
          </cell>
          <cell r="HM276" t="str">
            <v/>
          </cell>
          <cell r="HP276" t="str">
            <v/>
          </cell>
          <cell r="HS276" t="str">
            <v/>
          </cell>
          <cell r="HV276" t="str">
            <v/>
          </cell>
        </row>
        <row r="277">
          <cell r="DR277" t="str">
            <v/>
          </cell>
          <cell r="DU277" t="str">
            <v/>
          </cell>
          <cell r="DX277" t="str">
            <v/>
          </cell>
          <cell r="EA277" t="str">
            <v/>
          </cell>
          <cell r="ED277" t="str">
            <v/>
          </cell>
          <cell r="EG277" t="str">
            <v/>
          </cell>
          <cell r="EJ277" t="str">
            <v/>
          </cell>
          <cell r="EM277" t="str">
            <v/>
          </cell>
          <cell r="EP277" t="str">
            <v/>
          </cell>
          <cell r="ES277" t="str">
            <v/>
          </cell>
          <cell r="EV277" t="str">
            <v/>
          </cell>
          <cell r="EY277" t="str">
            <v/>
          </cell>
          <cell r="FB277" t="str">
            <v/>
          </cell>
          <cell r="FE277" t="str">
            <v/>
          </cell>
          <cell r="FH277" t="str">
            <v/>
          </cell>
          <cell r="FK277" t="str">
            <v/>
          </cell>
          <cell r="FN277" t="str">
            <v/>
          </cell>
          <cell r="FQ277" t="str">
            <v/>
          </cell>
          <cell r="FT277" t="str">
            <v/>
          </cell>
          <cell r="FW277" t="str">
            <v/>
          </cell>
          <cell r="FZ277" t="str">
            <v/>
          </cell>
          <cell r="GC277" t="str">
            <v/>
          </cell>
          <cell r="GF277" t="str">
            <v/>
          </cell>
          <cell r="GI277" t="str">
            <v/>
          </cell>
          <cell r="GL277" t="str">
            <v/>
          </cell>
          <cell r="GO277" t="str">
            <v/>
          </cell>
          <cell r="GR277" t="str">
            <v/>
          </cell>
          <cell r="GU277" t="str">
            <v/>
          </cell>
          <cell r="GX277" t="str">
            <v/>
          </cell>
          <cell r="HA277" t="str">
            <v/>
          </cell>
          <cell r="HD277" t="str">
            <v/>
          </cell>
          <cell r="HG277" t="str">
            <v/>
          </cell>
          <cell r="HJ277" t="str">
            <v/>
          </cell>
          <cell r="HM277" t="str">
            <v/>
          </cell>
          <cell r="HP277" t="str">
            <v/>
          </cell>
          <cell r="HS277" t="str">
            <v/>
          </cell>
          <cell r="HV277" t="str">
            <v/>
          </cell>
        </row>
        <row r="278">
          <cell r="DR278" t="str">
            <v/>
          </cell>
          <cell r="DU278" t="str">
            <v/>
          </cell>
          <cell r="DX278" t="str">
            <v/>
          </cell>
          <cell r="EA278" t="str">
            <v/>
          </cell>
          <cell r="ED278" t="str">
            <v/>
          </cell>
          <cell r="EG278" t="str">
            <v/>
          </cell>
          <cell r="EJ278" t="str">
            <v/>
          </cell>
          <cell r="EM278" t="str">
            <v/>
          </cell>
          <cell r="EP278" t="str">
            <v/>
          </cell>
          <cell r="ES278" t="str">
            <v/>
          </cell>
          <cell r="EV278" t="str">
            <v/>
          </cell>
          <cell r="EY278" t="str">
            <v/>
          </cell>
          <cell r="FB278" t="str">
            <v/>
          </cell>
          <cell r="FE278" t="str">
            <v/>
          </cell>
          <cell r="FH278" t="str">
            <v/>
          </cell>
          <cell r="FK278" t="str">
            <v/>
          </cell>
          <cell r="FN278" t="str">
            <v/>
          </cell>
          <cell r="FQ278" t="str">
            <v/>
          </cell>
          <cell r="FT278" t="str">
            <v/>
          </cell>
          <cell r="FW278" t="str">
            <v/>
          </cell>
          <cell r="FZ278" t="str">
            <v/>
          </cell>
          <cell r="GC278" t="str">
            <v/>
          </cell>
          <cell r="GF278" t="str">
            <v/>
          </cell>
          <cell r="GI278" t="str">
            <v/>
          </cell>
          <cell r="GL278" t="str">
            <v/>
          </cell>
          <cell r="GO278" t="str">
            <v/>
          </cell>
          <cell r="GR278" t="str">
            <v/>
          </cell>
          <cell r="GU278" t="str">
            <v/>
          </cell>
          <cell r="GX278" t="str">
            <v/>
          </cell>
          <cell r="HA278" t="str">
            <v/>
          </cell>
          <cell r="HD278" t="str">
            <v/>
          </cell>
          <cell r="HG278" t="str">
            <v/>
          </cell>
          <cell r="HJ278" t="str">
            <v/>
          </cell>
          <cell r="HM278" t="str">
            <v/>
          </cell>
          <cell r="HP278" t="str">
            <v/>
          </cell>
          <cell r="HS278" t="str">
            <v/>
          </cell>
          <cell r="HV278" t="str">
            <v/>
          </cell>
        </row>
        <row r="279">
          <cell r="DR279" t="str">
            <v/>
          </cell>
          <cell r="DU279" t="str">
            <v/>
          </cell>
          <cell r="DX279" t="str">
            <v/>
          </cell>
          <cell r="EA279" t="str">
            <v/>
          </cell>
          <cell r="ED279" t="str">
            <v/>
          </cell>
          <cell r="EG279" t="str">
            <v/>
          </cell>
          <cell r="EJ279" t="str">
            <v/>
          </cell>
          <cell r="EM279" t="str">
            <v/>
          </cell>
          <cell r="EP279" t="str">
            <v/>
          </cell>
          <cell r="ES279" t="str">
            <v/>
          </cell>
          <cell r="EV279" t="str">
            <v/>
          </cell>
          <cell r="EY279" t="str">
            <v/>
          </cell>
          <cell r="FB279" t="str">
            <v/>
          </cell>
          <cell r="FE279" t="str">
            <v/>
          </cell>
          <cell r="FH279" t="str">
            <v/>
          </cell>
          <cell r="FK279" t="str">
            <v/>
          </cell>
          <cell r="FN279" t="str">
            <v/>
          </cell>
          <cell r="FQ279" t="str">
            <v/>
          </cell>
          <cell r="FT279" t="str">
            <v/>
          </cell>
          <cell r="FW279" t="str">
            <v/>
          </cell>
          <cell r="FZ279" t="str">
            <v/>
          </cell>
          <cell r="GC279" t="str">
            <v/>
          </cell>
          <cell r="GF279" t="str">
            <v/>
          </cell>
          <cell r="GI279" t="str">
            <v/>
          </cell>
          <cell r="GL279" t="str">
            <v/>
          </cell>
          <cell r="GO279" t="str">
            <v/>
          </cell>
          <cell r="GR279" t="str">
            <v/>
          </cell>
          <cell r="GU279" t="str">
            <v/>
          </cell>
          <cell r="GX279" t="str">
            <v/>
          </cell>
          <cell r="HA279" t="str">
            <v/>
          </cell>
          <cell r="HD279" t="str">
            <v/>
          </cell>
          <cell r="HG279" t="str">
            <v/>
          </cell>
          <cell r="HJ279" t="str">
            <v/>
          </cell>
          <cell r="HM279" t="str">
            <v/>
          </cell>
          <cell r="HP279" t="str">
            <v/>
          </cell>
          <cell r="HS279" t="str">
            <v/>
          </cell>
          <cell r="HV279" t="str">
            <v/>
          </cell>
        </row>
        <row r="280">
          <cell r="DR280" t="str">
            <v/>
          </cell>
          <cell r="DU280" t="str">
            <v/>
          </cell>
          <cell r="DX280" t="str">
            <v/>
          </cell>
          <cell r="EA280" t="str">
            <v/>
          </cell>
          <cell r="ED280" t="str">
            <v/>
          </cell>
          <cell r="EG280" t="str">
            <v/>
          </cell>
          <cell r="EJ280" t="str">
            <v/>
          </cell>
          <cell r="EM280" t="str">
            <v/>
          </cell>
          <cell r="EP280" t="str">
            <v/>
          </cell>
          <cell r="ES280" t="str">
            <v/>
          </cell>
          <cell r="EV280" t="str">
            <v/>
          </cell>
          <cell r="EY280" t="str">
            <v/>
          </cell>
          <cell r="FB280" t="str">
            <v/>
          </cell>
          <cell r="FE280" t="str">
            <v/>
          </cell>
          <cell r="FH280" t="str">
            <v/>
          </cell>
          <cell r="FK280" t="str">
            <v/>
          </cell>
          <cell r="FN280" t="str">
            <v/>
          </cell>
          <cell r="FQ280" t="str">
            <v/>
          </cell>
          <cell r="FT280" t="str">
            <v/>
          </cell>
          <cell r="FW280" t="str">
            <v/>
          </cell>
          <cell r="FZ280" t="str">
            <v/>
          </cell>
          <cell r="GC280" t="str">
            <v/>
          </cell>
          <cell r="GF280" t="str">
            <v/>
          </cell>
          <cell r="GI280" t="str">
            <v/>
          </cell>
          <cell r="GL280" t="str">
            <v/>
          </cell>
          <cell r="GO280" t="str">
            <v/>
          </cell>
          <cell r="GR280" t="str">
            <v/>
          </cell>
          <cell r="GU280" t="str">
            <v/>
          </cell>
          <cell r="GX280" t="str">
            <v/>
          </cell>
          <cell r="HA280" t="str">
            <v/>
          </cell>
          <cell r="HD280" t="str">
            <v/>
          </cell>
          <cell r="HG280" t="str">
            <v/>
          </cell>
          <cell r="HJ280" t="str">
            <v/>
          </cell>
          <cell r="HM280" t="str">
            <v/>
          </cell>
          <cell r="HP280" t="str">
            <v/>
          </cell>
          <cell r="HS280" t="str">
            <v/>
          </cell>
          <cell r="HV280" t="str">
            <v/>
          </cell>
        </row>
        <row r="281">
          <cell r="DR281" t="str">
            <v/>
          </cell>
          <cell r="DU281" t="str">
            <v/>
          </cell>
          <cell r="DX281" t="str">
            <v/>
          </cell>
          <cell r="EA281" t="str">
            <v/>
          </cell>
          <cell r="ED281" t="str">
            <v/>
          </cell>
          <cell r="EG281" t="str">
            <v/>
          </cell>
          <cell r="EJ281" t="str">
            <v/>
          </cell>
          <cell r="EM281" t="str">
            <v/>
          </cell>
          <cell r="EP281" t="str">
            <v/>
          </cell>
          <cell r="ES281" t="str">
            <v/>
          </cell>
          <cell r="EV281" t="str">
            <v/>
          </cell>
          <cell r="EY281" t="str">
            <v/>
          </cell>
          <cell r="FB281" t="str">
            <v/>
          </cell>
          <cell r="FE281" t="str">
            <v/>
          </cell>
          <cell r="FH281" t="str">
            <v/>
          </cell>
          <cell r="FK281" t="str">
            <v/>
          </cell>
          <cell r="FN281" t="str">
            <v/>
          </cell>
          <cell r="FQ281" t="str">
            <v/>
          </cell>
          <cell r="FT281" t="str">
            <v/>
          </cell>
          <cell r="FW281" t="str">
            <v/>
          </cell>
          <cell r="FZ281" t="str">
            <v/>
          </cell>
          <cell r="GC281" t="str">
            <v/>
          </cell>
          <cell r="GF281" t="str">
            <v/>
          </cell>
          <cell r="GI281" t="str">
            <v/>
          </cell>
          <cell r="GL281" t="str">
            <v/>
          </cell>
          <cell r="GO281" t="str">
            <v/>
          </cell>
          <cell r="GR281" t="str">
            <v/>
          </cell>
          <cell r="GU281" t="str">
            <v/>
          </cell>
          <cell r="GX281" t="str">
            <v/>
          </cell>
          <cell r="HA281" t="str">
            <v/>
          </cell>
          <cell r="HD281" t="str">
            <v/>
          </cell>
          <cell r="HG281" t="str">
            <v/>
          </cell>
          <cell r="HJ281" t="str">
            <v/>
          </cell>
          <cell r="HM281" t="str">
            <v/>
          </cell>
          <cell r="HP281" t="str">
            <v/>
          </cell>
          <cell r="HS281" t="str">
            <v/>
          </cell>
          <cell r="HV281" t="str">
            <v/>
          </cell>
        </row>
        <row r="282">
          <cell r="DR282" t="str">
            <v/>
          </cell>
          <cell r="DU282" t="str">
            <v/>
          </cell>
          <cell r="DX282" t="str">
            <v/>
          </cell>
          <cell r="EA282" t="str">
            <v/>
          </cell>
          <cell r="ED282" t="str">
            <v/>
          </cell>
          <cell r="EG282" t="str">
            <v/>
          </cell>
          <cell r="EJ282" t="str">
            <v/>
          </cell>
          <cell r="EM282" t="str">
            <v/>
          </cell>
          <cell r="EP282" t="str">
            <v/>
          </cell>
          <cell r="ES282" t="str">
            <v/>
          </cell>
          <cell r="EV282" t="str">
            <v/>
          </cell>
          <cell r="EY282" t="str">
            <v/>
          </cell>
          <cell r="FB282" t="str">
            <v/>
          </cell>
          <cell r="FE282" t="str">
            <v/>
          </cell>
          <cell r="FH282" t="str">
            <v/>
          </cell>
          <cell r="FK282" t="str">
            <v/>
          </cell>
          <cell r="FN282" t="str">
            <v/>
          </cell>
          <cell r="FQ282" t="str">
            <v/>
          </cell>
          <cell r="FT282" t="str">
            <v/>
          </cell>
          <cell r="FW282" t="str">
            <v/>
          </cell>
          <cell r="FZ282" t="str">
            <v/>
          </cell>
          <cell r="GC282" t="str">
            <v/>
          </cell>
          <cell r="GF282" t="str">
            <v/>
          </cell>
          <cell r="GI282" t="str">
            <v/>
          </cell>
          <cell r="GL282" t="str">
            <v/>
          </cell>
          <cell r="GO282" t="str">
            <v/>
          </cell>
          <cell r="GR282" t="str">
            <v/>
          </cell>
          <cell r="GU282" t="str">
            <v/>
          </cell>
          <cell r="GX282" t="str">
            <v/>
          </cell>
          <cell r="HA282" t="str">
            <v/>
          </cell>
          <cell r="HD282" t="str">
            <v/>
          </cell>
          <cell r="HG282" t="str">
            <v/>
          </cell>
          <cell r="HJ282" t="str">
            <v/>
          </cell>
          <cell r="HM282" t="str">
            <v/>
          </cell>
          <cell r="HP282" t="str">
            <v/>
          </cell>
          <cell r="HS282" t="str">
            <v/>
          </cell>
          <cell r="HV282" t="str">
            <v/>
          </cell>
        </row>
        <row r="283">
          <cell r="DR283" t="str">
            <v/>
          </cell>
          <cell r="DU283" t="str">
            <v/>
          </cell>
          <cell r="DX283" t="str">
            <v/>
          </cell>
          <cell r="EA283" t="str">
            <v/>
          </cell>
          <cell r="ED283" t="str">
            <v/>
          </cell>
          <cell r="EG283" t="str">
            <v/>
          </cell>
          <cell r="EJ283" t="str">
            <v/>
          </cell>
          <cell r="EM283" t="str">
            <v/>
          </cell>
          <cell r="EP283" t="str">
            <v/>
          </cell>
          <cell r="ES283" t="str">
            <v/>
          </cell>
          <cell r="EV283" t="str">
            <v/>
          </cell>
          <cell r="EY283" t="str">
            <v/>
          </cell>
          <cell r="FB283" t="str">
            <v/>
          </cell>
          <cell r="FE283" t="str">
            <v/>
          </cell>
          <cell r="FH283" t="str">
            <v/>
          </cell>
          <cell r="FK283" t="str">
            <v/>
          </cell>
          <cell r="FN283" t="str">
            <v/>
          </cell>
          <cell r="FQ283" t="str">
            <v/>
          </cell>
          <cell r="FT283" t="str">
            <v/>
          </cell>
          <cell r="FW283" t="str">
            <v/>
          </cell>
          <cell r="FZ283" t="str">
            <v/>
          </cell>
          <cell r="GC283" t="str">
            <v/>
          </cell>
          <cell r="GF283" t="str">
            <v/>
          </cell>
          <cell r="GI283" t="str">
            <v/>
          </cell>
          <cell r="GL283" t="str">
            <v/>
          </cell>
          <cell r="GO283" t="str">
            <v/>
          </cell>
          <cell r="GR283" t="str">
            <v/>
          </cell>
          <cell r="GU283" t="str">
            <v/>
          </cell>
          <cell r="GX283" t="str">
            <v/>
          </cell>
          <cell r="HA283" t="str">
            <v/>
          </cell>
          <cell r="HD283" t="str">
            <v/>
          </cell>
          <cell r="HG283" t="str">
            <v/>
          </cell>
          <cell r="HJ283" t="str">
            <v/>
          </cell>
          <cell r="HM283" t="str">
            <v/>
          </cell>
          <cell r="HP283" t="str">
            <v/>
          </cell>
          <cell r="HS283" t="str">
            <v/>
          </cell>
          <cell r="HV283" t="str">
            <v/>
          </cell>
        </row>
        <row r="284">
          <cell r="DR284" t="str">
            <v/>
          </cell>
          <cell r="DU284" t="str">
            <v/>
          </cell>
          <cell r="DX284" t="str">
            <v/>
          </cell>
          <cell r="EA284" t="str">
            <v/>
          </cell>
          <cell r="ED284" t="str">
            <v/>
          </cell>
          <cell r="EG284" t="str">
            <v/>
          </cell>
          <cell r="EJ284" t="str">
            <v/>
          </cell>
          <cell r="EM284" t="str">
            <v/>
          </cell>
          <cell r="EP284" t="str">
            <v/>
          </cell>
          <cell r="ES284" t="str">
            <v/>
          </cell>
          <cell r="EV284" t="str">
            <v/>
          </cell>
          <cell r="EY284" t="str">
            <v/>
          </cell>
          <cell r="FB284" t="str">
            <v/>
          </cell>
          <cell r="FE284" t="str">
            <v/>
          </cell>
          <cell r="FH284" t="str">
            <v/>
          </cell>
          <cell r="FK284" t="str">
            <v/>
          </cell>
          <cell r="FN284" t="str">
            <v/>
          </cell>
          <cell r="FQ284" t="str">
            <v/>
          </cell>
          <cell r="FT284" t="str">
            <v/>
          </cell>
          <cell r="FW284" t="str">
            <v/>
          </cell>
          <cell r="FZ284" t="str">
            <v/>
          </cell>
          <cell r="GC284" t="str">
            <v/>
          </cell>
          <cell r="GF284" t="str">
            <v/>
          </cell>
          <cell r="GI284" t="str">
            <v/>
          </cell>
          <cell r="GL284" t="str">
            <v/>
          </cell>
          <cell r="GO284" t="str">
            <v/>
          </cell>
          <cell r="GR284" t="str">
            <v/>
          </cell>
          <cell r="GU284" t="str">
            <v/>
          </cell>
          <cell r="GX284" t="str">
            <v/>
          </cell>
          <cell r="HA284" t="str">
            <v/>
          </cell>
          <cell r="HD284" t="str">
            <v/>
          </cell>
          <cell r="HG284" t="str">
            <v/>
          </cell>
          <cell r="HJ284" t="str">
            <v/>
          </cell>
          <cell r="HM284" t="str">
            <v/>
          </cell>
          <cell r="HP284" t="str">
            <v/>
          </cell>
          <cell r="HS284" t="str">
            <v/>
          </cell>
          <cell r="HV284" t="str">
            <v/>
          </cell>
        </row>
        <row r="285">
          <cell r="DR285" t="str">
            <v/>
          </cell>
          <cell r="DU285" t="str">
            <v/>
          </cell>
          <cell r="DX285" t="str">
            <v/>
          </cell>
          <cell r="EA285" t="str">
            <v/>
          </cell>
          <cell r="ED285" t="str">
            <v/>
          </cell>
          <cell r="EG285" t="str">
            <v/>
          </cell>
          <cell r="EJ285" t="str">
            <v/>
          </cell>
          <cell r="EM285" t="str">
            <v/>
          </cell>
          <cell r="EP285" t="str">
            <v/>
          </cell>
          <cell r="ES285" t="str">
            <v/>
          </cell>
          <cell r="EV285" t="str">
            <v/>
          </cell>
          <cell r="EY285" t="str">
            <v/>
          </cell>
          <cell r="FB285" t="str">
            <v/>
          </cell>
          <cell r="FE285" t="str">
            <v/>
          </cell>
          <cell r="FH285" t="str">
            <v/>
          </cell>
          <cell r="FK285" t="str">
            <v/>
          </cell>
          <cell r="FN285" t="str">
            <v/>
          </cell>
          <cell r="FQ285" t="str">
            <v/>
          </cell>
          <cell r="FT285" t="str">
            <v/>
          </cell>
          <cell r="FW285" t="str">
            <v/>
          </cell>
          <cell r="FZ285" t="str">
            <v/>
          </cell>
          <cell r="GC285" t="str">
            <v/>
          </cell>
          <cell r="GF285" t="str">
            <v/>
          </cell>
          <cell r="GI285" t="str">
            <v/>
          </cell>
          <cell r="GL285" t="str">
            <v/>
          </cell>
          <cell r="GO285" t="str">
            <v/>
          </cell>
          <cell r="GR285" t="str">
            <v/>
          </cell>
          <cell r="GU285" t="str">
            <v/>
          </cell>
          <cell r="GX285" t="str">
            <v/>
          </cell>
          <cell r="HA285" t="str">
            <v/>
          </cell>
          <cell r="HD285" t="str">
            <v/>
          </cell>
          <cell r="HG285" t="str">
            <v/>
          </cell>
          <cell r="HJ285" t="str">
            <v/>
          </cell>
          <cell r="HM285" t="str">
            <v/>
          </cell>
          <cell r="HP285" t="str">
            <v/>
          </cell>
          <cell r="HS285" t="str">
            <v/>
          </cell>
          <cell r="HV285" t="str">
            <v/>
          </cell>
        </row>
        <row r="286">
          <cell r="DR286" t="str">
            <v/>
          </cell>
          <cell r="DU286" t="str">
            <v/>
          </cell>
          <cell r="DX286" t="str">
            <v/>
          </cell>
          <cell r="EA286" t="str">
            <v/>
          </cell>
          <cell r="ED286" t="str">
            <v/>
          </cell>
          <cell r="EG286" t="str">
            <v/>
          </cell>
          <cell r="EJ286" t="str">
            <v/>
          </cell>
          <cell r="EM286" t="str">
            <v/>
          </cell>
          <cell r="EP286" t="str">
            <v/>
          </cell>
          <cell r="ES286" t="str">
            <v/>
          </cell>
          <cell r="EV286" t="str">
            <v/>
          </cell>
          <cell r="EY286" t="str">
            <v/>
          </cell>
          <cell r="FB286" t="str">
            <v/>
          </cell>
          <cell r="FE286" t="str">
            <v/>
          </cell>
          <cell r="FH286" t="str">
            <v/>
          </cell>
          <cell r="FK286" t="str">
            <v/>
          </cell>
          <cell r="FN286" t="str">
            <v/>
          </cell>
          <cell r="FQ286" t="str">
            <v/>
          </cell>
          <cell r="FT286" t="str">
            <v/>
          </cell>
          <cell r="FW286" t="str">
            <v/>
          </cell>
          <cell r="FZ286" t="str">
            <v/>
          </cell>
          <cell r="GC286" t="str">
            <v/>
          </cell>
          <cell r="GF286" t="str">
            <v/>
          </cell>
          <cell r="GI286" t="str">
            <v/>
          </cell>
          <cell r="GL286" t="str">
            <v/>
          </cell>
          <cell r="GO286" t="str">
            <v/>
          </cell>
          <cell r="GR286" t="str">
            <v/>
          </cell>
          <cell r="GU286" t="str">
            <v/>
          </cell>
          <cell r="GX286" t="str">
            <v/>
          </cell>
          <cell r="HA286" t="str">
            <v/>
          </cell>
          <cell r="HD286" t="str">
            <v/>
          </cell>
          <cell r="HG286" t="str">
            <v/>
          </cell>
          <cell r="HJ286" t="str">
            <v/>
          </cell>
          <cell r="HM286" t="str">
            <v/>
          </cell>
          <cell r="HP286" t="str">
            <v/>
          </cell>
          <cell r="HS286" t="str">
            <v/>
          </cell>
          <cell r="HV286" t="str">
            <v/>
          </cell>
        </row>
        <row r="287">
          <cell r="DR287" t="str">
            <v/>
          </cell>
          <cell r="DU287" t="str">
            <v/>
          </cell>
          <cell r="DX287" t="str">
            <v/>
          </cell>
          <cell r="EA287" t="str">
            <v/>
          </cell>
          <cell r="ED287" t="str">
            <v/>
          </cell>
          <cell r="EG287" t="str">
            <v/>
          </cell>
          <cell r="EJ287" t="str">
            <v/>
          </cell>
          <cell r="EM287" t="str">
            <v/>
          </cell>
          <cell r="EP287" t="str">
            <v/>
          </cell>
          <cell r="ES287" t="str">
            <v/>
          </cell>
          <cell r="EV287" t="str">
            <v/>
          </cell>
          <cell r="EY287" t="str">
            <v/>
          </cell>
          <cell r="FB287" t="str">
            <v/>
          </cell>
          <cell r="FE287" t="str">
            <v/>
          </cell>
          <cell r="FH287" t="str">
            <v/>
          </cell>
          <cell r="FK287" t="str">
            <v/>
          </cell>
          <cell r="FN287" t="str">
            <v/>
          </cell>
          <cell r="FQ287" t="str">
            <v/>
          </cell>
          <cell r="FT287" t="str">
            <v/>
          </cell>
          <cell r="FW287" t="str">
            <v/>
          </cell>
          <cell r="FZ287" t="str">
            <v/>
          </cell>
          <cell r="GC287" t="str">
            <v/>
          </cell>
          <cell r="GF287" t="str">
            <v/>
          </cell>
          <cell r="GI287" t="str">
            <v/>
          </cell>
          <cell r="GL287" t="str">
            <v/>
          </cell>
          <cell r="GO287" t="str">
            <v/>
          </cell>
          <cell r="GR287" t="str">
            <v/>
          </cell>
          <cell r="GU287" t="str">
            <v/>
          </cell>
          <cell r="GX287" t="str">
            <v/>
          </cell>
          <cell r="HA287" t="str">
            <v/>
          </cell>
          <cell r="HD287" t="str">
            <v/>
          </cell>
          <cell r="HG287" t="str">
            <v/>
          </cell>
          <cell r="HJ287" t="str">
            <v/>
          </cell>
          <cell r="HM287" t="str">
            <v/>
          </cell>
          <cell r="HP287" t="str">
            <v/>
          </cell>
          <cell r="HS287" t="str">
            <v/>
          </cell>
          <cell r="HV287" t="str">
            <v/>
          </cell>
        </row>
        <row r="288">
          <cell r="DR288" t="str">
            <v/>
          </cell>
          <cell r="DU288" t="str">
            <v/>
          </cell>
          <cell r="DX288" t="str">
            <v/>
          </cell>
          <cell r="EA288" t="str">
            <v/>
          </cell>
          <cell r="ED288" t="str">
            <v/>
          </cell>
          <cell r="EG288" t="str">
            <v/>
          </cell>
          <cell r="EJ288" t="str">
            <v/>
          </cell>
          <cell r="EM288" t="str">
            <v/>
          </cell>
          <cell r="EP288" t="str">
            <v/>
          </cell>
          <cell r="ES288" t="str">
            <v/>
          </cell>
          <cell r="EV288" t="str">
            <v/>
          </cell>
          <cell r="EY288" t="str">
            <v/>
          </cell>
          <cell r="FB288" t="str">
            <v/>
          </cell>
          <cell r="FE288" t="str">
            <v/>
          </cell>
          <cell r="FH288" t="str">
            <v/>
          </cell>
          <cell r="FK288" t="str">
            <v/>
          </cell>
          <cell r="FN288" t="str">
            <v/>
          </cell>
          <cell r="FQ288" t="str">
            <v/>
          </cell>
          <cell r="FT288" t="str">
            <v/>
          </cell>
          <cell r="FW288" t="str">
            <v/>
          </cell>
          <cell r="FZ288" t="str">
            <v/>
          </cell>
          <cell r="GC288" t="str">
            <v/>
          </cell>
          <cell r="GF288" t="str">
            <v/>
          </cell>
          <cell r="GI288" t="str">
            <v/>
          </cell>
          <cell r="GL288" t="str">
            <v/>
          </cell>
          <cell r="GO288" t="str">
            <v/>
          </cell>
          <cell r="GR288" t="str">
            <v/>
          </cell>
          <cell r="GU288" t="str">
            <v/>
          </cell>
          <cell r="GX288" t="str">
            <v/>
          </cell>
          <cell r="HA288" t="str">
            <v/>
          </cell>
          <cell r="HD288" t="str">
            <v/>
          </cell>
          <cell r="HG288" t="str">
            <v/>
          </cell>
          <cell r="HJ288" t="str">
            <v/>
          </cell>
          <cell r="HM288" t="str">
            <v/>
          </cell>
          <cell r="HP288" t="str">
            <v/>
          </cell>
          <cell r="HS288" t="str">
            <v/>
          </cell>
          <cell r="HV288" t="str">
            <v/>
          </cell>
        </row>
        <row r="289">
          <cell r="DR289" t="str">
            <v/>
          </cell>
          <cell r="DU289" t="str">
            <v/>
          </cell>
          <cell r="DX289" t="str">
            <v/>
          </cell>
          <cell r="EA289" t="str">
            <v/>
          </cell>
          <cell r="ED289" t="str">
            <v/>
          </cell>
          <cell r="EG289" t="str">
            <v/>
          </cell>
          <cell r="EJ289" t="str">
            <v/>
          </cell>
          <cell r="EM289" t="str">
            <v/>
          </cell>
          <cell r="EP289" t="str">
            <v/>
          </cell>
          <cell r="ES289" t="str">
            <v/>
          </cell>
          <cell r="EV289" t="str">
            <v/>
          </cell>
          <cell r="EY289" t="str">
            <v/>
          </cell>
          <cell r="FB289" t="str">
            <v/>
          </cell>
          <cell r="FE289" t="str">
            <v/>
          </cell>
          <cell r="FH289" t="str">
            <v/>
          </cell>
          <cell r="FK289" t="str">
            <v/>
          </cell>
          <cell r="FN289" t="str">
            <v/>
          </cell>
          <cell r="FQ289" t="str">
            <v/>
          </cell>
          <cell r="FT289" t="str">
            <v/>
          </cell>
          <cell r="FW289" t="str">
            <v/>
          </cell>
          <cell r="FZ289" t="str">
            <v/>
          </cell>
          <cell r="GC289" t="str">
            <v/>
          </cell>
          <cell r="GF289" t="str">
            <v/>
          </cell>
          <cell r="GI289" t="str">
            <v/>
          </cell>
          <cell r="GL289" t="str">
            <v/>
          </cell>
          <cell r="GO289" t="str">
            <v/>
          </cell>
          <cell r="GR289" t="str">
            <v/>
          </cell>
          <cell r="GU289" t="str">
            <v/>
          </cell>
          <cell r="GX289" t="str">
            <v/>
          </cell>
          <cell r="HA289" t="str">
            <v/>
          </cell>
          <cell r="HD289" t="str">
            <v/>
          </cell>
          <cell r="HG289" t="str">
            <v/>
          </cell>
          <cell r="HJ289" t="str">
            <v/>
          </cell>
          <cell r="HM289" t="str">
            <v/>
          </cell>
          <cell r="HP289" t="str">
            <v/>
          </cell>
          <cell r="HS289" t="str">
            <v/>
          </cell>
          <cell r="HV289" t="str">
            <v/>
          </cell>
        </row>
        <row r="290">
          <cell r="DR290" t="str">
            <v/>
          </cell>
          <cell r="DU290" t="str">
            <v/>
          </cell>
          <cell r="DX290" t="str">
            <v/>
          </cell>
          <cell r="EA290" t="str">
            <v/>
          </cell>
          <cell r="ED290" t="str">
            <v/>
          </cell>
          <cell r="EG290" t="str">
            <v/>
          </cell>
          <cell r="EJ290" t="str">
            <v/>
          </cell>
          <cell r="EM290" t="str">
            <v/>
          </cell>
          <cell r="EP290" t="str">
            <v/>
          </cell>
          <cell r="ES290" t="str">
            <v/>
          </cell>
          <cell r="EV290" t="str">
            <v/>
          </cell>
          <cell r="EY290" t="str">
            <v/>
          </cell>
          <cell r="FB290" t="str">
            <v/>
          </cell>
          <cell r="FE290" t="str">
            <v/>
          </cell>
          <cell r="FH290" t="str">
            <v/>
          </cell>
          <cell r="FK290" t="str">
            <v/>
          </cell>
          <cell r="FN290" t="str">
            <v/>
          </cell>
          <cell r="FQ290" t="str">
            <v/>
          </cell>
          <cell r="FT290" t="str">
            <v/>
          </cell>
          <cell r="FW290" t="str">
            <v/>
          </cell>
          <cell r="FZ290" t="str">
            <v/>
          </cell>
          <cell r="GC290" t="str">
            <v/>
          </cell>
          <cell r="GF290" t="str">
            <v/>
          </cell>
          <cell r="GI290" t="str">
            <v/>
          </cell>
          <cell r="GL290" t="str">
            <v/>
          </cell>
          <cell r="GO290" t="str">
            <v/>
          </cell>
          <cell r="GR290" t="str">
            <v/>
          </cell>
          <cell r="GU290" t="str">
            <v/>
          </cell>
          <cell r="GX290" t="str">
            <v/>
          </cell>
          <cell r="HA290" t="str">
            <v/>
          </cell>
          <cell r="HD290" t="str">
            <v/>
          </cell>
          <cell r="HG290" t="str">
            <v/>
          </cell>
          <cell r="HJ290" t="str">
            <v/>
          </cell>
          <cell r="HM290" t="str">
            <v/>
          </cell>
          <cell r="HP290" t="str">
            <v/>
          </cell>
          <cell r="HS290" t="str">
            <v/>
          </cell>
          <cell r="HV290" t="str">
            <v/>
          </cell>
        </row>
        <row r="291">
          <cell r="DR291" t="str">
            <v/>
          </cell>
          <cell r="DU291" t="str">
            <v/>
          </cell>
          <cell r="DX291" t="str">
            <v/>
          </cell>
          <cell r="EA291" t="str">
            <v/>
          </cell>
          <cell r="ED291" t="str">
            <v/>
          </cell>
          <cell r="EG291" t="str">
            <v/>
          </cell>
          <cell r="EJ291" t="str">
            <v/>
          </cell>
          <cell r="EM291" t="str">
            <v/>
          </cell>
          <cell r="EP291" t="str">
            <v/>
          </cell>
          <cell r="ES291" t="str">
            <v/>
          </cell>
          <cell r="EV291" t="str">
            <v/>
          </cell>
          <cell r="EY291" t="str">
            <v/>
          </cell>
          <cell r="FB291" t="str">
            <v/>
          </cell>
          <cell r="FE291" t="str">
            <v/>
          </cell>
          <cell r="FH291" t="str">
            <v/>
          </cell>
          <cell r="FK291" t="str">
            <v/>
          </cell>
          <cell r="FN291" t="str">
            <v/>
          </cell>
          <cell r="FQ291" t="str">
            <v/>
          </cell>
          <cell r="FT291" t="str">
            <v/>
          </cell>
          <cell r="FW291" t="str">
            <v/>
          </cell>
          <cell r="FZ291" t="str">
            <v/>
          </cell>
          <cell r="GC291" t="str">
            <v/>
          </cell>
          <cell r="GF291" t="str">
            <v/>
          </cell>
          <cell r="GI291" t="str">
            <v/>
          </cell>
          <cell r="GL291" t="str">
            <v/>
          </cell>
          <cell r="GO291" t="str">
            <v/>
          </cell>
          <cell r="GR291" t="str">
            <v/>
          </cell>
          <cell r="GU291" t="str">
            <v/>
          </cell>
          <cell r="GX291" t="str">
            <v/>
          </cell>
          <cell r="HA291" t="str">
            <v/>
          </cell>
          <cell r="HD291" t="str">
            <v/>
          </cell>
          <cell r="HG291" t="str">
            <v/>
          </cell>
          <cell r="HJ291" t="str">
            <v/>
          </cell>
          <cell r="HM291" t="str">
            <v/>
          </cell>
          <cell r="HP291" t="str">
            <v/>
          </cell>
          <cell r="HS291" t="str">
            <v/>
          </cell>
          <cell r="HV291" t="str">
            <v/>
          </cell>
        </row>
        <row r="292">
          <cell r="DR292" t="str">
            <v/>
          </cell>
          <cell r="DU292" t="str">
            <v/>
          </cell>
          <cell r="DX292" t="str">
            <v/>
          </cell>
          <cell r="EA292" t="str">
            <v/>
          </cell>
          <cell r="ED292" t="str">
            <v/>
          </cell>
          <cell r="EG292" t="str">
            <v/>
          </cell>
          <cell r="EJ292" t="str">
            <v/>
          </cell>
          <cell r="EM292" t="str">
            <v/>
          </cell>
          <cell r="EP292" t="str">
            <v/>
          </cell>
          <cell r="ES292" t="str">
            <v/>
          </cell>
          <cell r="EV292" t="str">
            <v/>
          </cell>
          <cell r="EY292" t="str">
            <v/>
          </cell>
          <cell r="FB292" t="str">
            <v/>
          </cell>
          <cell r="FE292" t="str">
            <v/>
          </cell>
          <cell r="FH292" t="str">
            <v/>
          </cell>
          <cell r="FK292" t="str">
            <v/>
          </cell>
          <cell r="FN292" t="str">
            <v/>
          </cell>
          <cell r="FQ292" t="str">
            <v/>
          </cell>
          <cell r="FT292" t="str">
            <v/>
          </cell>
          <cell r="FW292" t="str">
            <v/>
          </cell>
          <cell r="FZ292" t="str">
            <v/>
          </cell>
          <cell r="GC292" t="str">
            <v/>
          </cell>
          <cell r="GF292" t="str">
            <v/>
          </cell>
          <cell r="GI292" t="str">
            <v/>
          </cell>
          <cell r="GL292" t="str">
            <v/>
          </cell>
          <cell r="GO292" t="str">
            <v/>
          </cell>
          <cell r="GR292" t="str">
            <v/>
          </cell>
          <cell r="GU292" t="str">
            <v/>
          </cell>
          <cell r="GX292" t="str">
            <v/>
          </cell>
          <cell r="HA292" t="str">
            <v/>
          </cell>
          <cell r="HD292" t="str">
            <v/>
          </cell>
          <cell r="HG292" t="str">
            <v/>
          </cell>
          <cell r="HJ292" t="str">
            <v/>
          </cell>
          <cell r="HM292" t="str">
            <v/>
          </cell>
          <cell r="HP292" t="str">
            <v/>
          </cell>
          <cell r="HS292" t="str">
            <v/>
          </cell>
          <cell r="HV292" t="str">
            <v/>
          </cell>
        </row>
        <row r="293">
          <cell r="DR293" t="str">
            <v/>
          </cell>
          <cell r="DU293" t="str">
            <v/>
          </cell>
          <cell r="DX293" t="str">
            <v/>
          </cell>
          <cell r="EA293" t="str">
            <v/>
          </cell>
          <cell r="ED293" t="str">
            <v/>
          </cell>
          <cell r="EG293" t="str">
            <v/>
          </cell>
          <cell r="EJ293" t="str">
            <v/>
          </cell>
          <cell r="EM293" t="str">
            <v/>
          </cell>
          <cell r="EP293" t="str">
            <v/>
          </cell>
          <cell r="ES293" t="str">
            <v/>
          </cell>
          <cell r="EV293" t="str">
            <v/>
          </cell>
          <cell r="EY293" t="str">
            <v/>
          </cell>
          <cell r="FB293" t="str">
            <v/>
          </cell>
          <cell r="FE293" t="str">
            <v/>
          </cell>
          <cell r="FH293" t="str">
            <v/>
          </cell>
          <cell r="FK293" t="str">
            <v/>
          </cell>
          <cell r="FN293" t="str">
            <v/>
          </cell>
          <cell r="FQ293" t="str">
            <v/>
          </cell>
          <cell r="FT293" t="str">
            <v/>
          </cell>
          <cell r="FW293" t="str">
            <v/>
          </cell>
          <cell r="FZ293" t="str">
            <v/>
          </cell>
          <cell r="GC293" t="str">
            <v/>
          </cell>
          <cell r="GF293" t="str">
            <v/>
          </cell>
          <cell r="GI293" t="str">
            <v/>
          </cell>
          <cell r="GL293" t="str">
            <v/>
          </cell>
          <cell r="GO293" t="str">
            <v/>
          </cell>
          <cell r="GR293" t="str">
            <v/>
          </cell>
          <cell r="GU293" t="str">
            <v/>
          </cell>
          <cell r="GX293" t="str">
            <v/>
          </cell>
          <cell r="HA293" t="str">
            <v/>
          </cell>
          <cell r="HD293" t="str">
            <v/>
          </cell>
          <cell r="HG293" t="str">
            <v/>
          </cell>
          <cell r="HJ293" t="str">
            <v/>
          </cell>
          <cell r="HM293" t="str">
            <v/>
          </cell>
          <cell r="HP293" t="str">
            <v/>
          </cell>
          <cell r="HS293" t="str">
            <v/>
          </cell>
          <cell r="HV293" t="str">
            <v/>
          </cell>
        </row>
        <row r="294">
          <cell r="DR294" t="str">
            <v/>
          </cell>
          <cell r="DU294" t="str">
            <v/>
          </cell>
          <cell r="DX294" t="str">
            <v/>
          </cell>
          <cell r="EA294" t="str">
            <v/>
          </cell>
          <cell r="ED294" t="str">
            <v/>
          </cell>
          <cell r="EG294" t="str">
            <v/>
          </cell>
          <cell r="EJ294" t="str">
            <v/>
          </cell>
          <cell r="EM294" t="str">
            <v/>
          </cell>
          <cell r="EP294" t="str">
            <v/>
          </cell>
          <cell r="ES294" t="str">
            <v/>
          </cell>
          <cell r="EV294" t="str">
            <v/>
          </cell>
          <cell r="EY294" t="str">
            <v/>
          </cell>
          <cell r="FB294" t="str">
            <v/>
          </cell>
          <cell r="FE294" t="str">
            <v/>
          </cell>
          <cell r="FH294" t="str">
            <v/>
          </cell>
          <cell r="FK294" t="str">
            <v/>
          </cell>
          <cell r="FN294" t="str">
            <v/>
          </cell>
          <cell r="FQ294" t="str">
            <v/>
          </cell>
          <cell r="FT294" t="str">
            <v/>
          </cell>
          <cell r="FW294" t="str">
            <v/>
          </cell>
          <cell r="FZ294" t="str">
            <v/>
          </cell>
          <cell r="GC294" t="str">
            <v/>
          </cell>
          <cell r="GF294" t="str">
            <v/>
          </cell>
          <cell r="GI294" t="str">
            <v/>
          </cell>
          <cell r="GL294" t="str">
            <v/>
          </cell>
          <cell r="GO294" t="str">
            <v/>
          </cell>
          <cell r="GR294" t="str">
            <v/>
          </cell>
          <cell r="GU294" t="str">
            <v/>
          </cell>
          <cell r="GX294" t="str">
            <v/>
          </cell>
          <cell r="HA294" t="str">
            <v/>
          </cell>
          <cell r="HD294" t="str">
            <v/>
          </cell>
          <cell r="HG294" t="str">
            <v/>
          </cell>
          <cell r="HJ294" t="str">
            <v/>
          </cell>
          <cell r="HM294" t="str">
            <v/>
          </cell>
          <cell r="HP294" t="str">
            <v/>
          </cell>
          <cell r="HS294" t="str">
            <v/>
          </cell>
          <cell r="HV294" t="str">
            <v/>
          </cell>
        </row>
        <row r="295">
          <cell r="DR295" t="str">
            <v/>
          </cell>
          <cell r="DU295" t="str">
            <v/>
          </cell>
          <cell r="DX295" t="str">
            <v/>
          </cell>
          <cell r="EA295" t="str">
            <v/>
          </cell>
          <cell r="ED295" t="str">
            <v/>
          </cell>
          <cell r="EG295" t="str">
            <v/>
          </cell>
          <cell r="EJ295" t="str">
            <v/>
          </cell>
          <cell r="EM295" t="str">
            <v/>
          </cell>
          <cell r="EP295" t="str">
            <v/>
          </cell>
          <cell r="ES295" t="str">
            <v/>
          </cell>
          <cell r="EV295" t="str">
            <v/>
          </cell>
          <cell r="EY295" t="str">
            <v/>
          </cell>
          <cell r="FB295" t="str">
            <v/>
          </cell>
          <cell r="FE295" t="str">
            <v/>
          </cell>
          <cell r="FH295" t="str">
            <v/>
          </cell>
          <cell r="FK295" t="str">
            <v/>
          </cell>
          <cell r="FN295" t="str">
            <v/>
          </cell>
          <cell r="FQ295" t="str">
            <v/>
          </cell>
          <cell r="FT295" t="str">
            <v/>
          </cell>
          <cell r="FW295" t="str">
            <v/>
          </cell>
          <cell r="FZ295" t="str">
            <v/>
          </cell>
          <cell r="GC295" t="str">
            <v/>
          </cell>
          <cell r="GF295" t="str">
            <v/>
          </cell>
          <cell r="GI295" t="str">
            <v/>
          </cell>
          <cell r="GL295" t="str">
            <v/>
          </cell>
          <cell r="GO295" t="str">
            <v/>
          </cell>
          <cell r="GR295" t="str">
            <v/>
          </cell>
          <cell r="GU295" t="str">
            <v/>
          </cell>
          <cell r="GX295" t="str">
            <v/>
          </cell>
          <cell r="HA295" t="str">
            <v/>
          </cell>
          <cell r="HD295" t="str">
            <v/>
          </cell>
          <cell r="HG295" t="str">
            <v/>
          </cell>
          <cell r="HJ295" t="str">
            <v/>
          </cell>
          <cell r="HM295" t="str">
            <v/>
          </cell>
          <cell r="HP295" t="str">
            <v/>
          </cell>
          <cell r="HS295" t="str">
            <v/>
          </cell>
          <cell r="HV295" t="str">
            <v/>
          </cell>
        </row>
        <row r="296">
          <cell r="DR296" t="str">
            <v/>
          </cell>
          <cell r="DU296" t="str">
            <v/>
          </cell>
          <cell r="DX296" t="str">
            <v/>
          </cell>
          <cell r="EA296" t="str">
            <v/>
          </cell>
          <cell r="ED296" t="str">
            <v/>
          </cell>
          <cell r="EG296" t="str">
            <v/>
          </cell>
          <cell r="EJ296" t="str">
            <v/>
          </cell>
          <cell r="EM296" t="str">
            <v/>
          </cell>
          <cell r="EP296" t="str">
            <v/>
          </cell>
          <cell r="ES296" t="str">
            <v/>
          </cell>
          <cell r="EV296" t="str">
            <v/>
          </cell>
          <cell r="EY296" t="str">
            <v/>
          </cell>
          <cell r="FB296" t="str">
            <v/>
          </cell>
          <cell r="FE296" t="str">
            <v/>
          </cell>
          <cell r="FH296" t="str">
            <v/>
          </cell>
          <cell r="FK296" t="str">
            <v/>
          </cell>
          <cell r="FN296" t="str">
            <v/>
          </cell>
          <cell r="FQ296" t="str">
            <v/>
          </cell>
          <cell r="FT296" t="str">
            <v/>
          </cell>
          <cell r="FW296" t="str">
            <v/>
          </cell>
          <cell r="FZ296" t="str">
            <v/>
          </cell>
          <cell r="GC296" t="str">
            <v/>
          </cell>
          <cell r="GF296" t="str">
            <v/>
          </cell>
          <cell r="GI296" t="str">
            <v/>
          </cell>
          <cell r="GL296" t="str">
            <v/>
          </cell>
          <cell r="GO296" t="str">
            <v/>
          </cell>
          <cell r="GR296" t="str">
            <v/>
          </cell>
          <cell r="GU296" t="str">
            <v/>
          </cell>
          <cell r="GX296" t="str">
            <v/>
          </cell>
          <cell r="HA296" t="str">
            <v/>
          </cell>
          <cell r="HD296" t="str">
            <v/>
          </cell>
          <cell r="HG296" t="str">
            <v/>
          </cell>
          <cell r="HJ296" t="str">
            <v/>
          </cell>
          <cell r="HM296" t="str">
            <v/>
          </cell>
          <cell r="HP296" t="str">
            <v/>
          </cell>
          <cell r="HS296" t="str">
            <v/>
          </cell>
          <cell r="HV296" t="str">
            <v/>
          </cell>
        </row>
        <row r="297">
          <cell r="DR297" t="str">
            <v/>
          </cell>
          <cell r="DU297" t="str">
            <v/>
          </cell>
          <cell r="DX297" t="str">
            <v/>
          </cell>
          <cell r="EA297" t="str">
            <v/>
          </cell>
          <cell r="ED297" t="str">
            <v/>
          </cell>
          <cell r="EG297" t="str">
            <v/>
          </cell>
          <cell r="EJ297" t="str">
            <v/>
          </cell>
          <cell r="EM297" t="str">
            <v/>
          </cell>
          <cell r="EP297" t="str">
            <v/>
          </cell>
          <cell r="ES297" t="str">
            <v/>
          </cell>
          <cell r="EV297" t="str">
            <v/>
          </cell>
          <cell r="EY297" t="str">
            <v/>
          </cell>
          <cell r="FB297" t="str">
            <v/>
          </cell>
          <cell r="FE297" t="str">
            <v/>
          </cell>
          <cell r="FH297" t="str">
            <v/>
          </cell>
          <cell r="FK297" t="str">
            <v/>
          </cell>
          <cell r="FN297" t="str">
            <v/>
          </cell>
          <cell r="FQ297" t="str">
            <v/>
          </cell>
          <cell r="FT297" t="str">
            <v/>
          </cell>
          <cell r="FW297" t="str">
            <v/>
          </cell>
          <cell r="FZ297" t="str">
            <v/>
          </cell>
          <cell r="GC297" t="str">
            <v/>
          </cell>
          <cell r="GF297" t="str">
            <v/>
          </cell>
          <cell r="GI297" t="str">
            <v/>
          </cell>
          <cell r="GL297" t="str">
            <v/>
          </cell>
          <cell r="GO297" t="str">
            <v/>
          </cell>
          <cell r="GR297" t="str">
            <v/>
          </cell>
          <cell r="GU297" t="str">
            <v/>
          </cell>
          <cell r="GX297" t="str">
            <v/>
          </cell>
          <cell r="HA297" t="str">
            <v/>
          </cell>
          <cell r="HD297" t="str">
            <v/>
          </cell>
          <cell r="HG297" t="str">
            <v/>
          </cell>
          <cell r="HJ297" t="str">
            <v/>
          </cell>
          <cell r="HM297" t="str">
            <v/>
          </cell>
          <cell r="HP297" t="str">
            <v/>
          </cell>
          <cell r="HS297" t="str">
            <v/>
          </cell>
          <cell r="HV297" t="str">
            <v/>
          </cell>
        </row>
        <row r="298">
          <cell r="DR298" t="str">
            <v/>
          </cell>
          <cell r="DU298" t="str">
            <v/>
          </cell>
          <cell r="DX298" t="str">
            <v/>
          </cell>
          <cell r="EA298" t="str">
            <v/>
          </cell>
          <cell r="ED298" t="str">
            <v/>
          </cell>
          <cell r="EG298" t="str">
            <v/>
          </cell>
          <cell r="EJ298" t="str">
            <v/>
          </cell>
          <cell r="EM298" t="str">
            <v/>
          </cell>
          <cell r="EP298" t="str">
            <v/>
          </cell>
          <cell r="ES298" t="str">
            <v/>
          </cell>
          <cell r="EV298" t="str">
            <v/>
          </cell>
          <cell r="EY298" t="str">
            <v/>
          </cell>
          <cell r="FB298" t="str">
            <v/>
          </cell>
          <cell r="FE298" t="str">
            <v/>
          </cell>
          <cell r="FH298" t="str">
            <v/>
          </cell>
          <cell r="FK298" t="str">
            <v/>
          </cell>
          <cell r="FN298" t="str">
            <v/>
          </cell>
          <cell r="FQ298" t="str">
            <v/>
          </cell>
          <cell r="FT298" t="str">
            <v/>
          </cell>
          <cell r="FW298" t="str">
            <v/>
          </cell>
          <cell r="FZ298" t="str">
            <v/>
          </cell>
          <cell r="GC298" t="str">
            <v/>
          </cell>
          <cell r="GF298" t="str">
            <v/>
          </cell>
          <cell r="GI298" t="str">
            <v/>
          </cell>
          <cell r="GL298" t="str">
            <v/>
          </cell>
          <cell r="GO298" t="str">
            <v/>
          </cell>
          <cell r="GR298" t="str">
            <v/>
          </cell>
          <cell r="GU298" t="str">
            <v/>
          </cell>
          <cell r="GX298" t="str">
            <v/>
          </cell>
          <cell r="HA298" t="str">
            <v/>
          </cell>
          <cell r="HD298" t="str">
            <v/>
          </cell>
          <cell r="HG298" t="str">
            <v/>
          </cell>
          <cell r="HJ298" t="str">
            <v/>
          </cell>
          <cell r="HM298" t="str">
            <v/>
          </cell>
          <cell r="HP298" t="str">
            <v/>
          </cell>
          <cell r="HS298" t="str">
            <v/>
          </cell>
          <cell r="HV298" t="str">
            <v/>
          </cell>
        </row>
        <row r="299">
          <cell r="DR299" t="str">
            <v/>
          </cell>
          <cell r="DU299" t="str">
            <v/>
          </cell>
          <cell r="DX299" t="str">
            <v/>
          </cell>
          <cell r="EA299" t="str">
            <v/>
          </cell>
          <cell r="ED299" t="str">
            <v/>
          </cell>
          <cell r="EG299" t="str">
            <v/>
          </cell>
          <cell r="EJ299" t="str">
            <v/>
          </cell>
          <cell r="EM299" t="str">
            <v/>
          </cell>
          <cell r="EP299" t="str">
            <v/>
          </cell>
          <cell r="ES299" t="str">
            <v/>
          </cell>
          <cell r="EV299" t="str">
            <v/>
          </cell>
          <cell r="EY299" t="str">
            <v/>
          </cell>
          <cell r="FB299" t="str">
            <v/>
          </cell>
          <cell r="FE299" t="str">
            <v/>
          </cell>
          <cell r="FH299" t="str">
            <v/>
          </cell>
          <cell r="FK299" t="str">
            <v/>
          </cell>
          <cell r="FN299" t="str">
            <v/>
          </cell>
          <cell r="FQ299" t="str">
            <v/>
          </cell>
          <cell r="FT299" t="str">
            <v/>
          </cell>
          <cell r="FW299" t="str">
            <v/>
          </cell>
          <cell r="FZ299" t="str">
            <v/>
          </cell>
          <cell r="GC299" t="str">
            <v/>
          </cell>
          <cell r="GF299" t="str">
            <v/>
          </cell>
          <cell r="GI299" t="str">
            <v/>
          </cell>
          <cell r="GL299" t="str">
            <v/>
          </cell>
          <cell r="GO299" t="str">
            <v/>
          </cell>
          <cell r="GR299" t="str">
            <v/>
          </cell>
          <cell r="GU299" t="str">
            <v/>
          </cell>
          <cell r="GX299" t="str">
            <v/>
          </cell>
          <cell r="HA299" t="str">
            <v/>
          </cell>
          <cell r="HD299" t="str">
            <v/>
          </cell>
          <cell r="HG299" t="str">
            <v/>
          </cell>
          <cell r="HJ299" t="str">
            <v/>
          </cell>
          <cell r="HM299" t="str">
            <v/>
          </cell>
          <cell r="HP299" t="str">
            <v/>
          </cell>
          <cell r="HS299" t="str">
            <v/>
          </cell>
          <cell r="HV299" t="str">
            <v/>
          </cell>
        </row>
        <row r="300">
          <cell r="DR300" t="str">
            <v/>
          </cell>
          <cell r="DU300" t="str">
            <v/>
          </cell>
          <cell r="DX300" t="str">
            <v/>
          </cell>
          <cell r="EA300" t="str">
            <v/>
          </cell>
          <cell r="ED300" t="str">
            <v/>
          </cell>
          <cell r="EG300" t="str">
            <v/>
          </cell>
          <cell r="EJ300" t="str">
            <v/>
          </cell>
          <cell r="EM300" t="str">
            <v/>
          </cell>
          <cell r="EP300" t="str">
            <v/>
          </cell>
          <cell r="ES300" t="str">
            <v/>
          </cell>
          <cell r="EV300" t="str">
            <v/>
          </cell>
          <cell r="EY300" t="str">
            <v/>
          </cell>
          <cell r="FB300" t="str">
            <v/>
          </cell>
          <cell r="FE300" t="str">
            <v/>
          </cell>
          <cell r="FH300" t="str">
            <v/>
          </cell>
          <cell r="FK300" t="str">
            <v/>
          </cell>
          <cell r="FN300" t="str">
            <v/>
          </cell>
          <cell r="FQ300" t="str">
            <v/>
          </cell>
          <cell r="FT300" t="str">
            <v/>
          </cell>
          <cell r="FW300" t="str">
            <v/>
          </cell>
          <cell r="FZ300" t="str">
            <v/>
          </cell>
          <cell r="GC300" t="str">
            <v/>
          </cell>
          <cell r="GF300" t="str">
            <v/>
          </cell>
          <cell r="GI300" t="str">
            <v/>
          </cell>
          <cell r="GL300" t="str">
            <v/>
          </cell>
          <cell r="GO300" t="str">
            <v/>
          </cell>
          <cell r="GR300" t="str">
            <v/>
          </cell>
          <cell r="GU300" t="str">
            <v/>
          </cell>
          <cell r="GX300" t="str">
            <v/>
          </cell>
          <cell r="HA300" t="str">
            <v/>
          </cell>
          <cell r="HD300" t="str">
            <v/>
          </cell>
          <cell r="HG300" t="str">
            <v/>
          </cell>
          <cell r="HJ300" t="str">
            <v/>
          </cell>
          <cell r="HM300" t="str">
            <v/>
          </cell>
          <cell r="HP300" t="str">
            <v/>
          </cell>
          <cell r="HS300" t="str">
            <v/>
          </cell>
          <cell r="HV300" t="str">
            <v/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8"/>
  <sheetViews>
    <sheetView showGridLines="0" showRowColHeaders="0" tabSelected="1" topLeftCell="AT1" workbookViewId="0">
      <selection activeCell="BE12" sqref="BE12:BS27"/>
    </sheetView>
  </sheetViews>
  <sheetFormatPr defaultRowHeight="12.75"/>
  <cols>
    <col min="1" max="1" width="38.42578125" style="396" customWidth="1"/>
    <col min="2" max="2" width="12.85546875" style="401" customWidth="1"/>
    <col min="3" max="58" width="7.7109375" style="396" customWidth="1"/>
    <col min="59" max="59" width="13" style="396" customWidth="1"/>
    <col min="60" max="60" width="8.42578125" style="396" customWidth="1"/>
    <col min="61" max="61" width="8.140625" style="396" customWidth="1"/>
    <col min="62" max="67" width="8.140625" style="396" bestFit="1" customWidth="1"/>
    <col min="68" max="68" width="7.42578125" style="396" bestFit="1" customWidth="1"/>
    <col min="69" max="69" width="9" style="396" bestFit="1" customWidth="1"/>
    <col min="70" max="82" width="7.7109375" style="396" customWidth="1"/>
    <col min="83" max="256" width="8.85546875" style="396"/>
    <col min="257" max="257" width="38.42578125" style="396" customWidth="1"/>
    <col min="258" max="258" width="12.85546875" style="396" customWidth="1"/>
    <col min="259" max="314" width="7.7109375" style="396" customWidth="1"/>
    <col min="315" max="315" width="13" style="396" customWidth="1"/>
    <col min="316" max="316" width="8.42578125" style="396" customWidth="1"/>
    <col min="317" max="317" width="8.140625" style="396" customWidth="1"/>
    <col min="318" max="323" width="8.140625" style="396" bestFit="1" customWidth="1"/>
    <col min="324" max="324" width="7.42578125" style="396" bestFit="1" customWidth="1"/>
    <col min="325" max="325" width="9" style="396" bestFit="1" customWidth="1"/>
    <col min="326" max="338" width="7.7109375" style="396" customWidth="1"/>
    <col min="339" max="512" width="8.85546875" style="396"/>
    <col min="513" max="513" width="38.42578125" style="396" customWidth="1"/>
    <col min="514" max="514" width="12.85546875" style="396" customWidth="1"/>
    <col min="515" max="570" width="7.7109375" style="396" customWidth="1"/>
    <col min="571" max="571" width="13" style="396" customWidth="1"/>
    <col min="572" max="572" width="8.42578125" style="396" customWidth="1"/>
    <col min="573" max="573" width="8.140625" style="396" customWidth="1"/>
    <col min="574" max="579" width="8.140625" style="396" bestFit="1" customWidth="1"/>
    <col min="580" max="580" width="7.42578125" style="396" bestFit="1" customWidth="1"/>
    <col min="581" max="581" width="9" style="396" bestFit="1" customWidth="1"/>
    <col min="582" max="594" width="7.7109375" style="396" customWidth="1"/>
    <col min="595" max="768" width="8.85546875" style="396"/>
    <col min="769" max="769" width="38.42578125" style="396" customWidth="1"/>
    <col min="770" max="770" width="12.85546875" style="396" customWidth="1"/>
    <col min="771" max="826" width="7.7109375" style="396" customWidth="1"/>
    <col min="827" max="827" width="13" style="396" customWidth="1"/>
    <col min="828" max="828" width="8.42578125" style="396" customWidth="1"/>
    <col min="829" max="829" width="8.140625" style="396" customWidth="1"/>
    <col min="830" max="835" width="8.140625" style="396" bestFit="1" customWidth="1"/>
    <col min="836" max="836" width="7.42578125" style="396" bestFit="1" customWidth="1"/>
    <col min="837" max="837" width="9" style="396" bestFit="1" customWidth="1"/>
    <col min="838" max="850" width="7.7109375" style="396" customWidth="1"/>
    <col min="851" max="1024" width="8.85546875" style="396"/>
    <col min="1025" max="1025" width="38.42578125" style="396" customWidth="1"/>
    <col min="1026" max="1026" width="12.85546875" style="396" customWidth="1"/>
    <col min="1027" max="1082" width="7.7109375" style="396" customWidth="1"/>
    <col min="1083" max="1083" width="13" style="396" customWidth="1"/>
    <col min="1084" max="1084" width="8.42578125" style="396" customWidth="1"/>
    <col min="1085" max="1085" width="8.140625" style="396" customWidth="1"/>
    <col min="1086" max="1091" width="8.140625" style="396" bestFit="1" customWidth="1"/>
    <col min="1092" max="1092" width="7.42578125" style="396" bestFit="1" customWidth="1"/>
    <col min="1093" max="1093" width="9" style="396" bestFit="1" customWidth="1"/>
    <col min="1094" max="1106" width="7.7109375" style="396" customWidth="1"/>
    <col min="1107" max="1280" width="8.85546875" style="396"/>
    <col min="1281" max="1281" width="38.42578125" style="396" customWidth="1"/>
    <col min="1282" max="1282" width="12.85546875" style="396" customWidth="1"/>
    <col min="1283" max="1338" width="7.7109375" style="396" customWidth="1"/>
    <col min="1339" max="1339" width="13" style="396" customWidth="1"/>
    <col min="1340" max="1340" width="8.42578125" style="396" customWidth="1"/>
    <col min="1341" max="1341" width="8.140625" style="396" customWidth="1"/>
    <col min="1342" max="1347" width="8.140625" style="396" bestFit="1" customWidth="1"/>
    <col min="1348" max="1348" width="7.42578125" style="396" bestFit="1" customWidth="1"/>
    <col min="1349" max="1349" width="9" style="396" bestFit="1" customWidth="1"/>
    <col min="1350" max="1362" width="7.7109375" style="396" customWidth="1"/>
    <col min="1363" max="1536" width="8.85546875" style="396"/>
    <col min="1537" max="1537" width="38.42578125" style="396" customWidth="1"/>
    <col min="1538" max="1538" width="12.85546875" style="396" customWidth="1"/>
    <col min="1539" max="1594" width="7.7109375" style="396" customWidth="1"/>
    <col min="1595" max="1595" width="13" style="396" customWidth="1"/>
    <col min="1596" max="1596" width="8.42578125" style="396" customWidth="1"/>
    <col min="1597" max="1597" width="8.140625" style="396" customWidth="1"/>
    <col min="1598" max="1603" width="8.140625" style="396" bestFit="1" customWidth="1"/>
    <col min="1604" max="1604" width="7.42578125" style="396" bestFit="1" customWidth="1"/>
    <col min="1605" max="1605" width="9" style="396" bestFit="1" customWidth="1"/>
    <col min="1606" max="1618" width="7.7109375" style="396" customWidth="1"/>
    <col min="1619" max="1792" width="8.85546875" style="396"/>
    <col min="1793" max="1793" width="38.42578125" style="396" customWidth="1"/>
    <col min="1794" max="1794" width="12.85546875" style="396" customWidth="1"/>
    <col min="1795" max="1850" width="7.7109375" style="396" customWidth="1"/>
    <col min="1851" max="1851" width="13" style="396" customWidth="1"/>
    <col min="1852" max="1852" width="8.42578125" style="396" customWidth="1"/>
    <col min="1853" max="1853" width="8.140625" style="396" customWidth="1"/>
    <col min="1854" max="1859" width="8.140625" style="396" bestFit="1" customWidth="1"/>
    <col min="1860" max="1860" width="7.42578125" style="396" bestFit="1" customWidth="1"/>
    <col min="1861" max="1861" width="9" style="396" bestFit="1" customWidth="1"/>
    <col min="1862" max="1874" width="7.7109375" style="396" customWidth="1"/>
    <col min="1875" max="2048" width="8.85546875" style="396"/>
    <col min="2049" max="2049" width="38.42578125" style="396" customWidth="1"/>
    <col min="2050" max="2050" width="12.85546875" style="396" customWidth="1"/>
    <col min="2051" max="2106" width="7.7109375" style="396" customWidth="1"/>
    <col min="2107" max="2107" width="13" style="396" customWidth="1"/>
    <col min="2108" max="2108" width="8.42578125" style="396" customWidth="1"/>
    <col min="2109" max="2109" width="8.140625" style="396" customWidth="1"/>
    <col min="2110" max="2115" width="8.140625" style="396" bestFit="1" customWidth="1"/>
    <col min="2116" max="2116" width="7.42578125" style="396" bestFit="1" customWidth="1"/>
    <col min="2117" max="2117" width="9" style="396" bestFit="1" customWidth="1"/>
    <col min="2118" max="2130" width="7.7109375" style="396" customWidth="1"/>
    <col min="2131" max="2304" width="8.85546875" style="396"/>
    <col min="2305" max="2305" width="38.42578125" style="396" customWidth="1"/>
    <col min="2306" max="2306" width="12.85546875" style="396" customWidth="1"/>
    <col min="2307" max="2362" width="7.7109375" style="396" customWidth="1"/>
    <col min="2363" max="2363" width="13" style="396" customWidth="1"/>
    <col min="2364" max="2364" width="8.42578125" style="396" customWidth="1"/>
    <col min="2365" max="2365" width="8.140625" style="396" customWidth="1"/>
    <col min="2366" max="2371" width="8.140625" style="396" bestFit="1" customWidth="1"/>
    <col min="2372" max="2372" width="7.42578125" style="396" bestFit="1" customWidth="1"/>
    <col min="2373" max="2373" width="9" style="396" bestFit="1" customWidth="1"/>
    <col min="2374" max="2386" width="7.7109375" style="396" customWidth="1"/>
    <col min="2387" max="2560" width="8.85546875" style="396"/>
    <col min="2561" max="2561" width="38.42578125" style="396" customWidth="1"/>
    <col min="2562" max="2562" width="12.85546875" style="396" customWidth="1"/>
    <col min="2563" max="2618" width="7.7109375" style="396" customWidth="1"/>
    <col min="2619" max="2619" width="13" style="396" customWidth="1"/>
    <col min="2620" max="2620" width="8.42578125" style="396" customWidth="1"/>
    <col min="2621" max="2621" width="8.140625" style="396" customWidth="1"/>
    <col min="2622" max="2627" width="8.140625" style="396" bestFit="1" customWidth="1"/>
    <col min="2628" max="2628" width="7.42578125" style="396" bestFit="1" customWidth="1"/>
    <col min="2629" max="2629" width="9" style="396" bestFit="1" customWidth="1"/>
    <col min="2630" max="2642" width="7.7109375" style="396" customWidth="1"/>
    <col min="2643" max="2816" width="8.85546875" style="396"/>
    <col min="2817" max="2817" width="38.42578125" style="396" customWidth="1"/>
    <col min="2818" max="2818" width="12.85546875" style="396" customWidth="1"/>
    <col min="2819" max="2874" width="7.7109375" style="396" customWidth="1"/>
    <col min="2875" max="2875" width="13" style="396" customWidth="1"/>
    <col min="2876" max="2876" width="8.42578125" style="396" customWidth="1"/>
    <col min="2877" max="2877" width="8.140625" style="396" customWidth="1"/>
    <col min="2878" max="2883" width="8.140625" style="396" bestFit="1" customWidth="1"/>
    <col min="2884" max="2884" width="7.42578125" style="396" bestFit="1" customWidth="1"/>
    <col min="2885" max="2885" width="9" style="396" bestFit="1" customWidth="1"/>
    <col min="2886" max="2898" width="7.7109375" style="396" customWidth="1"/>
    <col min="2899" max="3072" width="8.85546875" style="396"/>
    <col min="3073" max="3073" width="38.42578125" style="396" customWidth="1"/>
    <col min="3074" max="3074" width="12.85546875" style="396" customWidth="1"/>
    <col min="3075" max="3130" width="7.7109375" style="396" customWidth="1"/>
    <col min="3131" max="3131" width="13" style="396" customWidth="1"/>
    <col min="3132" max="3132" width="8.42578125" style="396" customWidth="1"/>
    <col min="3133" max="3133" width="8.140625" style="396" customWidth="1"/>
    <col min="3134" max="3139" width="8.140625" style="396" bestFit="1" customWidth="1"/>
    <col min="3140" max="3140" width="7.42578125" style="396" bestFit="1" customWidth="1"/>
    <col min="3141" max="3141" width="9" style="396" bestFit="1" customWidth="1"/>
    <col min="3142" max="3154" width="7.7109375" style="396" customWidth="1"/>
    <col min="3155" max="3328" width="8.85546875" style="396"/>
    <col min="3329" max="3329" width="38.42578125" style="396" customWidth="1"/>
    <col min="3330" max="3330" width="12.85546875" style="396" customWidth="1"/>
    <col min="3331" max="3386" width="7.7109375" style="396" customWidth="1"/>
    <col min="3387" max="3387" width="13" style="396" customWidth="1"/>
    <col min="3388" max="3388" width="8.42578125" style="396" customWidth="1"/>
    <col min="3389" max="3389" width="8.140625" style="396" customWidth="1"/>
    <col min="3390" max="3395" width="8.140625" style="396" bestFit="1" customWidth="1"/>
    <col min="3396" max="3396" width="7.42578125" style="396" bestFit="1" customWidth="1"/>
    <col min="3397" max="3397" width="9" style="396" bestFit="1" customWidth="1"/>
    <col min="3398" max="3410" width="7.7109375" style="396" customWidth="1"/>
    <col min="3411" max="3584" width="8.85546875" style="396"/>
    <col min="3585" max="3585" width="38.42578125" style="396" customWidth="1"/>
    <col min="3586" max="3586" width="12.85546875" style="396" customWidth="1"/>
    <col min="3587" max="3642" width="7.7109375" style="396" customWidth="1"/>
    <col min="3643" max="3643" width="13" style="396" customWidth="1"/>
    <col min="3644" max="3644" width="8.42578125" style="396" customWidth="1"/>
    <col min="3645" max="3645" width="8.140625" style="396" customWidth="1"/>
    <col min="3646" max="3651" width="8.140625" style="396" bestFit="1" customWidth="1"/>
    <col min="3652" max="3652" width="7.42578125" style="396" bestFit="1" customWidth="1"/>
    <col min="3653" max="3653" width="9" style="396" bestFit="1" customWidth="1"/>
    <col min="3654" max="3666" width="7.7109375" style="396" customWidth="1"/>
    <col min="3667" max="3840" width="8.85546875" style="396"/>
    <col min="3841" max="3841" width="38.42578125" style="396" customWidth="1"/>
    <col min="3842" max="3842" width="12.85546875" style="396" customWidth="1"/>
    <col min="3843" max="3898" width="7.7109375" style="396" customWidth="1"/>
    <col min="3899" max="3899" width="13" style="396" customWidth="1"/>
    <col min="3900" max="3900" width="8.42578125" style="396" customWidth="1"/>
    <col min="3901" max="3901" width="8.140625" style="396" customWidth="1"/>
    <col min="3902" max="3907" width="8.140625" style="396" bestFit="1" customWidth="1"/>
    <col min="3908" max="3908" width="7.42578125" style="396" bestFit="1" customWidth="1"/>
    <col min="3909" max="3909" width="9" style="396" bestFit="1" customWidth="1"/>
    <col min="3910" max="3922" width="7.7109375" style="396" customWidth="1"/>
    <col min="3923" max="4096" width="8.85546875" style="396"/>
    <col min="4097" max="4097" width="38.42578125" style="396" customWidth="1"/>
    <col min="4098" max="4098" width="12.85546875" style="396" customWidth="1"/>
    <col min="4099" max="4154" width="7.7109375" style="396" customWidth="1"/>
    <col min="4155" max="4155" width="13" style="396" customWidth="1"/>
    <col min="4156" max="4156" width="8.42578125" style="396" customWidth="1"/>
    <col min="4157" max="4157" width="8.140625" style="396" customWidth="1"/>
    <col min="4158" max="4163" width="8.140625" style="396" bestFit="1" customWidth="1"/>
    <col min="4164" max="4164" width="7.42578125" style="396" bestFit="1" customWidth="1"/>
    <col min="4165" max="4165" width="9" style="396" bestFit="1" customWidth="1"/>
    <col min="4166" max="4178" width="7.7109375" style="396" customWidth="1"/>
    <col min="4179" max="4352" width="8.85546875" style="396"/>
    <col min="4353" max="4353" width="38.42578125" style="396" customWidth="1"/>
    <col min="4354" max="4354" width="12.85546875" style="396" customWidth="1"/>
    <col min="4355" max="4410" width="7.7109375" style="396" customWidth="1"/>
    <col min="4411" max="4411" width="13" style="396" customWidth="1"/>
    <col min="4412" max="4412" width="8.42578125" style="396" customWidth="1"/>
    <col min="4413" max="4413" width="8.140625" style="396" customWidth="1"/>
    <col min="4414" max="4419" width="8.140625" style="396" bestFit="1" customWidth="1"/>
    <col min="4420" max="4420" width="7.42578125" style="396" bestFit="1" customWidth="1"/>
    <col min="4421" max="4421" width="9" style="396" bestFit="1" customWidth="1"/>
    <col min="4422" max="4434" width="7.7109375" style="396" customWidth="1"/>
    <col min="4435" max="4608" width="8.85546875" style="396"/>
    <col min="4609" max="4609" width="38.42578125" style="396" customWidth="1"/>
    <col min="4610" max="4610" width="12.85546875" style="396" customWidth="1"/>
    <col min="4611" max="4666" width="7.7109375" style="396" customWidth="1"/>
    <col min="4667" max="4667" width="13" style="396" customWidth="1"/>
    <col min="4668" max="4668" width="8.42578125" style="396" customWidth="1"/>
    <col min="4669" max="4669" width="8.140625" style="396" customWidth="1"/>
    <col min="4670" max="4675" width="8.140625" style="396" bestFit="1" customWidth="1"/>
    <col min="4676" max="4676" width="7.42578125" style="396" bestFit="1" customWidth="1"/>
    <col min="4677" max="4677" width="9" style="396" bestFit="1" customWidth="1"/>
    <col min="4678" max="4690" width="7.7109375" style="396" customWidth="1"/>
    <col min="4691" max="4864" width="8.85546875" style="396"/>
    <col min="4865" max="4865" width="38.42578125" style="396" customWidth="1"/>
    <col min="4866" max="4866" width="12.85546875" style="396" customWidth="1"/>
    <col min="4867" max="4922" width="7.7109375" style="396" customWidth="1"/>
    <col min="4923" max="4923" width="13" style="396" customWidth="1"/>
    <col min="4924" max="4924" width="8.42578125" style="396" customWidth="1"/>
    <col min="4925" max="4925" width="8.140625" style="396" customWidth="1"/>
    <col min="4926" max="4931" width="8.140625" style="396" bestFit="1" customWidth="1"/>
    <col min="4932" max="4932" width="7.42578125" style="396" bestFit="1" customWidth="1"/>
    <col min="4933" max="4933" width="9" style="396" bestFit="1" customWidth="1"/>
    <col min="4934" max="4946" width="7.7109375" style="396" customWidth="1"/>
    <col min="4947" max="5120" width="8.85546875" style="396"/>
    <col min="5121" max="5121" width="38.42578125" style="396" customWidth="1"/>
    <col min="5122" max="5122" width="12.85546875" style="396" customWidth="1"/>
    <col min="5123" max="5178" width="7.7109375" style="396" customWidth="1"/>
    <col min="5179" max="5179" width="13" style="396" customWidth="1"/>
    <col min="5180" max="5180" width="8.42578125" style="396" customWidth="1"/>
    <col min="5181" max="5181" width="8.140625" style="396" customWidth="1"/>
    <col min="5182" max="5187" width="8.140625" style="396" bestFit="1" customWidth="1"/>
    <col min="5188" max="5188" width="7.42578125" style="396" bestFit="1" customWidth="1"/>
    <col min="5189" max="5189" width="9" style="396" bestFit="1" customWidth="1"/>
    <col min="5190" max="5202" width="7.7109375" style="396" customWidth="1"/>
    <col min="5203" max="5376" width="8.85546875" style="396"/>
    <col min="5377" max="5377" width="38.42578125" style="396" customWidth="1"/>
    <col min="5378" max="5378" width="12.85546875" style="396" customWidth="1"/>
    <col min="5379" max="5434" width="7.7109375" style="396" customWidth="1"/>
    <col min="5435" max="5435" width="13" style="396" customWidth="1"/>
    <col min="5436" max="5436" width="8.42578125" style="396" customWidth="1"/>
    <col min="5437" max="5437" width="8.140625" style="396" customWidth="1"/>
    <col min="5438" max="5443" width="8.140625" style="396" bestFit="1" customWidth="1"/>
    <col min="5444" max="5444" width="7.42578125" style="396" bestFit="1" customWidth="1"/>
    <col min="5445" max="5445" width="9" style="396" bestFit="1" customWidth="1"/>
    <col min="5446" max="5458" width="7.7109375" style="396" customWidth="1"/>
    <col min="5459" max="5632" width="8.85546875" style="396"/>
    <col min="5633" max="5633" width="38.42578125" style="396" customWidth="1"/>
    <col min="5634" max="5634" width="12.85546875" style="396" customWidth="1"/>
    <col min="5635" max="5690" width="7.7109375" style="396" customWidth="1"/>
    <col min="5691" max="5691" width="13" style="396" customWidth="1"/>
    <col min="5692" max="5692" width="8.42578125" style="396" customWidth="1"/>
    <col min="5693" max="5693" width="8.140625" style="396" customWidth="1"/>
    <col min="5694" max="5699" width="8.140625" style="396" bestFit="1" customWidth="1"/>
    <col min="5700" max="5700" width="7.42578125" style="396" bestFit="1" customWidth="1"/>
    <col min="5701" max="5701" width="9" style="396" bestFit="1" customWidth="1"/>
    <col min="5702" max="5714" width="7.7109375" style="396" customWidth="1"/>
    <col min="5715" max="5888" width="8.85546875" style="396"/>
    <col min="5889" max="5889" width="38.42578125" style="396" customWidth="1"/>
    <col min="5890" max="5890" width="12.85546875" style="396" customWidth="1"/>
    <col min="5891" max="5946" width="7.7109375" style="396" customWidth="1"/>
    <col min="5947" max="5947" width="13" style="396" customWidth="1"/>
    <col min="5948" max="5948" width="8.42578125" style="396" customWidth="1"/>
    <col min="5949" max="5949" width="8.140625" style="396" customWidth="1"/>
    <col min="5950" max="5955" width="8.140625" style="396" bestFit="1" customWidth="1"/>
    <col min="5956" max="5956" width="7.42578125" style="396" bestFit="1" customWidth="1"/>
    <col min="5957" max="5957" width="9" style="396" bestFit="1" customWidth="1"/>
    <col min="5958" max="5970" width="7.7109375" style="396" customWidth="1"/>
    <col min="5971" max="6144" width="8.85546875" style="396"/>
    <col min="6145" max="6145" width="38.42578125" style="396" customWidth="1"/>
    <col min="6146" max="6146" width="12.85546875" style="396" customWidth="1"/>
    <col min="6147" max="6202" width="7.7109375" style="396" customWidth="1"/>
    <col min="6203" max="6203" width="13" style="396" customWidth="1"/>
    <col min="6204" max="6204" width="8.42578125" style="396" customWidth="1"/>
    <col min="6205" max="6205" width="8.140625" style="396" customWidth="1"/>
    <col min="6206" max="6211" width="8.140625" style="396" bestFit="1" customWidth="1"/>
    <col min="6212" max="6212" width="7.42578125" style="396" bestFit="1" customWidth="1"/>
    <col min="6213" max="6213" width="9" style="396" bestFit="1" customWidth="1"/>
    <col min="6214" max="6226" width="7.7109375" style="396" customWidth="1"/>
    <col min="6227" max="6400" width="8.85546875" style="396"/>
    <col min="6401" max="6401" width="38.42578125" style="396" customWidth="1"/>
    <col min="6402" max="6402" width="12.85546875" style="396" customWidth="1"/>
    <col min="6403" max="6458" width="7.7109375" style="396" customWidth="1"/>
    <col min="6459" max="6459" width="13" style="396" customWidth="1"/>
    <col min="6460" max="6460" width="8.42578125" style="396" customWidth="1"/>
    <col min="6461" max="6461" width="8.140625" style="396" customWidth="1"/>
    <col min="6462" max="6467" width="8.140625" style="396" bestFit="1" customWidth="1"/>
    <col min="6468" max="6468" width="7.42578125" style="396" bestFit="1" customWidth="1"/>
    <col min="6469" max="6469" width="9" style="396" bestFit="1" customWidth="1"/>
    <col min="6470" max="6482" width="7.7109375" style="396" customWidth="1"/>
    <col min="6483" max="6656" width="8.85546875" style="396"/>
    <col min="6657" max="6657" width="38.42578125" style="396" customWidth="1"/>
    <col min="6658" max="6658" width="12.85546875" style="396" customWidth="1"/>
    <col min="6659" max="6714" width="7.7109375" style="396" customWidth="1"/>
    <col min="6715" max="6715" width="13" style="396" customWidth="1"/>
    <col min="6716" max="6716" width="8.42578125" style="396" customWidth="1"/>
    <col min="6717" max="6717" width="8.140625" style="396" customWidth="1"/>
    <col min="6718" max="6723" width="8.140625" style="396" bestFit="1" customWidth="1"/>
    <col min="6724" max="6724" width="7.42578125" style="396" bestFit="1" customWidth="1"/>
    <col min="6725" max="6725" width="9" style="396" bestFit="1" customWidth="1"/>
    <col min="6726" max="6738" width="7.7109375" style="396" customWidth="1"/>
    <col min="6739" max="6912" width="8.85546875" style="396"/>
    <col min="6913" max="6913" width="38.42578125" style="396" customWidth="1"/>
    <col min="6914" max="6914" width="12.85546875" style="396" customWidth="1"/>
    <col min="6915" max="6970" width="7.7109375" style="396" customWidth="1"/>
    <col min="6971" max="6971" width="13" style="396" customWidth="1"/>
    <col min="6972" max="6972" width="8.42578125" style="396" customWidth="1"/>
    <col min="6973" max="6973" width="8.140625" style="396" customWidth="1"/>
    <col min="6974" max="6979" width="8.140625" style="396" bestFit="1" customWidth="1"/>
    <col min="6980" max="6980" width="7.42578125" style="396" bestFit="1" customWidth="1"/>
    <col min="6981" max="6981" width="9" style="396" bestFit="1" customWidth="1"/>
    <col min="6982" max="6994" width="7.7109375" style="396" customWidth="1"/>
    <col min="6995" max="7168" width="8.85546875" style="396"/>
    <col min="7169" max="7169" width="38.42578125" style="396" customWidth="1"/>
    <col min="7170" max="7170" width="12.85546875" style="396" customWidth="1"/>
    <col min="7171" max="7226" width="7.7109375" style="396" customWidth="1"/>
    <col min="7227" max="7227" width="13" style="396" customWidth="1"/>
    <col min="7228" max="7228" width="8.42578125" style="396" customWidth="1"/>
    <col min="7229" max="7229" width="8.140625" style="396" customWidth="1"/>
    <col min="7230" max="7235" width="8.140625" style="396" bestFit="1" customWidth="1"/>
    <col min="7236" max="7236" width="7.42578125" style="396" bestFit="1" customWidth="1"/>
    <col min="7237" max="7237" width="9" style="396" bestFit="1" customWidth="1"/>
    <col min="7238" max="7250" width="7.7109375" style="396" customWidth="1"/>
    <col min="7251" max="7424" width="8.85546875" style="396"/>
    <col min="7425" max="7425" width="38.42578125" style="396" customWidth="1"/>
    <col min="7426" max="7426" width="12.85546875" style="396" customWidth="1"/>
    <col min="7427" max="7482" width="7.7109375" style="396" customWidth="1"/>
    <col min="7483" max="7483" width="13" style="396" customWidth="1"/>
    <col min="7484" max="7484" width="8.42578125" style="396" customWidth="1"/>
    <col min="7485" max="7485" width="8.140625" style="396" customWidth="1"/>
    <col min="7486" max="7491" width="8.140625" style="396" bestFit="1" customWidth="1"/>
    <col min="7492" max="7492" width="7.42578125" style="396" bestFit="1" customWidth="1"/>
    <col min="7493" max="7493" width="9" style="396" bestFit="1" customWidth="1"/>
    <col min="7494" max="7506" width="7.7109375" style="396" customWidth="1"/>
    <col min="7507" max="7680" width="8.85546875" style="396"/>
    <col min="7681" max="7681" width="38.42578125" style="396" customWidth="1"/>
    <col min="7682" max="7682" width="12.85546875" style="396" customWidth="1"/>
    <col min="7683" max="7738" width="7.7109375" style="396" customWidth="1"/>
    <col min="7739" max="7739" width="13" style="396" customWidth="1"/>
    <col min="7740" max="7740" width="8.42578125" style="396" customWidth="1"/>
    <col min="7741" max="7741" width="8.140625" style="396" customWidth="1"/>
    <col min="7742" max="7747" width="8.140625" style="396" bestFit="1" customWidth="1"/>
    <col min="7748" max="7748" width="7.42578125" style="396" bestFit="1" customWidth="1"/>
    <col min="7749" max="7749" width="9" style="396" bestFit="1" customWidth="1"/>
    <col min="7750" max="7762" width="7.7109375" style="396" customWidth="1"/>
    <col min="7763" max="7936" width="8.85546875" style="396"/>
    <col min="7937" max="7937" width="38.42578125" style="396" customWidth="1"/>
    <col min="7938" max="7938" width="12.85546875" style="396" customWidth="1"/>
    <col min="7939" max="7994" width="7.7109375" style="396" customWidth="1"/>
    <col min="7995" max="7995" width="13" style="396" customWidth="1"/>
    <col min="7996" max="7996" width="8.42578125" style="396" customWidth="1"/>
    <col min="7997" max="7997" width="8.140625" style="396" customWidth="1"/>
    <col min="7998" max="8003" width="8.140625" style="396" bestFit="1" customWidth="1"/>
    <col min="8004" max="8004" width="7.42578125" style="396" bestFit="1" customWidth="1"/>
    <col min="8005" max="8005" width="9" style="396" bestFit="1" customWidth="1"/>
    <col min="8006" max="8018" width="7.7109375" style="396" customWidth="1"/>
    <col min="8019" max="8192" width="8.85546875" style="396"/>
    <col min="8193" max="8193" width="38.42578125" style="396" customWidth="1"/>
    <col min="8194" max="8194" width="12.85546875" style="396" customWidth="1"/>
    <col min="8195" max="8250" width="7.7109375" style="396" customWidth="1"/>
    <col min="8251" max="8251" width="13" style="396" customWidth="1"/>
    <col min="8252" max="8252" width="8.42578125" style="396" customWidth="1"/>
    <col min="8253" max="8253" width="8.140625" style="396" customWidth="1"/>
    <col min="8254" max="8259" width="8.140625" style="396" bestFit="1" customWidth="1"/>
    <col min="8260" max="8260" width="7.42578125" style="396" bestFit="1" customWidth="1"/>
    <col min="8261" max="8261" width="9" style="396" bestFit="1" customWidth="1"/>
    <col min="8262" max="8274" width="7.7109375" style="396" customWidth="1"/>
    <col min="8275" max="8448" width="8.85546875" style="396"/>
    <col min="8449" max="8449" width="38.42578125" style="396" customWidth="1"/>
    <col min="8450" max="8450" width="12.85546875" style="396" customWidth="1"/>
    <col min="8451" max="8506" width="7.7109375" style="396" customWidth="1"/>
    <col min="8507" max="8507" width="13" style="396" customWidth="1"/>
    <col min="8508" max="8508" width="8.42578125" style="396" customWidth="1"/>
    <col min="8509" max="8509" width="8.140625" style="396" customWidth="1"/>
    <col min="8510" max="8515" width="8.140625" style="396" bestFit="1" customWidth="1"/>
    <col min="8516" max="8516" width="7.42578125" style="396" bestFit="1" customWidth="1"/>
    <col min="8517" max="8517" width="9" style="396" bestFit="1" customWidth="1"/>
    <col min="8518" max="8530" width="7.7109375" style="396" customWidth="1"/>
    <col min="8531" max="8704" width="8.85546875" style="396"/>
    <col min="8705" max="8705" width="38.42578125" style="396" customWidth="1"/>
    <col min="8706" max="8706" width="12.85546875" style="396" customWidth="1"/>
    <col min="8707" max="8762" width="7.7109375" style="396" customWidth="1"/>
    <col min="8763" max="8763" width="13" style="396" customWidth="1"/>
    <col min="8764" max="8764" width="8.42578125" style="396" customWidth="1"/>
    <col min="8765" max="8765" width="8.140625" style="396" customWidth="1"/>
    <col min="8766" max="8771" width="8.140625" style="396" bestFit="1" customWidth="1"/>
    <col min="8772" max="8772" width="7.42578125" style="396" bestFit="1" customWidth="1"/>
    <col min="8773" max="8773" width="9" style="396" bestFit="1" customWidth="1"/>
    <col min="8774" max="8786" width="7.7109375" style="396" customWidth="1"/>
    <col min="8787" max="8960" width="8.85546875" style="396"/>
    <col min="8961" max="8961" width="38.42578125" style="396" customWidth="1"/>
    <col min="8962" max="8962" width="12.85546875" style="396" customWidth="1"/>
    <col min="8963" max="9018" width="7.7109375" style="396" customWidth="1"/>
    <col min="9019" max="9019" width="13" style="396" customWidth="1"/>
    <col min="9020" max="9020" width="8.42578125" style="396" customWidth="1"/>
    <col min="9021" max="9021" width="8.140625" style="396" customWidth="1"/>
    <col min="9022" max="9027" width="8.140625" style="396" bestFit="1" customWidth="1"/>
    <col min="9028" max="9028" width="7.42578125" style="396" bestFit="1" customWidth="1"/>
    <col min="9029" max="9029" width="9" style="396" bestFit="1" customWidth="1"/>
    <col min="9030" max="9042" width="7.7109375" style="396" customWidth="1"/>
    <col min="9043" max="9216" width="8.85546875" style="396"/>
    <col min="9217" max="9217" width="38.42578125" style="396" customWidth="1"/>
    <col min="9218" max="9218" width="12.85546875" style="396" customWidth="1"/>
    <col min="9219" max="9274" width="7.7109375" style="396" customWidth="1"/>
    <col min="9275" max="9275" width="13" style="396" customWidth="1"/>
    <col min="9276" max="9276" width="8.42578125" style="396" customWidth="1"/>
    <col min="9277" max="9277" width="8.140625" style="396" customWidth="1"/>
    <col min="9278" max="9283" width="8.140625" style="396" bestFit="1" customWidth="1"/>
    <col min="9284" max="9284" width="7.42578125" style="396" bestFit="1" customWidth="1"/>
    <col min="9285" max="9285" width="9" style="396" bestFit="1" customWidth="1"/>
    <col min="9286" max="9298" width="7.7109375" style="396" customWidth="1"/>
    <col min="9299" max="9472" width="8.85546875" style="396"/>
    <col min="9473" max="9473" width="38.42578125" style="396" customWidth="1"/>
    <col min="9474" max="9474" width="12.85546875" style="396" customWidth="1"/>
    <col min="9475" max="9530" width="7.7109375" style="396" customWidth="1"/>
    <col min="9531" max="9531" width="13" style="396" customWidth="1"/>
    <col min="9532" max="9532" width="8.42578125" style="396" customWidth="1"/>
    <col min="9533" max="9533" width="8.140625" style="396" customWidth="1"/>
    <col min="9534" max="9539" width="8.140625" style="396" bestFit="1" customWidth="1"/>
    <col min="9540" max="9540" width="7.42578125" style="396" bestFit="1" customWidth="1"/>
    <col min="9541" max="9541" width="9" style="396" bestFit="1" customWidth="1"/>
    <col min="9542" max="9554" width="7.7109375" style="396" customWidth="1"/>
    <col min="9555" max="9728" width="8.85546875" style="396"/>
    <col min="9729" max="9729" width="38.42578125" style="396" customWidth="1"/>
    <col min="9730" max="9730" width="12.85546875" style="396" customWidth="1"/>
    <col min="9731" max="9786" width="7.7109375" style="396" customWidth="1"/>
    <col min="9787" max="9787" width="13" style="396" customWidth="1"/>
    <col min="9788" max="9788" width="8.42578125" style="396" customWidth="1"/>
    <col min="9789" max="9789" width="8.140625" style="396" customWidth="1"/>
    <col min="9790" max="9795" width="8.140625" style="396" bestFit="1" customWidth="1"/>
    <col min="9796" max="9796" width="7.42578125" style="396" bestFit="1" customWidth="1"/>
    <col min="9797" max="9797" width="9" style="396" bestFit="1" customWidth="1"/>
    <col min="9798" max="9810" width="7.7109375" style="396" customWidth="1"/>
    <col min="9811" max="9984" width="8.85546875" style="396"/>
    <col min="9985" max="9985" width="38.42578125" style="396" customWidth="1"/>
    <col min="9986" max="9986" width="12.85546875" style="396" customWidth="1"/>
    <col min="9987" max="10042" width="7.7109375" style="396" customWidth="1"/>
    <col min="10043" max="10043" width="13" style="396" customWidth="1"/>
    <col min="10044" max="10044" width="8.42578125" style="396" customWidth="1"/>
    <col min="10045" max="10045" width="8.140625" style="396" customWidth="1"/>
    <col min="10046" max="10051" width="8.140625" style="396" bestFit="1" customWidth="1"/>
    <col min="10052" max="10052" width="7.42578125" style="396" bestFit="1" customWidth="1"/>
    <col min="10053" max="10053" width="9" style="396" bestFit="1" customWidth="1"/>
    <col min="10054" max="10066" width="7.7109375" style="396" customWidth="1"/>
    <col min="10067" max="10240" width="8.85546875" style="396"/>
    <col min="10241" max="10241" width="38.42578125" style="396" customWidth="1"/>
    <col min="10242" max="10242" width="12.85546875" style="396" customWidth="1"/>
    <col min="10243" max="10298" width="7.7109375" style="396" customWidth="1"/>
    <col min="10299" max="10299" width="13" style="396" customWidth="1"/>
    <col min="10300" max="10300" width="8.42578125" style="396" customWidth="1"/>
    <col min="10301" max="10301" width="8.140625" style="396" customWidth="1"/>
    <col min="10302" max="10307" width="8.140625" style="396" bestFit="1" customWidth="1"/>
    <col min="10308" max="10308" width="7.42578125" style="396" bestFit="1" customWidth="1"/>
    <col min="10309" max="10309" width="9" style="396" bestFit="1" customWidth="1"/>
    <col min="10310" max="10322" width="7.7109375" style="396" customWidth="1"/>
    <col min="10323" max="10496" width="8.85546875" style="396"/>
    <col min="10497" max="10497" width="38.42578125" style="396" customWidth="1"/>
    <col min="10498" max="10498" width="12.85546875" style="396" customWidth="1"/>
    <col min="10499" max="10554" width="7.7109375" style="396" customWidth="1"/>
    <col min="10555" max="10555" width="13" style="396" customWidth="1"/>
    <col min="10556" max="10556" width="8.42578125" style="396" customWidth="1"/>
    <col min="10557" max="10557" width="8.140625" style="396" customWidth="1"/>
    <col min="10558" max="10563" width="8.140625" style="396" bestFit="1" customWidth="1"/>
    <col min="10564" max="10564" width="7.42578125" style="396" bestFit="1" customWidth="1"/>
    <col min="10565" max="10565" width="9" style="396" bestFit="1" customWidth="1"/>
    <col min="10566" max="10578" width="7.7109375" style="396" customWidth="1"/>
    <col min="10579" max="10752" width="8.85546875" style="396"/>
    <col min="10753" max="10753" width="38.42578125" style="396" customWidth="1"/>
    <col min="10754" max="10754" width="12.85546875" style="396" customWidth="1"/>
    <col min="10755" max="10810" width="7.7109375" style="396" customWidth="1"/>
    <col min="10811" max="10811" width="13" style="396" customWidth="1"/>
    <col min="10812" max="10812" width="8.42578125" style="396" customWidth="1"/>
    <col min="10813" max="10813" width="8.140625" style="396" customWidth="1"/>
    <col min="10814" max="10819" width="8.140625" style="396" bestFit="1" customWidth="1"/>
    <col min="10820" max="10820" width="7.42578125" style="396" bestFit="1" customWidth="1"/>
    <col min="10821" max="10821" width="9" style="396" bestFit="1" customWidth="1"/>
    <col min="10822" max="10834" width="7.7109375" style="396" customWidth="1"/>
    <col min="10835" max="11008" width="8.85546875" style="396"/>
    <col min="11009" max="11009" width="38.42578125" style="396" customWidth="1"/>
    <col min="11010" max="11010" width="12.85546875" style="396" customWidth="1"/>
    <col min="11011" max="11066" width="7.7109375" style="396" customWidth="1"/>
    <col min="11067" max="11067" width="13" style="396" customWidth="1"/>
    <col min="11068" max="11068" width="8.42578125" style="396" customWidth="1"/>
    <col min="11069" max="11069" width="8.140625" style="396" customWidth="1"/>
    <col min="11070" max="11075" width="8.140625" style="396" bestFit="1" customWidth="1"/>
    <col min="11076" max="11076" width="7.42578125" style="396" bestFit="1" customWidth="1"/>
    <col min="11077" max="11077" width="9" style="396" bestFit="1" customWidth="1"/>
    <col min="11078" max="11090" width="7.7109375" style="396" customWidth="1"/>
    <col min="11091" max="11264" width="8.85546875" style="396"/>
    <col min="11265" max="11265" width="38.42578125" style="396" customWidth="1"/>
    <col min="11266" max="11266" width="12.85546875" style="396" customWidth="1"/>
    <col min="11267" max="11322" width="7.7109375" style="396" customWidth="1"/>
    <col min="11323" max="11323" width="13" style="396" customWidth="1"/>
    <col min="11324" max="11324" width="8.42578125" style="396" customWidth="1"/>
    <col min="11325" max="11325" width="8.140625" style="396" customWidth="1"/>
    <col min="11326" max="11331" width="8.140625" style="396" bestFit="1" customWidth="1"/>
    <col min="11332" max="11332" width="7.42578125" style="396" bestFit="1" customWidth="1"/>
    <col min="11333" max="11333" width="9" style="396" bestFit="1" customWidth="1"/>
    <col min="11334" max="11346" width="7.7109375" style="396" customWidth="1"/>
    <col min="11347" max="11520" width="8.85546875" style="396"/>
    <col min="11521" max="11521" width="38.42578125" style="396" customWidth="1"/>
    <col min="11522" max="11522" width="12.85546875" style="396" customWidth="1"/>
    <col min="11523" max="11578" width="7.7109375" style="396" customWidth="1"/>
    <col min="11579" max="11579" width="13" style="396" customWidth="1"/>
    <col min="11580" max="11580" width="8.42578125" style="396" customWidth="1"/>
    <col min="11581" max="11581" width="8.140625" style="396" customWidth="1"/>
    <col min="11582" max="11587" width="8.140625" style="396" bestFit="1" customWidth="1"/>
    <col min="11588" max="11588" width="7.42578125" style="396" bestFit="1" customWidth="1"/>
    <col min="11589" max="11589" width="9" style="396" bestFit="1" customWidth="1"/>
    <col min="11590" max="11602" width="7.7109375" style="396" customWidth="1"/>
    <col min="11603" max="11776" width="8.85546875" style="396"/>
    <col min="11777" max="11777" width="38.42578125" style="396" customWidth="1"/>
    <col min="11778" max="11778" width="12.85546875" style="396" customWidth="1"/>
    <col min="11779" max="11834" width="7.7109375" style="396" customWidth="1"/>
    <col min="11835" max="11835" width="13" style="396" customWidth="1"/>
    <col min="11836" max="11836" width="8.42578125" style="396" customWidth="1"/>
    <col min="11837" max="11837" width="8.140625" style="396" customWidth="1"/>
    <col min="11838" max="11843" width="8.140625" style="396" bestFit="1" customWidth="1"/>
    <col min="11844" max="11844" width="7.42578125" style="396" bestFit="1" customWidth="1"/>
    <col min="11845" max="11845" width="9" style="396" bestFit="1" customWidth="1"/>
    <col min="11846" max="11858" width="7.7109375" style="396" customWidth="1"/>
    <col min="11859" max="12032" width="8.85546875" style="396"/>
    <col min="12033" max="12033" width="38.42578125" style="396" customWidth="1"/>
    <col min="12034" max="12034" width="12.85546875" style="396" customWidth="1"/>
    <col min="12035" max="12090" width="7.7109375" style="396" customWidth="1"/>
    <col min="12091" max="12091" width="13" style="396" customWidth="1"/>
    <col min="12092" max="12092" width="8.42578125" style="396" customWidth="1"/>
    <col min="12093" max="12093" width="8.140625" style="396" customWidth="1"/>
    <col min="12094" max="12099" width="8.140625" style="396" bestFit="1" customWidth="1"/>
    <col min="12100" max="12100" width="7.42578125" style="396" bestFit="1" customWidth="1"/>
    <col min="12101" max="12101" width="9" style="396" bestFit="1" customWidth="1"/>
    <col min="12102" max="12114" width="7.7109375" style="396" customWidth="1"/>
    <col min="12115" max="12288" width="8.85546875" style="396"/>
    <col min="12289" max="12289" width="38.42578125" style="396" customWidth="1"/>
    <col min="12290" max="12290" width="12.85546875" style="396" customWidth="1"/>
    <col min="12291" max="12346" width="7.7109375" style="396" customWidth="1"/>
    <col min="12347" max="12347" width="13" style="396" customWidth="1"/>
    <col min="12348" max="12348" width="8.42578125" style="396" customWidth="1"/>
    <col min="12349" max="12349" width="8.140625" style="396" customWidth="1"/>
    <col min="12350" max="12355" width="8.140625" style="396" bestFit="1" customWidth="1"/>
    <col min="12356" max="12356" width="7.42578125" style="396" bestFit="1" customWidth="1"/>
    <col min="12357" max="12357" width="9" style="396" bestFit="1" customWidth="1"/>
    <col min="12358" max="12370" width="7.7109375" style="396" customWidth="1"/>
    <col min="12371" max="12544" width="8.85546875" style="396"/>
    <col min="12545" max="12545" width="38.42578125" style="396" customWidth="1"/>
    <col min="12546" max="12546" width="12.85546875" style="396" customWidth="1"/>
    <col min="12547" max="12602" width="7.7109375" style="396" customWidth="1"/>
    <col min="12603" max="12603" width="13" style="396" customWidth="1"/>
    <col min="12604" max="12604" width="8.42578125" style="396" customWidth="1"/>
    <col min="12605" max="12605" width="8.140625" style="396" customWidth="1"/>
    <col min="12606" max="12611" width="8.140625" style="396" bestFit="1" customWidth="1"/>
    <col min="12612" max="12612" width="7.42578125" style="396" bestFit="1" customWidth="1"/>
    <col min="12613" max="12613" width="9" style="396" bestFit="1" customWidth="1"/>
    <col min="12614" max="12626" width="7.7109375" style="396" customWidth="1"/>
    <col min="12627" max="12800" width="8.85546875" style="396"/>
    <col min="12801" max="12801" width="38.42578125" style="396" customWidth="1"/>
    <col min="12802" max="12802" width="12.85546875" style="396" customWidth="1"/>
    <col min="12803" max="12858" width="7.7109375" style="396" customWidth="1"/>
    <col min="12859" max="12859" width="13" style="396" customWidth="1"/>
    <col min="12860" max="12860" width="8.42578125" style="396" customWidth="1"/>
    <col min="12861" max="12861" width="8.140625" style="396" customWidth="1"/>
    <col min="12862" max="12867" width="8.140625" style="396" bestFit="1" customWidth="1"/>
    <col min="12868" max="12868" width="7.42578125" style="396" bestFit="1" customWidth="1"/>
    <col min="12869" max="12869" width="9" style="396" bestFit="1" customWidth="1"/>
    <col min="12870" max="12882" width="7.7109375" style="396" customWidth="1"/>
    <col min="12883" max="13056" width="8.85546875" style="396"/>
    <col min="13057" max="13057" width="38.42578125" style="396" customWidth="1"/>
    <col min="13058" max="13058" width="12.85546875" style="396" customWidth="1"/>
    <col min="13059" max="13114" width="7.7109375" style="396" customWidth="1"/>
    <col min="13115" max="13115" width="13" style="396" customWidth="1"/>
    <col min="13116" max="13116" width="8.42578125" style="396" customWidth="1"/>
    <col min="13117" max="13117" width="8.140625" style="396" customWidth="1"/>
    <col min="13118" max="13123" width="8.140625" style="396" bestFit="1" customWidth="1"/>
    <col min="13124" max="13124" width="7.42578125" style="396" bestFit="1" customWidth="1"/>
    <col min="13125" max="13125" width="9" style="396" bestFit="1" customWidth="1"/>
    <col min="13126" max="13138" width="7.7109375" style="396" customWidth="1"/>
    <col min="13139" max="13312" width="8.85546875" style="396"/>
    <col min="13313" max="13313" width="38.42578125" style="396" customWidth="1"/>
    <col min="13314" max="13314" width="12.85546875" style="396" customWidth="1"/>
    <col min="13315" max="13370" width="7.7109375" style="396" customWidth="1"/>
    <col min="13371" max="13371" width="13" style="396" customWidth="1"/>
    <col min="13372" max="13372" width="8.42578125" style="396" customWidth="1"/>
    <col min="13373" max="13373" width="8.140625" style="396" customWidth="1"/>
    <col min="13374" max="13379" width="8.140625" style="396" bestFit="1" customWidth="1"/>
    <col min="13380" max="13380" width="7.42578125" style="396" bestFit="1" customWidth="1"/>
    <col min="13381" max="13381" width="9" style="396" bestFit="1" customWidth="1"/>
    <col min="13382" max="13394" width="7.7109375" style="396" customWidth="1"/>
    <col min="13395" max="13568" width="8.85546875" style="396"/>
    <col min="13569" max="13569" width="38.42578125" style="396" customWidth="1"/>
    <col min="13570" max="13570" width="12.85546875" style="396" customWidth="1"/>
    <col min="13571" max="13626" width="7.7109375" style="396" customWidth="1"/>
    <col min="13627" max="13627" width="13" style="396" customWidth="1"/>
    <col min="13628" max="13628" width="8.42578125" style="396" customWidth="1"/>
    <col min="13629" max="13629" width="8.140625" style="396" customWidth="1"/>
    <col min="13630" max="13635" width="8.140625" style="396" bestFit="1" customWidth="1"/>
    <col min="13636" max="13636" width="7.42578125" style="396" bestFit="1" customWidth="1"/>
    <col min="13637" max="13637" width="9" style="396" bestFit="1" customWidth="1"/>
    <col min="13638" max="13650" width="7.7109375" style="396" customWidth="1"/>
    <col min="13651" max="13824" width="8.85546875" style="396"/>
    <col min="13825" max="13825" width="38.42578125" style="396" customWidth="1"/>
    <col min="13826" max="13826" width="12.85546875" style="396" customWidth="1"/>
    <col min="13827" max="13882" width="7.7109375" style="396" customWidth="1"/>
    <col min="13883" max="13883" width="13" style="396" customWidth="1"/>
    <col min="13884" max="13884" width="8.42578125" style="396" customWidth="1"/>
    <col min="13885" max="13885" width="8.140625" style="396" customWidth="1"/>
    <col min="13886" max="13891" width="8.140625" style="396" bestFit="1" customWidth="1"/>
    <col min="13892" max="13892" width="7.42578125" style="396" bestFit="1" customWidth="1"/>
    <col min="13893" max="13893" width="9" style="396" bestFit="1" customWidth="1"/>
    <col min="13894" max="13906" width="7.7109375" style="396" customWidth="1"/>
    <col min="13907" max="14080" width="8.85546875" style="396"/>
    <col min="14081" max="14081" width="38.42578125" style="396" customWidth="1"/>
    <col min="14082" max="14082" width="12.85546875" style="396" customWidth="1"/>
    <col min="14083" max="14138" width="7.7109375" style="396" customWidth="1"/>
    <col min="14139" max="14139" width="13" style="396" customWidth="1"/>
    <col min="14140" max="14140" width="8.42578125" style="396" customWidth="1"/>
    <col min="14141" max="14141" width="8.140625" style="396" customWidth="1"/>
    <col min="14142" max="14147" width="8.140625" style="396" bestFit="1" customWidth="1"/>
    <col min="14148" max="14148" width="7.42578125" style="396" bestFit="1" customWidth="1"/>
    <col min="14149" max="14149" width="9" style="396" bestFit="1" customWidth="1"/>
    <col min="14150" max="14162" width="7.7109375" style="396" customWidth="1"/>
    <col min="14163" max="14336" width="8.85546875" style="396"/>
    <col min="14337" max="14337" width="38.42578125" style="396" customWidth="1"/>
    <col min="14338" max="14338" width="12.85546875" style="396" customWidth="1"/>
    <col min="14339" max="14394" width="7.7109375" style="396" customWidth="1"/>
    <col min="14395" max="14395" width="13" style="396" customWidth="1"/>
    <col min="14396" max="14396" width="8.42578125" style="396" customWidth="1"/>
    <col min="14397" max="14397" width="8.140625" style="396" customWidth="1"/>
    <col min="14398" max="14403" width="8.140625" style="396" bestFit="1" customWidth="1"/>
    <col min="14404" max="14404" width="7.42578125" style="396" bestFit="1" customWidth="1"/>
    <col min="14405" max="14405" width="9" style="396" bestFit="1" customWidth="1"/>
    <col min="14406" max="14418" width="7.7109375" style="396" customWidth="1"/>
    <col min="14419" max="14592" width="8.85546875" style="396"/>
    <col min="14593" max="14593" width="38.42578125" style="396" customWidth="1"/>
    <col min="14594" max="14594" width="12.85546875" style="396" customWidth="1"/>
    <col min="14595" max="14650" width="7.7109375" style="396" customWidth="1"/>
    <col min="14651" max="14651" width="13" style="396" customWidth="1"/>
    <col min="14652" max="14652" width="8.42578125" style="396" customWidth="1"/>
    <col min="14653" max="14653" width="8.140625" style="396" customWidth="1"/>
    <col min="14654" max="14659" width="8.140625" style="396" bestFit="1" customWidth="1"/>
    <col min="14660" max="14660" width="7.42578125" style="396" bestFit="1" customWidth="1"/>
    <col min="14661" max="14661" width="9" style="396" bestFit="1" customWidth="1"/>
    <col min="14662" max="14674" width="7.7109375" style="396" customWidth="1"/>
    <col min="14675" max="14848" width="8.85546875" style="396"/>
    <col min="14849" max="14849" width="38.42578125" style="396" customWidth="1"/>
    <col min="14850" max="14850" width="12.85546875" style="396" customWidth="1"/>
    <col min="14851" max="14906" width="7.7109375" style="396" customWidth="1"/>
    <col min="14907" max="14907" width="13" style="396" customWidth="1"/>
    <col min="14908" max="14908" width="8.42578125" style="396" customWidth="1"/>
    <col min="14909" max="14909" width="8.140625" style="396" customWidth="1"/>
    <col min="14910" max="14915" width="8.140625" style="396" bestFit="1" customWidth="1"/>
    <col min="14916" max="14916" width="7.42578125" style="396" bestFit="1" customWidth="1"/>
    <col min="14917" max="14917" width="9" style="396" bestFit="1" customWidth="1"/>
    <col min="14918" max="14930" width="7.7109375" style="396" customWidth="1"/>
    <col min="14931" max="15104" width="8.85546875" style="396"/>
    <col min="15105" max="15105" width="38.42578125" style="396" customWidth="1"/>
    <col min="15106" max="15106" width="12.85546875" style="396" customWidth="1"/>
    <col min="15107" max="15162" width="7.7109375" style="396" customWidth="1"/>
    <col min="15163" max="15163" width="13" style="396" customWidth="1"/>
    <col min="15164" max="15164" width="8.42578125" style="396" customWidth="1"/>
    <col min="15165" max="15165" width="8.140625" style="396" customWidth="1"/>
    <col min="15166" max="15171" width="8.140625" style="396" bestFit="1" customWidth="1"/>
    <col min="15172" max="15172" width="7.42578125" style="396" bestFit="1" customWidth="1"/>
    <col min="15173" max="15173" width="9" style="396" bestFit="1" customWidth="1"/>
    <col min="15174" max="15186" width="7.7109375" style="396" customWidth="1"/>
    <col min="15187" max="15360" width="8.85546875" style="396"/>
    <col min="15361" max="15361" width="38.42578125" style="396" customWidth="1"/>
    <col min="15362" max="15362" width="12.85546875" style="396" customWidth="1"/>
    <col min="15363" max="15418" width="7.7109375" style="396" customWidth="1"/>
    <col min="15419" max="15419" width="13" style="396" customWidth="1"/>
    <col min="15420" max="15420" width="8.42578125" style="396" customWidth="1"/>
    <col min="15421" max="15421" width="8.140625" style="396" customWidth="1"/>
    <col min="15422" max="15427" width="8.140625" style="396" bestFit="1" customWidth="1"/>
    <col min="15428" max="15428" width="7.42578125" style="396" bestFit="1" customWidth="1"/>
    <col min="15429" max="15429" width="9" style="396" bestFit="1" customWidth="1"/>
    <col min="15430" max="15442" width="7.7109375" style="396" customWidth="1"/>
    <col min="15443" max="15616" width="8.85546875" style="396"/>
    <col min="15617" max="15617" width="38.42578125" style="396" customWidth="1"/>
    <col min="15618" max="15618" width="12.85546875" style="396" customWidth="1"/>
    <col min="15619" max="15674" width="7.7109375" style="396" customWidth="1"/>
    <col min="15675" max="15675" width="13" style="396" customWidth="1"/>
    <col min="15676" max="15676" width="8.42578125" style="396" customWidth="1"/>
    <col min="15677" max="15677" width="8.140625" style="396" customWidth="1"/>
    <col min="15678" max="15683" width="8.140625" style="396" bestFit="1" customWidth="1"/>
    <col min="15684" max="15684" width="7.42578125" style="396" bestFit="1" customWidth="1"/>
    <col min="15685" max="15685" width="9" style="396" bestFit="1" customWidth="1"/>
    <col min="15686" max="15698" width="7.7109375" style="396" customWidth="1"/>
    <col min="15699" max="15872" width="8.85546875" style="396"/>
    <col min="15873" max="15873" width="38.42578125" style="396" customWidth="1"/>
    <col min="15874" max="15874" width="12.85546875" style="396" customWidth="1"/>
    <col min="15875" max="15930" width="7.7109375" style="396" customWidth="1"/>
    <col min="15931" max="15931" width="13" style="396" customWidth="1"/>
    <col min="15932" max="15932" width="8.42578125" style="396" customWidth="1"/>
    <col min="15933" max="15933" width="8.140625" style="396" customWidth="1"/>
    <col min="15934" max="15939" width="8.140625" style="396" bestFit="1" customWidth="1"/>
    <col min="15940" max="15940" width="7.42578125" style="396" bestFit="1" customWidth="1"/>
    <col min="15941" max="15941" width="9" style="396" bestFit="1" customWidth="1"/>
    <col min="15942" max="15954" width="7.7109375" style="396" customWidth="1"/>
    <col min="15955" max="16128" width="8.85546875" style="396"/>
    <col min="16129" max="16129" width="38.42578125" style="396" customWidth="1"/>
    <col min="16130" max="16130" width="12.85546875" style="396" customWidth="1"/>
    <col min="16131" max="16186" width="7.7109375" style="396" customWidth="1"/>
    <col min="16187" max="16187" width="13" style="396" customWidth="1"/>
    <col min="16188" max="16188" width="8.42578125" style="396" customWidth="1"/>
    <col min="16189" max="16189" width="8.140625" style="396" customWidth="1"/>
    <col min="16190" max="16195" width="8.140625" style="396" bestFit="1" customWidth="1"/>
    <col min="16196" max="16196" width="7.42578125" style="396" bestFit="1" customWidth="1"/>
    <col min="16197" max="16197" width="9" style="396" bestFit="1" customWidth="1"/>
    <col min="16198" max="16210" width="7.7109375" style="396" customWidth="1"/>
    <col min="16211" max="16384" width="8.85546875" style="396"/>
  </cols>
  <sheetData>
    <row r="1" spans="1:83" ht="18">
      <c r="A1" s="394" t="s">
        <v>176</v>
      </c>
      <c r="B1" s="395"/>
    </row>
    <row r="2" spans="1:83" ht="15.75">
      <c r="A2" s="397" t="s">
        <v>619</v>
      </c>
      <c r="B2" s="398"/>
    </row>
    <row r="3" spans="1:83" ht="15.75" thickBot="1">
      <c r="A3" s="399" t="s">
        <v>175</v>
      </c>
      <c r="B3" s="400"/>
    </row>
    <row r="6" spans="1:83">
      <c r="BI6" s="27" t="s">
        <v>183</v>
      </c>
      <c r="BJ6" s="27" t="s">
        <v>183</v>
      </c>
      <c r="BK6" s="27" t="s">
        <v>183</v>
      </c>
      <c r="BL6" s="27" t="s">
        <v>183</v>
      </c>
      <c r="BM6" s="251" t="s">
        <v>295</v>
      </c>
      <c r="BN6" s="251" t="s">
        <v>295</v>
      </c>
      <c r="BO6" s="251" t="s">
        <v>295</v>
      </c>
      <c r="BP6" s="251" t="s">
        <v>295</v>
      </c>
      <c r="BQ6" s="250" t="s">
        <v>294</v>
      </c>
      <c r="BR6" s="250" t="s">
        <v>294</v>
      </c>
      <c r="BS6" s="250" t="s">
        <v>294</v>
      </c>
      <c r="BT6" s="250" t="s">
        <v>294</v>
      </c>
      <c r="BU6" s="402" t="s">
        <v>620</v>
      </c>
      <c r="BV6" s="402" t="s">
        <v>620</v>
      </c>
      <c r="BW6" s="402" t="s">
        <v>620</v>
      </c>
      <c r="BX6" s="402" t="s">
        <v>620</v>
      </c>
      <c r="BY6" s="403" t="s">
        <v>621</v>
      </c>
      <c r="BZ6" s="403" t="s">
        <v>621</v>
      </c>
      <c r="CA6" s="403" t="s">
        <v>621</v>
      </c>
      <c r="CB6" s="403" t="s">
        <v>621</v>
      </c>
    </row>
    <row r="7" spans="1:83" s="401" customFormat="1">
      <c r="B7" s="401" t="s">
        <v>169</v>
      </c>
      <c r="C7" s="404" t="s">
        <v>168</v>
      </c>
      <c r="D7" s="404" t="s">
        <v>167</v>
      </c>
      <c r="E7" s="404" t="s">
        <v>166</v>
      </c>
      <c r="F7" s="404" t="s">
        <v>165</v>
      </c>
      <c r="G7" s="404" t="s">
        <v>164</v>
      </c>
      <c r="H7" s="404" t="s">
        <v>163</v>
      </c>
      <c r="I7" s="404" t="s">
        <v>162</v>
      </c>
      <c r="J7" s="404" t="s">
        <v>161</v>
      </c>
      <c r="K7" s="404" t="s">
        <v>160</v>
      </c>
      <c r="L7" s="404" t="s">
        <v>159</v>
      </c>
      <c r="M7" s="404" t="s">
        <v>158</v>
      </c>
      <c r="N7" s="404" t="s">
        <v>157</v>
      </c>
      <c r="O7" s="404" t="s">
        <v>156</v>
      </c>
      <c r="P7" s="404" t="s">
        <v>155</v>
      </c>
      <c r="Q7" s="404" t="s">
        <v>154</v>
      </c>
      <c r="R7" s="404" t="s">
        <v>153</v>
      </c>
      <c r="S7" s="404" t="s">
        <v>152</v>
      </c>
      <c r="T7" s="404" t="s">
        <v>151</v>
      </c>
      <c r="U7" s="404" t="s">
        <v>150</v>
      </c>
      <c r="V7" s="404" t="s">
        <v>149</v>
      </c>
      <c r="W7" s="404" t="s">
        <v>148</v>
      </c>
      <c r="X7" s="404" t="s">
        <v>147</v>
      </c>
      <c r="Y7" s="404" t="s">
        <v>146</v>
      </c>
      <c r="Z7" s="404" t="s">
        <v>145</v>
      </c>
      <c r="AA7" s="404" t="s">
        <v>144</v>
      </c>
      <c r="AB7" s="404" t="s">
        <v>143</v>
      </c>
      <c r="AC7" s="404" t="s">
        <v>142</v>
      </c>
      <c r="AD7" s="404" t="s">
        <v>141</v>
      </c>
      <c r="AE7" s="404" t="s">
        <v>140</v>
      </c>
      <c r="AF7" s="404" t="s">
        <v>139</v>
      </c>
      <c r="AG7" s="404" t="s">
        <v>138</v>
      </c>
      <c r="AH7" s="404" t="s">
        <v>137</v>
      </c>
      <c r="AI7" s="404" t="s">
        <v>136</v>
      </c>
      <c r="AJ7" s="404" t="s">
        <v>135</v>
      </c>
      <c r="AK7" s="404" t="s">
        <v>134</v>
      </c>
      <c r="AL7" s="404" t="s">
        <v>133</v>
      </c>
      <c r="AM7" s="404" t="s">
        <v>132</v>
      </c>
      <c r="AN7" s="404" t="s">
        <v>131</v>
      </c>
      <c r="AO7" s="404" t="s">
        <v>130</v>
      </c>
      <c r="AP7" s="404" t="s">
        <v>129</v>
      </c>
      <c r="AQ7" s="404" t="s">
        <v>128</v>
      </c>
      <c r="AR7" s="404" t="s">
        <v>127</v>
      </c>
      <c r="AS7" s="404" t="s">
        <v>126</v>
      </c>
      <c r="AT7" s="404" t="s">
        <v>125</v>
      </c>
      <c r="AU7" s="401" t="s">
        <v>124</v>
      </c>
      <c r="AV7" s="401" t="s">
        <v>123</v>
      </c>
      <c r="AW7" s="401" t="s">
        <v>122</v>
      </c>
      <c r="AX7" s="401" t="s">
        <v>121</v>
      </c>
      <c r="AY7" s="401" t="s">
        <v>120</v>
      </c>
      <c r="AZ7" s="401" t="s">
        <v>119</v>
      </c>
      <c r="BA7" s="401" t="s">
        <v>118</v>
      </c>
      <c r="BB7" s="401" t="s">
        <v>117</v>
      </c>
      <c r="BC7" s="401" t="s">
        <v>116</v>
      </c>
      <c r="BD7" s="401" t="s">
        <v>115</v>
      </c>
      <c r="BE7" s="401" t="s">
        <v>114</v>
      </c>
      <c r="BF7" s="401" t="s">
        <v>113</v>
      </c>
      <c r="BG7" s="401" t="s">
        <v>112</v>
      </c>
      <c r="BH7" s="401" t="s">
        <v>111</v>
      </c>
      <c r="BI7" s="401" t="s">
        <v>110</v>
      </c>
      <c r="BJ7" s="401" t="s">
        <v>109</v>
      </c>
      <c r="BK7" s="401" t="s">
        <v>108</v>
      </c>
      <c r="BL7" s="401" t="s">
        <v>107</v>
      </c>
      <c r="BM7" s="401" t="s">
        <v>106</v>
      </c>
      <c r="BN7" s="401" t="s">
        <v>105</v>
      </c>
      <c r="BO7" s="401" t="s">
        <v>104</v>
      </c>
      <c r="BP7" s="401" t="s">
        <v>103</v>
      </c>
      <c r="BQ7" s="401" t="s">
        <v>102</v>
      </c>
      <c r="BR7" s="401" t="s">
        <v>101</v>
      </c>
      <c r="BS7" s="401" t="s">
        <v>100</v>
      </c>
      <c r="BT7" s="401" t="s">
        <v>99</v>
      </c>
      <c r="BU7" s="401" t="s">
        <v>98</v>
      </c>
      <c r="BV7" s="401" t="s">
        <v>97</v>
      </c>
      <c r="BW7" s="401" t="s">
        <v>622</v>
      </c>
      <c r="BX7" s="401" t="s">
        <v>623</v>
      </c>
      <c r="BY7" s="401" t="s">
        <v>624</v>
      </c>
      <c r="BZ7" s="401" t="s">
        <v>625</v>
      </c>
      <c r="CA7" s="401" t="s">
        <v>626</v>
      </c>
      <c r="CB7" s="401" t="s">
        <v>627</v>
      </c>
      <c r="CC7" s="401" t="s">
        <v>628</v>
      </c>
      <c r="CD7" s="401" t="s">
        <v>629</v>
      </c>
      <c r="CE7" s="401" t="s">
        <v>96</v>
      </c>
    </row>
    <row r="8" spans="1:83">
      <c r="A8" s="401" t="s">
        <v>95</v>
      </c>
      <c r="B8" s="401" t="s">
        <v>94</v>
      </c>
      <c r="C8" s="405">
        <v>2.0339999999999998</v>
      </c>
      <c r="D8" s="405">
        <v>2.0590000000000002</v>
      </c>
      <c r="E8" s="405">
        <v>2.0640000000000001</v>
      </c>
      <c r="F8" s="405">
        <v>2.0870000000000002</v>
      </c>
      <c r="G8" s="405">
        <v>2.1040000000000001</v>
      </c>
      <c r="H8" s="405">
        <v>2.1150000000000002</v>
      </c>
      <c r="I8" s="405">
        <v>2.15</v>
      </c>
      <c r="J8" s="405">
        <v>2.169</v>
      </c>
      <c r="K8" s="405">
        <v>2.1880000000000002</v>
      </c>
      <c r="L8" s="405">
        <v>2.2130000000000001</v>
      </c>
      <c r="M8" s="405">
        <v>2.234</v>
      </c>
      <c r="N8" s="405">
        <v>2.2200000000000002</v>
      </c>
      <c r="O8" s="405">
        <v>2.234</v>
      </c>
      <c r="P8" s="405">
        <v>2.2589999999999999</v>
      </c>
      <c r="Q8" s="405">
        <v>2.2749999999999999</v>
      </c>
      <c r="R8" s="405">
        <v>2.3010000000000002</v>
      </c>
      <c r="S8" s="405">
        <v>2.3220000000000001</v>
      </c>
      <c r="T8" s="405">
        <v>2.363</v>
      </c>
      <c r="U8" s="405">
        <v>2.4039999999999999</v>
      </c>
      <c r="V8" s="405">
        <v>2.35</v>
      </c>
      <c r="W8" s="405">
        <v>2.3420000000000001</v>
      </c>
      <c r="X8" s="405">
        <v>2.347</v>
      </c>
      <c r="Y8" s="405">
        <v>2.367</v>
      </c>
      <c r="Z8" s="405">
        <v>2.38</v>
      </c>
      <c r="AA8" s="405">
        <v>2.3809999999999998</v>
      </c>
      <c r="AB8" s="405">
        <v>2.3839999999999999</v>
      </c>
      <c r="AC8" s="405">
        <v>2.3980000000000001</v>
      </c>
      <c r="AD8" s="405">
        <v>2.42</v>
      </c>
      <c r="AE8" s="405">
        <v>2.4340000000000002</v>
      </c>
      <c r="AF8" s="405">
        <v>2.4769999999999999</v>
      </c>
      <c r="AG8" s="405">
        <v>2.488</v>
      </c>
      <c r="AH8" s="405">
        <v>2.4950000000000001</v>
      </c>
      <c r="AI8" s="405">
        <v>2.5150000000000001</v>
      </c>
      <c r="AJ8" s="405">
        <v>2.5190000000000001</v>
      </c>
      <c r="AK8" s="405">
        <v>2.5289999999999999</v>
      </c>
      <c r="AL8" s="405">
        <v>2.5470000000000002</v>
      </c>
      <c r="AM8" s="405">
        <v>2.5569999999999999</v>
      </c>
      <c r="AN8" s="405">
        <v>2.5539999999999998</v>
      </c>
      <c r="AO8" s="405">
        <v>2.573</v>
      </c>
      <c r="AP8" s="405">
        <v>2.5870000000000002</v>
      </c>
      <c r="AQ8" s="405">
        <v>2.5979999999999999</v>
      </c>
      <c r="AR8" s="405">
        <v>2.6080000000000001</v>
      </c>
      <c r="AS8" s="405">
        <v>2.6139999999999999</v>
      </c>
      <c r="AT8" s="405">
        <v>2.6139999999999999</v>
      </c>
      <c r="AU8" s="396">
        <v>2.613</v>
      </c>
      <c r="AV8" s="396">
        <v>2.6230000000000002</v>
      </c>
      <c r="AW8" s="396">
        <v>2.6190000000000002</v>
      </c>
      <c r="AX8" s="396">
        <v>2.6240000000000001</v>
      </c>
      <c r="AY8" s="396">
        <v>2.6240000000000001</v>
      </c>
      <c r="AZ8" s="396">
        <v>2.6429999999999998</v>
      </c>
      <c r="BA8" s="396">
        <v>2.6640000000000001</v>
      </c>
      <c r="BB8" s="396">
        <v>2.6739999999999999</v>
      </c>
      <c r="BC8" s="396">
        <v>2.6949999999999998</v>
      </c>
      <c r="BD8" s="396">
        <v>2.694</v>
      </c>
      <c r="BE8" s="396">
        <v>2.706</v>
      </c>
      <c r="BF8" s="396">
        <v>2.714</v>
      </c>
      <c r="BG8" s="396">
        <v>2.746</v>
      </c>
      <c r="BH8" s="396">
        <v>2.7650000000000001</v>
      </c>
      <c r="BI8" s="396">
        <v>2.78</v>
      </c>
      <c r="BJ8" s="396">
        <v>2.8050000000000002</v>
      </c>
      <c r="BK8" s="396">
        <v>2.8250000000000002</v>
      </c>
      <c r="BL8" s="396">
        <v>2.8380000000000001</v>
      </c>
      <c r="BM8" s="396">
        <v>2.8479999999999999</v>
      </c>
      <c r="BN8" s="396">
        <v>2.8690000000000002</v>
      </c>
      <c r="BO8" s="396">
        <v>2.895</v>
      </c>
      <c r="BP8" s="396">
        <v>2.91</v>
      </c>
      <c r="BQ8" s="396">
        <v>2.9239999999999999</v>
      </c>
      <c r="BR8" s="396">
        <v>2.94</v>
      </c>
      <c r="BS8" s="396">
        <v>2.96</v>
      </c>
      <c r="BT8" s="396">
        <v>2.9790000000000001</v>
      </c>
      <c r="BU8" s="396">
        <v>2.9990000000000001</v>
      </c>
      <c r="BV8" s="396">
        <v>3.0169999999999999</v>
      </c>
      <c r="BW8" s="396">
        <v>3.0339999999999998</v>
      </c>
      <c r="BX8" s="396">
        <v>3.0510000000000002</v>
      </c>
      <c r="BY8" s="396">
        <v>3.07</v>
      </c>
      <c r="BZ8" s="396">
        <v>3.0880000000000001</v>
      </c>
      <c r="CA8" s="396">
        <v>3.1059999999999999</v>
      </c>
      <c r="CB8" s="396">
        <v>3.1219999999999999</v>
      </c>
      <c r="CC8" s="396">
        <v>3.14</v>
      </c>
      <c r="CD8" s="396">
        <v>3.1579999999999999</v>
      </c>
    </row>
    <row r="9" spans="1:83">
      <c r="A9" s="401" t="s">
        <v>93</v>
      </c>
      <c r="B9" s="401" t="s">
        <v>92</v>
      </c>
      <c r="C9" s="405">
        <v>2.0339999999999998</v>
      </c>
      <c r="D9" s="405">
        <v>2.0590000000000002</v>
      </c>
      <c r="E9" s="405">
        <v>2.0640000000000001</v>
      </c>
      <c r="F9" s="405">
        <v>2.0870000000000002</v>
      </c>
      <c r="G9" s="405">
        <v>2.1040000000000001</v>
      </c>
      <c r="H9" s="405">
        <v>2.1150000000000002</v>
      </c>
      <c r="I9" s="405">
        <v>2.15</v>
      </c>
      <c r="J9" s="405">
        <v>2.169</v>
      </c>
      <c r="K9" s="405">
        <v>2.1880000000000002</v>
      </c>
      <c r="L9" s="405">
        <v>2.2130000000000001</v>
      </c>
      <c r="M9" s="405">
        <v>2.234</v>
      </c>
      <c r="N9" s="405">
        <v>2.2200000000000002</v>
      </c>
      <c r="O9" s="405">
        <v>2.234</v>
      </c>
      <c r="P9" s="405">
        <v>2.2589999999999999</v>
      </c>
      <c r="Q9" s="405">
        <v>2.2749999999999999</v>
      </c>
      <c r="R9" s="405">
        <v>2.3010000000000002</v>
      </c>
      <c r="S9" s="405">
        <v>2.3220000000000001</v>
      </c>
      <c r="T9" s="405">
        <v>2.363</v>
      </c>
      <c r="U9" s="405">
        <v>2.4039999999999999</v>
      </c>
      <c r="V9" s="405">
        <v>2.35</v>
      </c>
      <c r="W9" s="405">
        <v>2.3420000000000001</v>
      </c>
      <c r="X9" s="405">
        <v>2.347</v>
      </c>
      <c r="Y9" s="405">
        <v>2.367</v>
      </c>
      <c r="Z9" s="405">
        <v>2.38</v>
      </c>
      <c r="AA9" s="405">
        <v>2.3809999999999998</v>
      </c>
      <c r="AB9" s="405">
        <v>2.3839999999999999</v>
      </c>
      <c r="AC9" s="405">
        <v>2.3980000000000001</v>
      </c>
      <c r="AD9" s="405">
        <v>2.42</v>
      </c>
      <c r="AE9" s="405">
        <v>2.4340000000000002</v>
      </c>
      <c r="AF9" s="405">
        <v>2.4769999999999999</v>
      </c>
      <c r="AG9" s="405">
        <v>2.488</v>
      </c>
      <c r="AH9" s="405">
        <v>2.4950000000000001</v>
      </c>
      <c r="AI9" s="405">
        <v>2.5150000000000001</v>
      </c>
      <c r="AJ9" s="405">
        <v>2.5190000000000001</v>
      </c>
      <c r="AK9" s="405">
        <v>2.5289999999999999</v>
      </c>
      <c r="AL9" s="405">
        <v>2.5470000000000002</v>
      </c>
      <c r="AM9" s="405">
        <v>2.5569999999999999</v>
      </c>
      <c r="AN9" s="405">
        <v>2.5539999999999998</v>
      </c>
      <c r="AO9" s="405">
        <v>2.573</v>
      </c>
      <c r="AP9" s="405">
        <v>2.5870000000000002</v>
      </c>
      <c r="AQ9" s="405">
        <v>2.5979999999999999</v>
      </c>
      <c r="AR9" s="405">
        <v>2.6080000000000001</v>
      </c>
      <c r="AS9" s="405">
        <v>2.6139999999999999</v>
      </c>
      <c r="AT9" s="405">
        <v>2.6139999999999999</v>
      </c>
      <c r="AU9" s="396">
        <v>2.613</v>
      </c>
      <c r="AV9" s="396">
        <v>2.6230000000000002</v>
      </c>
      <c r="AW9" s="396">
        <v>2.6190000000000002</v>
      </c>
      <c r="AX9" s="396">
        <v>2.6240000000000001</v>
      </c>
      <c r="AY9" s="396">
        <v>2.6240000000000001</v>
      </c>
      <c r="AZ9" s="396">
        <v>2.6429999999999998</v>
      </c>
      <c r="BA9" s="396">
        <v>2.6640000000000001</v>
      </c>
      <c r="BB9" s="396">
        <v>2.6739999999999999</v>
      </c>
      <c r="BC9" s="396">
        <v>2.6949999999999998</v>
      </c>
      <c r="BD9" s="396">
        <v>2.694</v>
      </c>
      <c r="BE9" s="396">
        <v>2.706</v>
      </c>
      <c r="BF9" s="396">
        <v>2.714</v>
      </c>
      <c r="BG9" s="396">
        <v>2.746</v>
      </c>
      <c r="BH9" s="396">
        <v>2.7650000000000001</v>
      </c>
      <c r="BI9" s="396">
        <v>2.78</v>
      </c>
      <c r="BJ9" s="396">
        <v>2.8010000000000002</v>
      </c>
      <c r="BK9" s="396">
        <v>2.8170000000000002</v>
      </c>
      <c r="BL9" s="396">
        <v>2.8260000000000001</v>
      </c>
      <c r="BM9" s="396">
        <v>2.8330000000000002</v>
      </c>
      <c r="BN9" s="396">
        <v>2.8519999999999999</v>
      </c>
      <c r="BO9" s="396">
        <v>2.8759999999999999</v>
      </c>
      <c r="BP9" s="396">
        <v>2.8879999999999999</v>
      </c>
      <c r="BQ9" s="396">
        <v>2.9</v>
      </c>
      <c r="BR9" s="396">
        <v>2.9129999999999998</v>
      </c>
      <c r="BS9" s="396">
        <v>2.931</v>
      </c>
      <c r="BT9" s="396">
        <v>2.9470000000000001</v>
      </c>
      <c r="BU9" s="396">
        <v>2.9630000000000001</v>
      </c>
      <c r="BV9" s="396">
        <v>2.9769999999999999</v>
      </c>
      <c r="BW9" s="396">
        <v>2.99</v>
      </c>
      <c r="BX9" s="396">
        <v>3.004</v>
      </c>
      <c r="BY9" s="396">
        <v>3.0190000000000001</v>
      </c>
      <c r="BZ9" s="396">
        <v>3.0339999999999998</v>
      </c>
      <c r="CA9" s="396">
        <v>3.0489999999999999</v>
      </c>
      <c r="CB9" s="396">
        <v>3.0619999999999998</v>
      </c>
      <c r="CC9" s="396">
        <v>3.0790000000000002</v>
      </c>
      <c r="CD9" s="396">
        <v>3.0950000000000002</v>
      </c>
    </row>
    <row r="10" spans="1:83">
      <c r="A10" s="401" t="s">
        <v>91</v>
      </c>
      <c r="B10" s="401" t="s">
        <v>90</v>
      </c>
      <c r="C10" s="405">
        <v>2.0339999999999998</v>
      </c>
      <c r="D10" s="405">
        <v>2.0590000000000002</v>
      </c>
      <c r="E10" s="405">
        <v>2.0640000000000001</v>
      </c>
      <c r="F10" s="405">
        <v>2.0870000000000002</v>
      </c>
      <c r="G10" s="405">
        <v>2.1040000000000001</v>
      </c>
      <c r="H10" s="405">
        <v>2.1150000000000002</v>
      </c>
      <c r="I10" s="405">
        <v>2.15</v>
      </c>
      <c r="J10" s="405">
        <v>2.169</v>
      </c>
      <c r="K10" s="405">
        <v>2.1880000000000002</v>
      </c>
      <c r="L10" s="405">
        <v>2.2130000000000001</v>
      </c>
      <c r="M10" s="405">
        <v>2.234</v>
      </c>
      <c r="N10" s="405">
        <v>2.2200000000000002</v>
      </c>
      <c r="O10" s="405">
        <v>2.234</v>
      </c>
      <c r="P10" s="405">
        <v>2.2589999999999999</v>
      </c>
      <c r="Q10" s="405">
        <v>2.2749999999999999</v>
      </c>
      <c r="R10" s="405">
        <v>2.3010000000000002</v>
      </c>
      <c r="S10" s="405">
        <v>2.3220000000000001</v>
      </c>
      <c r="T10" s="405">
        <v>2.363</v>
      </c>
      <c r="U10" s="405">
        <v>2.4039999999999999</v>
      </c>
      <c r="V10" s="405">
        <v>2.35</v>
      </c>
      <c r="W10" s="405">
        <v>2.3420000000000001</v>
      </c>
      <c r="X10" s="405">
        <v>2.347</v>
      </c>
      <c r="Y10" s="405">
        <v>2.367</v>
      </c>
      <c r="Z10" s="405">
        <v>2.38</v>
      </c>
      <c r="AA10" s="405">
        <v>2.3809999999999998</v>
      </c>
      <c r="AB10" s="405">
        <v>2.3839999999999999</v>
      </c>
      <c r="AC10" s="405">
        <v>2.3980000000000001</v>
      </c>
      <c r="AD10" s="405">
        <v>2.42</v>
      </c>
      <c r="AE10" s="405">
        <v>2.4340000000000002</v>
      </c>
      <c r="AF10" s="405">
        <v>2.4769999999999999</v>
      </c>
      <c r="AG10" s="405">
        <v>2.488</v>
      </c>
      <c r="AH10" s="405">
        <v>2.4950000000000001</v>
      </c>
      <c r="AI10" s="405">
        <v>2.5150000000000001</v>
      </c>
      <c r="AJ10" s="405">
        <v>2.5190000000000001</v>
      </c>
      <c r="AK10" s="405">
        <v>2.5289999999999999</v>
      </c>
      <c r="AL10" s="405">
        <v>2.5470000000000002</v>
      </c>
      <c r="AM10" s="405">
        <v>2.5569999999999999</v>
      </c>
      <c r="AN10" s="405">
        <v>2.5539999999999998</v>
      </c>
      <c r="AO10" s="405">
        <v>2.573</v>
      </c>
      <c r="AP10" s="405">
        <v>2.5870000000000002</v>
      </c>
      <c r="AQ10" s="405">
        <v>2.5979999999999999</v>
      </c>
      <c r="AR10" s="405">
        <v>2.6080000000000001</v>
      </c>
      <c r="AS10" s="405">
        <v>2.6139999999999999</v>
      </c>
      <c r="AT10" s="405">
        <v>2.6139999999999999</v>
      </c>
      <c r="AU10" s="396">
        <v>2.613</v>
      </c>
      <c r="AV10" s="396">
        <v>2.6230000000000002</v>
      </c>
      <c r="AW10" s="396">
        <v>2.6190000000000002</v>
      </c>
      <c r="AX10" s="396">
        <v>2.6240000000000001</v>
      </c>
      <c r="AY10" s="396">
        <v>2.6240000000000001</v>
      </c>
      <c r="AZ10" s="396">
        <v>2.6429999999999998</v>
      </c>
      <c r="BA10" s="396">
        <v>2.6640000000000001</v>
      </c>
      <c r="BB10" s="396">
        <v>2.6739999999999999</v>
      </c>
      <c r="BC10" s="396">
        <v>2.6949999999999998</v>
      </c>
      <c r="BD10" s="396">
        <v>2.694</v>
      </c>
      <c r="BE10" s="396">
        <v>2.706</v>
      </c>
      <c r="BF10" s="396">
        <v>2.714</v>
      </c>
      <c r="BG10" s="396">
        <v>2.746</v>
      </c>
      <c r="BH10" s="396">
        <v>2.7650000000000001</v>
      </c>
      <c r="BI10" s="396">
        <v>2.78</v>
      </c>
      <c r="BJ10" s="396">
        <v>2.806</v>
      </c>
      <c r="BK10" s="396">
        <v>2.827</v>
      </c>
      <c r="BL10" s="396">
        <v>2.8420000000000001</v>
      </c>
      <c r="BM10" s="396">
        <v>2.855</v>
      </c>
      <c r="BN10" s="396">
        <v>2.88</v>
      </c>
      <c r="BO10" s="396">
        <v>2.911</v>
      </c>
      <c r="BP10" s="396">
        <v>2.931</v>
      </c>
      <c r="BQ10" s="396">
        <v>2.95</v>
      </c>
      <c r="BR10" s="396">
        <v>2.972</v>
      </c>
      <c r="BS10" s="396">
        <v>2.9980000000000002</v>
      </c>
      <c r="BT10" s="396">
        <v>3.0230000000000001</v>
      </c>
      <c r="BU10" s="396">
        <v>3.0489999999999999</v>
      </c>
      <c r="BV10" s="396">
        <v>3.073</v>
      </c>
      <c r="BW10" s="396">
        <v>3.0979999999999999</v>
      </c>
      <c r="BX10" s="396">
        <v>3.1219999999999999</v>
      </c>
      <c r="BY10" s="396">
        <v>3.149</v>
      </c>
      <c r="BZ10" s="396">
        <v>3.1749999999999998</v>
      </c>
      <c r="CA10" s="396">
        <v>3.2010000000000001</v>
      </c>
      <c r="CB10" s="396">
        <v>3.2250000000000001</v>
      </c>
      <c r="CC10" s="396">
        <v>3.2519999999999998</v>
      </c>
      <c r="CD10" s="396">
        <v>3.278</v>
      </c>
    </row>
    <row r="13" spans="1:83">
      <c r="BF13" s="2" t="s">
        <v>184</v>
      </c>
      <c r="BG13" s="1"/>
      <c r="BH13" s="1"/>
      <c r="BI13" s="19" t="s">
        <v>630</v>
      </c>
      <c r="BJ13" s="18"/>
      <c r="BK13" s="18"/>
      <c r="BL13" s="18"/>
      <c r="BM13" s="18"/>
      <c r="BN13" s="18"/>
      <c r="BO13" s="1"/>
      <c r="BP13" s="1"/>
      <c r="BQ13" s="1"/>
    </row>
    <row r="14" spans="1:83">
      <c r="BF14" s="1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4"/>
    </row>
    <row r="15" spans="1:83">
      <c r="BF15" s="8"/>
      <c r="BG15" s="14" t="s">
        <v>177</v>
      </c>
      <c r="BH15" s="6" t="s">
        <v>298</v>
      </c>
      <c r="BI15" s="6"/>
      <c r="BJ15" s="6"/>
      <c r="BK15" s="6"/>
      <c r="BL15" s="6"/>
      <c r="BM15" s="6"/>
      <c r="BN15" s="6"/>
      <c r="BO15" s="6"/>
      <c r="BP15" s="6"/>
      <c r="BQ15" s="7"/>
    </row>
    <row r="16" spans="1:83">
      <c r="BF16" s="8"/>
      <c r="BG16" s="6"/>
      <c r="BH16" s="401" t="s">
        <v>107</v>
      </c>
      <c r="BI16" s="6"/>
      <c r="BJ16" s="6"/>
      <c r="BK16" s="6"/>
      <c r="BL16" s="6"/>
      <c r="BM16" s="6"/>
      <c r="BN16" s="6"/>
      <c r="BO16" s="6"/>
      <c r="BP16" s="6"/>
      <c r="BQ16" s="15" t="s">
        <v>179</v>
      </c>
    </row>
    <row r="17" spans="58:69">
      <c r="BF17" s="8"/>
      <c r="BG17" s="6"/>
      <c r="BH17" s="406">
        <f>BL9</f>
        <v>2.8260000000000001</v>
      </c>
      <c r="BI17" s="6"/>
      <c r="BJ17" s="6"/>
      <c r="BK17" s="6"/>
      <c r="BL17" s="6"/>
      <c r="BM17" s="6"/>
      <c r="BN17" s="6"/>
      <c r="BO17" s="6"/>
      <c r="BP17" s="6"/>
      <c r="BQ17" s="16">
        <f>BH17</f>
        <v>2.8260000000000001</v>
      </c>
    </row>
    <row r="18" spans="58:69">
      <c r="BF18" s="8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17"/>
    </row>
    <row r="19" spans="58:69">
      <c r="BF19" s="8"/>
      <c r="BG19" s="14" t="s">
        <v>178</v>
      </c>
      <c r="BH19" s="6" t="s">
        <v>299</v>
      </c>
      <c r="BI19" s="6"/>
      <c r="BJ19" s="6"/>
      <c r="BK19" s="6"/>
      <c r="BL19" s="6"/>
      <c r="BM19" s="6"/>
      <c r="BN19" s="6"/>
      <c r="BO19" s="6"/>
      <c r="BP19" s="6"/>
      <c r="BQ19" s="17"/>
    </row>
    <row r="20" spans="58:69">
      <c r="BF20" s="8"/>
      <c r="BG20" s="6"/>
      <c r="BH20" s="407" t="str">
        <f>BM7</f>
        <v>2019Q3</v>
      </c>
      <c r="BI20" s="404" t="str">
        <f t="shared" ref="BI20:BO20" si="0">BN7</f>
        <v>2019Q4</v>
      </c>
      <c r="BJ20" s="404" t="str">
        <f t="shared" si="0"/>
        <v>2020Q1</v>
      </c>
      <c r="BK20" s="404" t="str">
        <f t="shared" si="0"/>
        <v>2020Q2</v>
      </c>
      <c r="BL20" s="404" t="str">
        <f t="shared" si="0"/>
        <v>2020Q3</v>
      </c>
      <c r="BM20" s="404" t="str">
        <f t="shared" si="0"/>
        <v>2020Q4</v>
      </c>
      <c r="BN20" s="404" t="str">
        <f t="shared" si="0"/>
        <v>2021Q1</v>
      </c>
      <c r="BO20" s="404" t="str">
        <f t="shared" si="0"/>
        <v>2021Q2</v>
      </c>
      <c r="BP20" s="6"/>
      <c r="BQ20" s="17"/>
    </row>
    <row r="21" spans="58:69">
      <c r="BF21" s="8"/>
      <c r="BG21" s="6"/>
      <c r="BH21" s="405">
        <f>BM9</f>
        <v>2.8330000000000002</v>
      </c>
      <c r="BI21" s="405">
        <f t="shared" ref="BI21:BO21" si="1">BN9</f>
        <v>2.8519999999999999</v>
      </c>
      <c r="BJ21" s="405">
        <f t="shared" si="1"/>
        <v>2.8759999999999999</v>
      </c>
      <c r="BK21" s="405">
        <f t="shared" si="1"/>
        <v>2.8879999999999999</v>
      </c>
      <c r="BL21" s="405">
        <f t="shared" si="1"/>
        <v>2.9</v>
      </c>
      <c r="BM21" s="405">
        <f t="shared" si="1"/>
        <v>2.9129999999999998</v>
      </c>
      <c r="BN21" s="405">
        <f t="shared" si="1"/>
        <v>2.931</v>
      </c>
      <c r="BO21" s="405">
        <f t="shared" si="1"/>
        <v>2.9470000000000001</v>
      </c>
      <c r="BP21" s="6"/>
      <c r="BQ21" s="16">
        <f>AVERAGE(BH21:BO21)</f>
        <v>2.8925000000000001</v>
      </c>
    </row>
    <row r="22" spans="58:69">
      <c r="BF22" s="8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17"/>
    </row>
    <row r="23" spans="58:69">
      <c r="BF23" s="8"/>
      <c r="BG23" s="6"/>
      <c r="BH23" s="6"/>
      <c r="BI23" s="6"/>
      <c r="BJ23" s="6"/>
      <c r="BK23" s="6"/>
      <c r="BL23" s="6"/>
      <c r="BM23" s="6"/>
      <c r="BN23" s="6"/>
      <c r="BO23" s="6"/>
      <c r="BP23" s="9" t="s">
        <v>180</v>
      </c>
      <c r="BQ23" s="28">
        <f>(BQ21-BQ17)/BQ17</f>
        <v>2.3531493276716206E-2</v>
      </c>
    </row>
    <row r="24" spans="58:69">
      <c r="BF24" s="10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2"/>
    </row>
    <row r="28" spans="58:69">
      <c r="BF28" s="401"/>
    </row>
  </sheetData>
  <pageMargins left="0.25" right="0.25" top="1" bottom="1" header="0.5" footer="0.5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36"/>
  <sheetViews>
    <sheetView workbookViewId="0">
      <selection activeCell="S6" activeCellId="1" sqref="G6:G16 S6:S16"/>
    </sheetView>
  </sheetViews>
  <sheetFormatPr defaultRowHeight="15"/>
  <cols>
    <col min="3" max="3" width="15.7109375" customWidth="1"/>
    <col min="6" max="6" width="9.28515625" bestFit="1" customWidth="1"/>
    <col min="9" max="9" width="14.28515625" bestFit="1" customWidth="1"/>
    <col min="10" max="10" width="8.7109375" bestFit="1" customWidth="1"/>
    <col min="12" max="12" width="9.28515625" bestFit="1" customWidth="1"/>
    <col min="15" max="15" width="14.28515625" bestFit="1" customWidth="1"/>
    <col min="16" max="16" width="12.140625" bestFit="1" customWidth="1"/>
    <col min="18" max="18" width="9.28515625" bestFit="1" customWidth="1"/>
  </cols>
  <sheetData>
    <row r="4" spans="2:19" ht="15.75" thickBot="1">
      <c r="B4" s="459" t="s">
        <v>306</v>
      </c>
      <c r="C4" s="459"/>
      <c r="D4" s="459"/>
      <c r="E4" s="459"/>
      <c r="F4" s="459"/>
      <c r="H4" s="459" t="s">
        <v>320</v>
      </c>
      <c r="I4" s="459"/>
      <c r="J4" s="459"/>
      <c r="K4" s="459"/>
      <c r="L4" s="459"/>
      <c r="N4" s="459" t="s">
        <v>307</v>
      </c>
      <c r="O4" s="459"/>
      <c r="P4" s="459"/>
      <c r="Q4" s="459"/>
      <c r="R4" s="459"/>
    </row>
    <row r="5" spans="2:19" ht="15.75" thickBot="1">
      <c r="B5" s="212" t="s">
        <v>254</v>
      </c>
      <c r="C5" s="213" t="s">
        <v>251</v>
      </c>
      <c r="D5" s="212" t="s">
        <v>252</v>
      </c>
      <c r="E5" s="212" t="s">
        <v>238</v>
      </c>
      <c r="F5" s="212" t="s">
        <v>220</v>
      </c>
      <c r="H5" s="212" t="s">
        <v>254</v>
      </c>
      <c r="I5" s="213" t="s">
        <v>251</v>
      </c>
      <c r="J5" s="212" t="s">
        <v>252</v>
      </c>
      <c r="K5" s="212" t="s">
        <v>238</v>
      </c>
      <c r="L5" s="212" t="s">
        <v>220</v>
      </c>
      <c r="N5" s="226" t="s">
        <v>254</v>
      </c>
      <c r="O5" s="227" t="s">
        <v>251</v>
      </c>
      <c r="P5" s="226" t="s">
        <v>284</v>
      </c>
      <c r="Q5" s="226" t="s">
        <v>238</v>
      </c>
      <c r="R5" s="226" t="s">
        <v>220</v>
      </c>
    </row>
    <row r="6" spans="2:19">
      <c r="B6" s="184" t="s">
        <v>255</v>
      </c>
      <c r="C6" s="172" t="s">
        <v>240</v>
      </c>
      <c r="D6" s="179">
        <v>0.2</v>
      </c>
      <c r="E6" s="245">
        <f>'OBOTS FQHC w Add-on'!W4</f>
        <v>2237.3072324902309</v>
      </c>
      <c r="F6" s="245">
        <f>E6*12</f>
        <v>26847.68678988277</v>
      </c>
      <c r="G6" s="298">
        <f>(F6-F25)/F25</f>
        <v>2.7972276464191859E-2</v>
      </c>
      <c r="H6" s="184" t="s">
        <v>255</v>
      </c>
      <c r="I6" s="172" t="s">
        <v>240</v>
      </c>
      <c r="J6" s="179">
        <v>0.2</v>
      </c>
      <c r="K6" s="245">
        <f>'OBOTS Outpatient Clinic'!W4</f>
        <v>3522.4332910631547</v>
      </c>
      <c r="L6" s="245">
        <f>K6*12</f>
        <v>42269.199492757856</v>
      </c>
      <c r="M6" s="298"/>
      <c r="N6" s="184" t="s">
        <v>255</v>
      </c>
      <c r="O6" s="172" t="s">
        <v>240</v>
      </c>
      <c r="P6" s="179">
        <v>0.2</v>
      </c>
      <c r="Q6" s="245">
        <f>'OBOTS Hospital w Add-on'!W60</f>
        <v>4663.3169148241932</v>
      </c>
      <c r="R6" s="245">
        <f>Q6*12</f>
        <v>55959.802977890315</v>
      </c>
      <c r="S6" s="298">
        <f>(R6-R25)/R25</f>
        <v>2.8162961133305076E-2</v>
      </c>
    </row>
    <row r="7" spans="2:19">
      <c r="B7" s="182" t="s">
        <v>256</v>
      </c>
      <c r="C7" s="129" t="s">
        <v>241</v>
      </c>
      <c r="D7" s="180">
        <v>0.4</v>
      </c>
      <c r="E7" s="245">
        <f>'OBOTS FQHC w Add-on'!W5</f>
        <v>3110.558281424323</v>
      </c>
      <c r="F7" s="245">
        <f t="shared" ref="F7:F16" si="0">E7*12</f>
        <v>37326.699377091878</v>
      </c>
      <c r="G7" s="298">
        <f t="shared" ref="G7:G16" si="1">(F7-F26)/F26</f>
        <v>2.7961742480168909E-2</v>
      </c>
      <c r="H7" s="182" t="s">
        <v>256</v>
      </c>
      <c r="I7" s="129" t="s">
        <v>241</v>
      </c>
      <c r="J7" s="180">
        <v>0.4</v>
      </c>
      <c r="K7" s="245">
        <f>'OBOTS Outpatient Clinic'!W5</f>
        <v>4395.6843399972477</v>
      </c>
      <c r="L7" s="245">
        <f t="shared" ref="L7:L16" si="2">K7*12</f>
        <v>52748.212079966972</v>
      </c>
      <c r="N7" s="182" t="s">
        <v>256</v>
      </c>
      <c r="O7" s="129" t="s">
        <v>241</v>
      </c>
      <c r="P7" s="180">
        <v>0.4</v>
      </c>
      <c r="Q7" s="245">
        <f>'OBOTS Hospital w Add-on'!W61</f>
        <v>7858.3336524364822</v>
      </c>
      <c r="R7" s="245">
        <f t="shared" ref="R7:R16" si="3">Q7*12</f>
        <v>94300.003829237787</v>
      </c>
      <c r="S7" s="298">
        <f t="shared" ref="S7:S16" si="4">(R7-R26)/R26</f>
        <v>2.8162032637599824E-2</v>
      </c>
    </row>
    <row r="8" spans="2:19">
      <c r="B8" s="182" t="s">
        <v>257</v>
      </c>
      <c r="C8" s="129" t="s">
        <v>242</v>
      </c>
      <c r="D8" s="180">
        <v>0.6</v>
      </c>
      <c r="E8" s="245">
        <f>'OBOTS FQHC w Add-on'!W6</f>
        <v>3983.809330358416</v>
      </c>
      <c r="F8" s="245">
        <f t="shared" si="0"/>
        <v>47805.711964300994</v>
      </c>
      <c r="G8" s="298">
        <f t="shared" si="1"/>
        <v>2.7955826689639831E-2</v>
      </c>
      <c r="H8" s="182" t="s">
        <v>257</v>
      </c>
      <c r="I8" s="129" t="s">
        <v>242</v>
      </c>
      <c r="J8" s="180">
        <v>0.6</v>
      </c>
      <c r="K8" s="245">
        <f>'OBOTS Outpatient Clinic'!W6</f>
        <v>5268.9353889313397</v>
      </c>
      <c r="L8" s="245">
        <f t="shared" si="2"/>
        <v>63227.22466717608</v>
      </c>
      <c r="N8" s="182" t="s">
        <v>257</v>
      </c>
      <c r="O8" s="129" t="s">
        <v>242</v>
      </c>
      <c r="P8" s="180">
        <v>0.6</v>
      </c>
      <c r="Q8" s="245">
        <f>'OBOTS Hospital w Add-on'!W62</f>
        <v>11053.35039004877</v>
      </c>
      <c r="R8" s="245">
        <f t="shared" si="3"/>
        <v>132640.20468058524</v>
      </c>
      <c r="S8" s="298">
        <f t="shared" si="4"/>
        <v>2.8161640913460417E-2</v>
      </c>
    </row>
    <row r="9" spans="2:19">
      <c r="B9" s="182" t="s">
        <v>258</v>
      </c>
      <c r="C9" s="129" t="s">
        <v>243</v>
      </c>
      <c r="D9" s="180">
        <v>0.8</v>
      </c>
      <c r="E9" s="245">
        <f>'OBOTS FQHC w Add-on'!W7</f>
        <v>4857.0603792925085</v>
      </c>
      <c r="F9" s="245">
        <f t="shared" si="0"/>
        <v>58284.724551510102</v>
      </c>
      <c r="G9" s="298">
        <f t="shared" si="1"/>
        <v>2.7952038135232542E-2</v>
      </c>
      <c r="H9" s="182" t="s">
        <v>258</v>
      </c>
      <c r="I9" s="129" t="s">
        <v>243</v>
      </c>
      <c r="J9" s="180">
        <v>0.8</v>
      </c>
      <c r="K9" s="245">
        <f>'OBOTS Outpatient Clinic'!W7</f>
        <v>6142.1864378654327</v>
      </c>
      <c r="L9" s="245">
        <f t="shared" si="2"/>
        <v>73706.237254385196</v>
      </c>
      <c r="N9" s="182" t="s">
        <v>258</v>
      </c>
      <c r="O9" s="129" t="s">
        <v>243</v>
      </c>
      <c r="P9" s="180">
        <v>0.8</v>
      </c>
      <c r="Q9" s="245">
        <f>'OBOTS Hospital w Add-on'!W63</f>
        <v>14248.367127661057</v>
      </c>
      <c r="R9" s="245">
        <f t="shared" si="3"/>
        <v>170980.40553193269</v>
      </c>
      <c r="S9" s="298">
        <f t="shared" si="4"/>
        <v>2.8161424867850515E-2</v>
      </c>
    </row>
    <row r="10" spans="2:19">
      <c r="B10" s="228" t="s">
        <v>259</v>
      </c>
      <c r="C10" s="229" t="s">
        <v>244</v>
      </c>
      <c r="D10" s="230">
        <v>1</v>
      </c>
      <c r="E10" s="246">
        <f>'OBOTS FQHC w Add-on'!W8</f>
        <v>5730.3114282265997</v>
      </c>
      <c r="F10" s="246">
        <f t="shared" si="0"/>
        <v>68763.737138719196</v>
      </c>
      <c r="G10" s="298">
        <f t="shared" si="1"/>
        <v>2.7949404284648986E-2</v>
      </c>
      <c r="H10" s="228" t="s">
        <v>259</v>
      </c>
      <c r="I10" s="229" t="s">
        <v>244</v>
      </c>
      <c r="J10" s="230">
        <v>1</v>
      </c>
      <c r="K10" s="246">
        <f>'OBOTS Outpatient Clinic'!W8</f>
        <v>7015.4374867995248</v>
      </c>
      <c r="L10" s="246">
        <f t="shared" si="2"/>
        <v>84185.249841594297</v>
      </c>
      <c r="N10" s="228" t="s">
        <v>259</v>
      </c>
      <c r="O10" s="229" t="s">
        <v>244</v>
      </c>
      <c r="P10" s="230">
        <v>1</v>
      </c>
      <c r="Q10" s="246">
        <f>'OBOTS Hospital w Add-on'!W64</f>
        <v>17443.38386527335</v>
      </c>
      <c r="R10" s="246">
        <f t="shared" si="3"/>
        <v>209320.60638328019</v>
      </c>
      <c r="S10" s="298">
        <f t="shared" si="4"/>
        <v>2.816128796625933E-2</v>
      </c>
    </row>
    <row r="11" spans="2:19">
      <c r="B11" s="182" t="s">
        <v>260</v>
      </c>
      <c r="C11" s="129" t="s">
        <v>245</v>
      </c>
      <c r="D11" s="180">
        <v>1.2</v>
      </c>
      <c r="E11" s="245">
        <f>'OBOTS FQHC w Add-on'!W9</f>
        <v>6876.3737138719198</v>
      </c>
      <c r="F11" s="245">
        <f t="shared" si="0"/>
        <v>82516.484566463041</v>
      </c>
      <c r="G11" s="298">
        <f t="shared" si="1"/>
        <v>2.7949404284648982E-2</v>
      </c>
      <c r="H11" s="182" t="s">
        <v>260</v>
      </c>
      <c r="I11" s="129" t="s">
        <v>245</v>
      </c>
      <c r="J11" s="180">
        <v>1.2</v>
      </c>
      <c r="K11" s="245">
        <f>'OBOTS Outpatient Clinic'!W9</f>
        <v>8418.5249841594286</v>
      </c>
      <c r="L11" s="245">
        <f t="shared" si="2"/>
        <v>101022.29980991315</v>
      </c>
      <c r="N11" s="182" t="s">
        <v>260</v>
      </c>
      <c r="O11" s="129" t="s">
        <v>245</v>
      </c>
      <c r="P11" s="180">
        <v>1.2</v>
      </c>
      <c r="Q11" s="245">
        <f>'OBOTS Hospital w Add-on'!W65</f>
        <v>20932.060638328021</v>
      </c>
      <c r="R11" s="245">
        <f t="shared" si="3"/>
        <v>251184.72765993624</v>
      </c>
      <c r="S11" s="298">
        <f t="shared" si="4"/>
        <v>2.8161287966259423E-2</v>
      </c>
    </row>
    <row r="12" spans="2:19">
      <c r="B12" s="182" t="s">
        <v>261</v>
      </c>
      <c r="C12" s="129" t="s">
        <v>246</v>
      </c>
      <c r="D12" s="180">
        <v>1.4</v>
      </c>
      <c r="E12" s="245">
        <f>'OBOTS FQHC w Add-on'!W10</f>
        <v>8022.435999517239</v>
      </c>
      <c r="F12" s="245">
        <f t="shared" si="0"/>
        <v>96269.231994206872</v>
      </c>
      <c r="G12" s="298">
        <f t="shared" si="1"/>
        <v>2.7949404284648986E-2</v>
      </c>
      <c r="H12" s="182" t="s">
        <v>261</v>
      </c>
      <c r="I12" s="129" t="s">
        <v>246</v>
      </c>
      <c r="J12" s="180">
        <v>1.4</v>
      </c>
      <c r="K12" s="245">
        <f>'OBOTS Outpatient Clinic'!W10</f>
        <v>9821.6124815193343</v>
      </c>
      <c r="L12" s="245">
        <f t="shared" si="2"/>
        <v>117859.34977823202</v>
      </c>
      <c r="N12" s="182" t="s">
        <v>261</v>
      </c>
      <c r="O12" s="129" t="s">
        <v>246</v>
      </c>
      <c r="P12" s="180">
        <v>1.4</v>
      </c>
      <c r="Q12" s="245">
        <f>'OBOTS Hospital w Add-on'!W66</f>
        <v>24420.737411382688</v>
      </c>
      <c r="R12" s="245">
        <f t="shared" si="3"/>
        <v>293048.84893659223</v>
      </c>
      <c r="S12" s="298">
        <f t="shared" si="4"/>
        <v>2.8161287966259288E-2</v>
      </c>
    </row>
    <row r="13" spans="2:19">
      <c r="B13" s="182" t="s">
        <v>262</v>
      </c>
      <c r="C13" s="129" t="s">
        <v>247</v>
      </c>
      <c r="D13" s="180">
        <v>1.6</v>
      </c>
      <c r="E13" s="245">
        <f>'OBOTS FQHC w Add-on'!W11</f>
        <v>9168.4982851625591</v>
      </c>
      <c r="F13" s="245">
        <f t="shared" si="0"/>
        <v>110021.9794219507</v>
      </c>
      <c r="G13" s="298">
        <f t="shared" si="1"/>
        <v>2.7949404284648708E-2</v>
      </c>
      <c r="H13" s="182" t="s">
        <v>262</v>
      </c>
      <c r="I13" s="129" t="s">
        <v>247</v>
      </c>
      <c r="J13" s="180">
        <v>1.6</v>
      </c>
      <c r="K13" s="245">
        <f>'OBOTS Outpatient Clinic'!W11</f>
        <v>11224.69997887924</v>
      </c>
      <c r="L13" s="245">
        <f t="shared" si="2"/>
        <v>134696.39974655089</v>
      </c>
      <c r="N13" s="182" t="s">
        <v>262</v>
      </c>
      <c r="O13" s="129" t="s">
        <v>247</v>
      </c>
      <c r="P13" s="180">
        <v>1.6</v>
      </c>
      <c r="Q13" s="245">
        <f>'OBOTS Hospital w Add-on'!W67</f>
        <v>27909.414184437363</v>
      </c>
      <c r="R13" s="245">
        <f t="shared" si="3"/>
        <v>334912.97021324834</v>
      </c>
      <c r="S13" s="298">
        <f t="shared" si="4"/>
        <v>2.8161287966259361E-2</v>
      </c>
    </row>
    <row r="14" spans="2:19">
      <c r="B14" s="182" t="s">
        <v>263</v>
      </c>
      <c r="C14" s="129" t="s">
        <v>248</v>
      </c>
      <c r="D14" s="180">
        <v>1.8</v>
      </c>
      <c r="E14" s="245">
        <f>'OBOTS FQHC w Add-on'!W12</f>
        <v>10314.56057080788</v>
      </c>
      <c r="F14" s="245">
        <f t="shared" si="0"/>
        <v>123774.72684969456</v>
      </c>
      <c r="G14" s="298">
        <f t="shared" si="1"/>
        <v>2.7949404284648982E-2</v>
      </c>
      <c r="H14" s="182" t="s">
        <v>263</v>
      </c>
      <c r="I14" s="129" t="s">
        <v>248</v>
      </c>
      <c r="J14" s="180">
        <v>1.8</v>
      </c>
      <c r="K14" s="245">
        <f>'OBOTS Outpatient Clinic'!W12</f>
        <v>12627.787476239146</v>
      </c>
      <c r="L14" s="245">
        <f t="shared" si="2"/>
        <v>151533.44971486976</v>
      </c>
      <c r="N14" s="182" t="s">
        <v>263</v>
      </c>
      <c r="O14" s="129" t="s">
        <v>248</v>
      </c>
      <c r="P14" s="180">
        <v>1.8</v>
      </c>
      <c r="Q14" s="245">
        <f>'OBOTS Hospital w Add-on'!W68</f>
        <v>31398.09095749203</v>
      </c>
      <c r="R14" s="245">
        <f t="shared" si="3"/>
        <v>376777.09148990433</v>
      </c>
      <c r="S14" s="298">
        <f t="shared" si="4"/>
        <v>2.8161287966259264E-2</v>
      </c>
    </row>
    <row r="15" spans="2:19">
      <c r="B15" s="182" t="s">
        <v>264</v>
      </c>
      <c r="C15" s="129" t="s">
        <v>249</v>
      </c>
      <c r="D15" s="180">
        <v>2</v>
      </c>
      <c r="E15" s="245">
        <f>'OBOTS FQHC w Add-on'!W13</f>
        <v>11460.622856453199</v>
      </c>
      <c r="F15" s="245">
        <f t="shared" si="0"/>
        <v>137527.47427743839</v>
      </c>
      <c r="G15" s="298">
        <f t="shared" si="1"/>
        <v>2.7949404284648986E-2</v>
      </c>
      <c r="H15" s="182" t="s">
        <v>264</v>
      </c>
      <c r="I15" s="129" t="s">
        <v>249</v>
      </c>
      <c r="J15" s="180">
        <v>2</v>
      </c>
      <c r="K15" s="245">
        <f>'OBOTS Outpatient Clinic'!W13</f>
        <v>14030.87497359905</v>
      </c>
      <c r="L15" s="245">
        <f t="shared" si="2"/>
        <v>168370.49968318859</v>
      </c>
      <c r="N15" s="182" t="s">
        <v>264</v>
      </c>
      <c r="O15" s="129" t="s">
        <v>249</v>
      </c>
      <c r="P15" s="180">
        <v>2</v>
      </c>
      <c r="Q15" s="245">
        <f>'OBOTS Hospital w Add-on'!W69</f>
        <v>34886.7677305467</v>
      </c>
      <c r="R15" s="245">
        <f t="shared" si="3"/>
        <v>418641.21276656038</v>
      </c>
      <c r="S15" s="298">
        <f t="shared" si="4"/>
        <v>2.816128796625933E-2</v>
      </c>
    </row>
    <row r="16" spans="2:19">
      <c r="B16" s="425" t="s">
        <v>291</v>
      </c>
      <c r="C16" s="426"/>
      <c r="D16" s="244">
        <f>D6</f>
        <v>0.2</v>
      </c>
      <c r="E16" s="245">
        <f>'OBOTS FQHC w Add-on'!W14</f>
        <v>1146.0622856453203</v>
      </c>
      <c r="F16" s="247">
        <f t="shared" si="0"/>
        <v>13752.747427743845</v>
      </c>
      <c r="G16" s="298">
        <f t="shared" si="1"/>
        <v>2.7949404284649114E-2</v>
      </c>
      <c r="H16" s="425" t="s">
        <v>291</v>
      </c>
      <c r="I16" s="426"/>
      <c r="J16" s="244">
        <f>J6</f>
        <v>0.2</v>
      </c>
      <c r="K16" s="245">
        <f>'OBOTS Outpatient Clinic'!W14</f>
        <v>2431.1883442182439</v>
      </c>
      <c r="L16" s="247">
        <f t="shared" si="2"/>
        <v>29174.260130618924</v>
      </c>
      <c r="N16" s="425" t="s">
        <v>291</v>
      </c>
      <c r="O16" s="426"/>
      <c r="P16" s="244">
        <f>P6</f>
        <v>0.2</v>
      </c>
      <c r="Q16" s="245">
        <f>'OBOTS Hospital w Add-on'!W70</f>
        <v>3488.676773054669</v>
      </c>
      <c r="R16" s="247">
        <f t="shared" si="3"/>
        <v>41864.121276656027</v>
      </c>
      <c r="S16" s="298">
        <f t="shared" si="4"/>
        <v>2.8161287966259187E-2</v>
      </c>
    </row>
    <row r="22" spans="2:18">
      <c r="B22" s="458" t="s">
        <v>321</v>
      </c>
      <c r="C22" s="458"/>
      <c r="D22" s="458"/>
      <c r="E22" s="458"/>
      <c r="F22" s="458"/>
      <c r="G22" s="299"/>
      <c r="H22" s="299"/>
      <c r="I22" s="299"/>
      <c r="J22" s="299"/>
      <c r="K22" s="299"/>
      <c r="L22" s="299"/>
      <c r="M22" s="299"/>
      <c r="N22" s="458" t="s">
        <v>321</v>
      </c>
      <c r="O22" s="458"/>
      <c r="P22" s="458"/>
      <c r="Q22" s="458"/>
      <c r="R22" s="458"/>
    </row>
    <row r="23" spans="2:18" ht="15.75" thickBot="1">
      <c r="B23" s="457" t="s">
        <v>306</v>
      </c>
      <c r="C23" s="457"/>
      <c r="D23" s="457"/>
      <c r="E23" s="457"/>
      <c r="F23" s="457"/>
      <c r="G23" s="299"/>
      <c r="H23" s="299"/>
      <c r="I23" s="299"/>
      <c r="J23" s="299"/>
      <c r="K23" s="299"/>
      <c r="L23" s="299"/>
      <c r="M23" s="299"/>
      <c r="N23" s="457" t="s">
        <v>307</v>
      </c>
      <c r="O23" s="457"/>
      <c r="P23" s="457"/>
      <c r="Q23" s="457"/>
      <c r="R23" s="457"/>
    </row>
    <row r="24" spans="2:18" ht="15.75" thickBot="1">
      <c r="B24" s="300" t="s">
        <v>254</v>
      </c>
      <c r="C24" s="301" t="s">
        <v>251</v>
      </c>
      <c r="D24" s="300" t="s">
        <v>252</v>
      </c>
      <c r="E24" s="300" t="s">
        <v>238</v>
      </c>
      <c r="F24" s="300" t="s">
        <v>220</v>
      </c>
      <c r="G24" s="299"/>
      <c r="H24" s="299"/>
      <c r="I24" s="299"/>
      <c r="J24" s="299"/>
      <c r="K24" s="299"/>
      <c r="L24" s="299"/>
      <c r="M24" s="299"/>
      <c r="N24" s="300" t="s">
        <v>254</v>
      </c>
      <c r="O24" s="301" t="s">
        <v>251</v>
      </c>
      <c r="P24" s="300" t="s">
        <v>284</v>
      </c>
      <c r="Q24" s="300" t="s">
        <v>238</v>
      </c>
      <c r="R24" s="300" t="s">
        <v>220</v>
      </c>
    </row>
    <row r="25" spans="2:18">
      <c r="B25" s="302" t="s">
        <v>255</v>
      </c>
      <c r="C25" s="303" t="s">
        <v>240</v>
      </c>
      <c r="D25" s="304">
        <v>0.2</v>
      </c>
      <c r="E25" s="305">
        <v>2176.4275980142784</v>
      </c>
      <c r="F25" s="305">
        <v>26117.13117617134</v>
      </c>
      <c r="G25" s="299"/>
      <c r="H25" s="299"/>
      <c r="I25" s="299"/>
      <c r="J25" s="299"/>
      <c r="K25" s="299"/>
      <c r="L25" s="299"/>
      <c r="M25" s="299"/>
      <c r="N25" s="302" t="s">
        <v>255</v>
      </c>
      <c r="O25" s="303" t="s">
        <v>240</v>
      </c>
      <c r="P25" s="304">
        <v>0.2</v>
      </c>
      <c r="Q25" s="305">
        <v>4535.5815090673905</v>
      </c>
      <c r="R25" s="305">
        <v>54426.978108808689</v>
      </c>
    </row>
    <row r="26" spans="2:18">
      <c r="B26" s="306" t="s">
        <v>256</v>
      </c>
      <c r="C26" s="307" t="s">
        <v>241</v>
      </c>
      <c r="D26" s="308">
        <v>0.4</v>
      </c>
      <c r="E26" s="305">
        <v>3025.9475162173471</v>
      </c>
      <c r="F26" s="305">
        <v>36311.370194608164</v>
      </c>
      <c r="G26" s="299"/>
      <c r="H26" s="299"/>
      <c r="I26" s="299"/>
      <c r="J26" s="299"/>
      <c r="K26" s="299"/>
      <c r="L26" s="299"/>
      <c r="M26" s="299"/>
      <c r="N26" s="306" t="s">
        <v>256</v>
      </c>
      <c r="O26" s="307" t="s">
        <v>241</v>
      </c>
      <c r="P26" s="308">
        <v>0.4</v>
      </c>
      <c r="Q26" s="305">
        <v>7643.0887379463647</v>
      </c>
      <c r="R26" s="305">
        <v>91717.064855356381</v>
      </c>
    </row>
    <row r="27" spans="2:18">
      <c r="B27" s="306" t="s">
        <v>257</v>
      </c>
      <c r="C27" s="307" t="s">
        <v>242</v>
      </c>
      <c r="D27" s="308">
        <v>0.6</v>
      </c>
      <c r="E27" s="305">
        <v>3875.4674344204159</v>
      </c>
      <c r="F27" s="305">
        <v>46505.609213044991</v>
      </c>
      <c r="G27" s="299"/>
      <c r="H27" s="299"/>
      <c r="I27" s="299"/>
      <c r="J27" s="299"/>
      <c r="K27" s="299"/>
      <c r="L27" s="299"/>
      <c r="M27" s="299"/>
      <c r="N27" s="306" t="s">
        <v>257</v>
      </c>
      <c r="O27" s="307" t="s">
        <v>242</v>
      </c>
      <c r="P27" s="308">
        <v>0.6</v>
      </c>
      <c r="Q27" s="305">
        <v>10750.59596682534</v>
      </c>
      <c r="R27" s="305">
        <v>129007.15160190407</v>
      </c>
    </row>
    <row r="28" spans="2:18">
      <c r="B28" s="306" t="s">
        <v>258</v>
      </c>
      <c r="C28" s="307" t="s">
        <v>243</v>
      </c>
      <c r="D28" s="308">
        <v>0.8</v>
      </c>
      <c r="E28" s="305">
        <v>4724.9873526234851</v>
      </c>
      <c r="F28" s="305">
        <v>56699.848231481825</v>
      </c>
      <c r="G28" s="299"/>
      <c r="H28" s="299"/>
      <c r="I28" s="299"/>
      <c r="J28" s="299"/>
      <c r="K28" s="299"/>
      <c r="L28" s="299"/>
      <c r="M28" s="299"/>
      <c r="N28" s="306" t="s">
        <v>258</v>
      </c>
      <c r="O28" s="307" t="s">
        <v>243</v>
      </c>
      <c r="P28" s="308">
        <v>0.8</v>
      </c>
      <c r="Q28" s="305">
        <v>13858.103195704311</v>
      </c>
      <c r="R28" s="305">
        <v>166297.23834845173</v>
      </c>
    </row>
    <row r="29" spans="2:18">
      <c r="B29" s="228" t="s">
        <v>259</v>
      </c>
      <c r="C29" s="229" t="s">
        <v>244</v>
      </c>
      <c r="D29" s="230">
        <v>1</v>
      </c>
      <c r="E29" s="246">
        <v>5574.5072708265534</v>
      </c>
      <c r="F29" s="246">
        <v>66894.087249918637</v>
      </c>
      <c r="G29" s="299"/>
      <c r="H29" s="299"/>
      <c r="I29" s="299"/>
      <c r="J29" s="299"/>
      <c r="K29" s="299"/>
      <c r="L29" s="299"/>
      <c r="M29" s="299"/>
      <c r="N29" s="228" t="s">
        <v>259</v>
      </c>
      <c r="O29" s="229" t="s">
        <v>244</v>
      </c>
      <c r="P29" s="230">
        <v>1</v>
      </c>
      <c r="Q29" s="246">
        <v>16965.610424583287</v>
      </c>
      <c r="R29" s="246">
        <v>203587.32509499945</v>
      </c>
    </row>
    <row r="30" spans="2:18">
      <c r="B30" s="306" t="s">
        <v>260</v>
      </c>
      <c r="C30" s="307" t="s">
        <v>245</v>
      </c>
      <c r="D30" s="308">
        <v>1.2</v>
      </c>
      <c r="E30" s="305">
        <v>6689.4087249918639</v>
      </c>
      <c r="F30" s="305">
        <v>80272.90469990237</v>
      </c>
      <c r="G30" s="299"/>
      <c r="H30" s="299"/>
      <c r="I30" s="299"/>
      <c r="J30" s="299"/>
      <c r="K30" s="299"/>
      <c r="L30" s="299"/>
      <c r="M30" s="299"/>
      <c r="N30" s="306" t="s">
        <v>260</v>
      </c>
      <c r="O30" s="307" t="s">
        <v>245</v>
      </c>
      <c r="P30" s="308">
        <v>1.2</v>
      </c>
      <c r="Q30" s="305">
        <v>20358.732509499943</v>
      </c>
      <c r="R30" s="305">
        <v>244304.79011399933</v>
      </c>
    </row>
    <row r="31" spans="2:18">
      <c r="B31" s="306" t="s">
        <v>261</v>
      </c>
      <c r="C31" s="307" t="s">
        <v>246</v>
      </c>
      <c r="D31" s="308">
        <v>1.4</v>
      </c>
      <c r="E31" s="305">
        <v>7804.3101791571744</v>
      </c>
      <c r="F31" s="305">
        <v>93651.722149886089</v>
      </c>
      <c r="G31" s="299"/>
      <c r="H31" s="299"/>
      <c r="I31" s="299"/>
      <c r="J31" s="299"/>
      <c r="K31" s="299"/>
      <c r="L31" s="299"/>
      <c r="M31" s="299"/>
      <c r="N31" s="306" t="s">
        <v>261</v>
      </c>
      <c r="O31" s="307" t="s">
        <v>246</v>
      </c>
      <c r="P31" s="308">
        <v>1.4</v>
      </c>
      <c r="Q31" s="305">
        <v>23751.8545944166</v>
      </c>
      <c r="R31" s="305">
        <v>285022.25513299921</v>
      </c>
    </row>
    <row r="32" spans="2:18">
      <c r="B32" s="306" t="s">
        <v>262</v>
      </c>
      <c r="C32" s="307" t="s">
        <v>247</v>
      </c>
      <c r="D32" s="308">
        <v>1.6</v>
      </c>
      <c r="E32" s="305">
        <v>8919.2116333224858</v>
      </c>
      <c r="F32" s="305">
        <v>107030.53959986984</v>
      </c>
      <c r="G32" s="299"/>
      <c r="H32" s="299"/>
      <c r="I32" s="299"/>
      <c r="J32" s="299"/>
      <c r="K32" s="299"/>
      <c r="L32" s="299"/>
      <c r="M32" s="299"/>
      <c r="N32" s="306" t="s">
        <v>262</v>
      </c>
      <c r="O32" s="307" t="s">
        <v>247</v>
      </c>
      <c r="P32" s="308">
        <v>1.6</v>
      </c>
      <c r="Q32" s="305">
        <v>27144.97667933326</v>
      </c>
      <c r="R32" s="305">
        <v>325739.72015199915</v>
      </c>
    </row>
    <row r="33" spans="2:18">
      <c r="B33" s="306" t="s">
        <v>263</v>
      </c>
      <c r="C33" s="307" t="s">
        <v>248</v>
      </c>
      <c r="D33" s="308">
        <v>1.8</v>
      </c>
      <c r="E33" s="305">
        <v>10034.113087487796</v>
      </c>
      <c r="F33" s="305">
        <v>120409.35704985356</v>
      </c>
      <c r="G33" s="299"/>
      <c r="H33" s="299"/>
      <c r="I33" s="299"/>
      <c r="J33" s="299"/>
      <c r="K33" s="299"/>
      <c r="L33" s="299"/>
      <c r="M33" s="299"/>
      <c r="N33" s="306" t="s">
        <v>263</v>
      </c>
      <c r="O33" s="307" t="s">
        <v>248</v>
      </c>
      <c r="P33" s="308">
        <v>1.8</v>
      </c>
      <c r="Q33" s="305">
        <v>30538.098764249917</v>
      </c>
      <c r="R33" s="305">
        <v>366457.18517099903</v>
      </c>
    </row>
    <row r="34" spans="2:18">
      <c r="B34" s="306" t="s">
        <v>264</v>
      </c>
      <c r="C34" s="307" t="s">
        <v>249</v>
      </c>
      <c r="D34" s="308">
        <v>2</v>
      </c>
      <c r="E34" s="305">
        <v>11149.014541653107</v>
      </c>
      <c r="F34" s="305">
        <v>133788.17449983727</v>
      </c>
      <c r="G34" s="299"/>
      <c r="H34" s="299"/>
      <c r="I34" s="299"/>
      <c r="J34" s="299"/>
      <c r="K34" s="299"/>
      <c r="L34" s="299"/>
      <c r="M34" s="299"/>
      <c r="N34" s="306" t="s">
        <v>264</v>
      </c>
      <c r="O34" s="307" t="s">
        <v>249</v>
      </c>
      <c r="P34" s="308">
        <v>2</v>
      </c>
      <c r="Q34" s="305">
        <v>33931.220849166573</v>
      </c>
      <c r="R34" s="305">
        <v>407174.65018999891</v>
      </c>
    </row>
    <row r="35" spans="2:18">
      <c r="B35" s="455" t="s">
        <v>291</v>
      </c>
      <c r="C35" s="456"/>
      <c r="D35" s="309">
        <f>D25</f>
        <v>0.2</v>
      </c>
      <c r="E35" s="305">
        <v>1114.901454165311</v>
      </c>
      <c r="F35" s="310">
        <v>13378.817449983731</v>
      </c>
      <c r="G35" s="299"/>
      <c r="H35" s="299"/>
      <c r="I35" s="299"/>
      <c r="J35" s="299"/>
      <c r="K35" s="299"/>
      <c r="L35" s="299"/>
      <c r="M35" s="299"/>
      <c r="N35" s="455" t="s">
        <v>291</v>
      </c>
      <c r="O35" s="456"/>
      <c r="P35" s="309">
        <f>P25</f>
        <v>0.2</v>
      </c>
      <c r="Q35" s="305">
        <v>3393.1220849166571</v>
      </c>
      <c r="R35" s="310">
        <v>40717.465018999887</v>
      </c>
    </row>
    <row r="36" spans="2:18">
      <c r="B36" s="299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</row>
  </sheetData>
  <mergeCells count="12">
    <mergeCell ref="B16:C16"/>
    <mergeCell ref="B4:F4"/>
    <mergeCell ref="H16:I16"/>
    <mergeCell ref="H4:L4"/>
    <mergeCell ref="N16:O16"/>
    <mergeCell ref="N4:R4"/>
    <mergeCell ref="B35:C35"/>
    <mergeCell ref="B23:F23"/>
    <mergeCell ref="B22:F22"/>
    <mergeCell ref="N35:O35"/>
    <mergeCell ref="N22:R22"/>
    <mergeCell ref="N23:R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55"/>
  <sheetViews>
    <sheetView showGridLines="0" showRowColHeaders="0" zoomScale="86" zoomScaleNormal="86" workbookViewId="0">
      <selection activeCell="M25" sqref="M25"/>
    </sheetView>
  </sheetViews>
  <sheetFormatPr defaultColWidth="9.140625" defaultRowHeight="15" customHeight="1"/>
  <cols>
    <col min="1" max="1" width="4.85546875" style="29" customWidth="1"/>
    <col min="2" max="2" width="30.5703125" style="29" customWidth="1"/>
    <col min="3" max="3" width="13.42578125" style="29" customWidth="1"/>
    <col min="4" max="4" width="14.85546875" style="29" customWidth="1"/>
    <col min="5" max="5" width="25.85546875" style="29" customWidth="1"/>
    <col min="6" max="6" width="14.140625" style="29" customWidth="1"/>
    <col min="7" max="7" width="15.28515625" style="29" customWidth="1"/>
    <col min="8" max="8" width="16" style="29" customWidth="1"/>
    <col min="9" max="9" width="3.42578125" style="29" customWidth="1"/>
    <col min="10" max="10" width="24.5703125" style="29" customWidth="1"/>
    <col min="11" max="11" width="13.42578125" style="29" customWidth="1"/>
    <col min="12" max="12" width="11.7109375" style="29" customWidth="1"/>
    <col min="13" max="13" width="13.28515625" style="29" customWidth="1"/>
    <col min="14" max="14" width="4" style="29" customWidth="1"/>
    <col min="15" max="15" width="21.85546875" style="29" customWidth="1"/>
    <col min="16" max="16" width="15.7109375" style="29" customWidth="1"/>
    <col min="17" max="17" width="10.85546875" style="29" customWidth="1"/>
    <col min="18" max="18" width="13.28515625" style="29" customWidth="1"/>
    <col min="19" max="19" width="5.5703125" style="29" customWidth="1"/>
    <col min="20" max="20" width="14.7109375" style="29" customWidth="1"/>
    <col min="21" max="21" width="11.28515625" style="29" customWidth="1"/>
    <col min="22" max="22" width="11.42578125" style="29" customWidth="1"/>
    <col min="23" max="23" width="12.7109375" style="29" customWidth="1"/>
    <col min="24" max="24" width="13.28515625" style="29" customWidth="1"/>
    <col min="25" max="16384" width="9.140625" style="29"/>
  </cols>
  <sheetData>
    <row r="2" spans="2:24" ht="15" customHeight="1" thickBot="1">
      <c r="B2" s="174">
        <v>42758</v>
      </c>
      <c r="E2" s="181"/>
      <c r="F2" s="181"/>
      <c r="G2" s="181"/>
      <c r="H2" s="181"/>
      <c r="I2" s="181"/>
      <c r="W2" s="236"/>
      <c r="X2" s="236"/>
    </row>
    <row r="3" spans="2:24" ht="21" customHeight="1" thickBot="1">
      <c r="B3" s="416" t="s">
        <v>270</v>
      </c>
      <c r="C3" s="417"/>
      <c r="D3" s="417"/>
      <c r="E3" s="417"/>
      <c r="F3" s="417"/>
      <c r="G3" s="417"/>
      <c r="H3" s="418"/>
      <c r="I3" s="189"/>
      <c r="J3" s="413" t="s">
        <v>265</v>
      </c>
      <c r="K3" s="414"/>
      <c r="L3" s="414"/>
      <c r="M3" s="415"/>
      <c r="O3" s="413" t="s">
        <v>266</v>
      </c>
      <c r="P3" s="414"/>
      <c r="Q3" s="414"/>
      <c r="R3" s="415"/>
      <c r="T3" s="212" t="s">
        <v>254</v>
      </c>
      <c r="U3" s="213" t="s">
        <v>251</v>
      </c>
      <c r="V3" s="212" t="s">
        <v>252</v>
      </c>
      <c r="W3" s="212" t="s">
        <v>238</v>
      </c>
      <c r="X3" s="212" t="s">
        <v>220</v>
      </c>
    </row>
    <row r="4" spans="2:24" ht="15" customHeight="1">
      <c r="B4" s="408" t="s">
        <v>206</v>
      </c>
      <c r="C4" s="409"/>
      <c r="D4" s="419" t="s">
        <v>205</v>
      </c>
      <c r="E4" s="420"/>
      <c r="F4" s="420"/>
      <c r="G4" s="420"/>
      <c r="H4" s="421"/>
      <c r="I4" s="185"/>
      <c r="J4" s="60" t="s">
        <v>204</v>
      </c>
      <c r="K4" s="74" t="s">
        <v>211</v>
      </c>
      <c r="L4" s="74" t="s">
        <v>239</v>
      </c>
      <c r="M4" s="58">
        <v>12</v>
      </c>
      <c r="O4" s="60" t="s">
        <v>204</v>
      </c>
      <c r="P4" s="74" t="s">
        <v>211</v>
      </c>
      <c r="Q4" s="74" t="s">
        <v>239</v>
      </c>
      <c r="R4" s="58">
        <v>12</v>
      </c>
      <c r="T4" s="184" t="s">
        <v>255</v>
      </c>
      <c r="U4" s="172" t="s">
        <v>240</v>
      </c>
      <c r="V4" s="179">
        <v>0.2</v>
      </c>
      <c r="W4" s="245">
        <f>M27</f>
        <v>2237.3072324902309</v>
      </c>
      <c r="X4" s="245">
        <f>W4*12</f>
        <v>26847.68678988277</v>
      </c>
    </row>
    <row r="5" spans="2:24" ht="15" customHeight="1">
      <c r="B5" s="95" t="s">
        <v>207</v>
      </c>
      <c r="C5" s="98">
        <f>'Salary Data'!G11*(C18+1)</f>
        <v>57218.878658129579</v>
      </c>
      <c r="D5" s="190" t="s">
        <v>308</v>
      </c>
      <c r="E5" s="191"/>
      <c r="F5" s="191"/>
      <c r="G5" s="191"/>
      <c r="H5" s="192"/>
      <c r="I5" s="186"/>
      <c r="J5" s="57"/>
      <c r="K5" s="56"/>
      <c r="L5" s="55"/>
      <c r="M5" s="54"/>
      <c r="O5" s="57"/>
      <c r="P5" s="56"/>
      <c r="Q5" s="55"/>
      <c r="R5" s="54"/>
      <c r="T5" s="182" t="s">
        <v>256</v>
      </c>
      <c r="U5" s="129" t="s">
        <v>241</v>
      </c>
      <c r="V5" s="180">
        <v>0.4</v>
      </c>
      <c r="W5" s="245">
        <f>R27</f>
        <v>3110.558281424323</v>
      </c>
      <c r="X5" s="245">
        <f t="shared" ref="X5:X14" si="0">W5*12</f>
        <v>37326.699377091878</v>
      </c>
    </row>
    <row r="6" spans="2:24" ht="15" customHeight="1">
      <c r="B6" s="95" t="s">
        <v>209</v>
      </c>
      <c r="C6" s="98">
        <f>'Salary Data'!F51*(C18+1)</f>
        <v>35625.318927539185</v>
      </c>
      <c r="D6" s="190" t="s">
        <v>309</v>
      </c>
      <c r="E6" s="191"/>
      <c r="F6" s="191"/>
      <c r="G6" s="191"/>
      <c r="H6" s="192"/>
      <c r="I6" s="186"/>
      <c r="J6" s="50" t="s">
        <v>202</v>
      </c>
      <c r="K6" s="53" t="s">
        <v>201</v>
      </c>
      <c r="L6" s="53" t="s">
        <v>0</v>
      </c>
      <c r="M6" s="52" t="s">
        <v>200</v>
      </c>
      <c r="O6" s="50" t="s">
        <v>202</v>
      </c>
      <c r="P6" s="53" t="s">
        <v>201</v>
      </c>
      <c r="Q6" s="53" t="s">
        <v>0</v>
      </c>
      <c r="R6" s="52" t="s">
        <v>200</v>
      </c>
      <c r="T6" s="182" t="s">
        <v>257</v>
      </c>
      <c r="U6" s="129" t="s">
        <v>242</v>
      </c>
      <c r="V6" s="180">
        <v>0.6</v>
      </c>
      <c r="W6" s="245">
        <f>H53</f>
        <v>3983.809330358416</v>
      </c>
      <c r="X6" s="245">
        <f t="shared" si="0"/>
        <v>47805.711964300994</v>
      </c>
    </row>
    <row r="7" spans="2:24" ht="15" customHeight="1">
      <c r="B7" s="100" t="s">
        <v>210</v>
      </c>
      <c r="C7" s="101">
        <f>'Salary Data'!E52*(C18+1)</f>
        <v>33694.392638876612</v>
      </c>
      <c r="D7" s="190" t="s">
        <v>310</v>
      </c>
      <c r="E7" s="191"/>
      <c r="F7" s="191"/>
      <c r="G7" s="191"/>
      <c r="H7" s="192"/>
      <c r="I7" s="186"/>
      <c r="J7" s="51" t="str">
        <f>$B$5</f>
        <v>Program Manager</v>
      </c>
      <c r="K7" s="64">
        <f>$C$5</f>
        <v>57218.878658129579</v>
      </c>
      <c r="L7" s="75">
        <f>$C$9</f>
        <v>0.05</v>
      </c>
      <c r="M7" s="39">
        <f>K7*L7</f>
        <v>2860.9439329064789</v>
      </c>
      <c r="O7" s="51" t="str">
        <f>$B$5</f>
        <v>Program Manager</v>
      </c>
      <c r="P7" s="64">
        <f>$C$5</f>
        <v>57218.878658129579</v>
      </c>
      <c r="Q7" s="75">
        <f>$C$9</f>
        <v>0.05</v>
      </c>
      <c r="R7" s="39">
        <f>P7*Q7</f>
        <v>2860.9439329064789</v>
      </c>
      <c r="T7" s="182" t="s">
        <v>258</v>
      </c>
      <c r="U7" s="129" t="s">
        <v>243</v>
      </c>
      <c r="V7" s="180">
        <v>0.8</v>
      </c>
      <c r="W7" s="245">
        <f>M53</f>
        <v>4857.0603792925085</v>
      </c>
      <c r="X7" s="245">
        <f t="shared" si="0"/>
        <v>58284.724551510102</v>
      </c>
    </row>
    <row r="8" spans="2:24" ht="15" customHeight="1">
      <c r="B8" s="410" t="s">
        <v>199</v>
      </c>
      <c r="C8" s="411"/>
      <c r="D8" s="193"/>
      <c r="E8" s="194"/>
      <c r="F8" s="194"/>
      <c r="G8" s="194"/>
      <c r="H8" s="195"/>
      <c r="I8" s="187"/>
      <c r="J8" s="51" t="str">
        <f>$B$6</f>
        <v xml:space="preserve">Medical Assistant </v>
      </c>
      <c r="K8" s="64">
        <f>$C$6</f>
        <v>35625.318927539185</v>
      </c>
      <c r="L8" s="75">
        <f>V4</f>
        <v>0.2</v>
      </c>
      <c r="M8" s="39">
        <f>K8*L8</f>
        <v>7125.0637855078376</v>
      </c>
      <c r="O8" s="51" t="str">
        <f>$B$6</f>
        <v xml:space="preserve">Medical Assistant </v>
      </c>
      <c r="P8" s="64">
        <f>$C$6</f>
        <v>35625.318927539185</v>
      </c>
      <c r="Q8" s="75">
        <f>V5</f>
        <v>0.4</v>
      </c>
      <c r="R8" s="39">
        <f>P8*Q8</f>
        <v>14250.127571015675</v>
      </c>
      <c r="T8" s="183" t="s">
        <v>259</v>
      </c>
      <c r="U8" s="214" t="s">
        <v>244</v>
      </c>
      <c r="V8" s="215">
        <v>1</v>
      </c>
      <c r="W8" s="248">
        <f>R53</f>
        <v>5730.3114282265997</v>
      </c>
      <c r="X8" s="248">
        <f t="shared" si="0"/>
        <v>68763.737138719196</v>
      </c>
    </row>
    <row r="9" spans="2:24" ht="15" customHeight="1">
      <c r="B9" s="96" t="str">
        <f>B5</f>
        <v>Program Manager</v>
      </c>
      <c r="C9" s="196">
        <v>0.05</v>
      </c>
      <c r="D9" s="197" t="s">
        <v>208</v>
      </c>
      <c r="E9" s="198"/>
      <c r="F9" s="198"/>
      <c r="G9" s="198"/>
      <c r="H9" s="103"/>
      <c r="I9" s="187"/>
      <c r="J9" s="51" t="str">
        <f>$B$7</f>
        <v>Clerical Support</v>
      </c>
      <c r="K9" s="64">
        <f>$C$7</f>
        <v>33694.392638876612</v>
      </c>
      <c r="L9" s="75">
        <f>$C$11</f>
        <v>0.25</v>
      </c>
      <c r="M9" s="39">
        <f>K9*L9</f>
        <v>8423.598159719153</v>
      </c>
      <c r="O9" s="51" t="str">
        <f>$B$7</f>
        <v>Clerical Support</v>
      </c>
      <c r="P9" s="64">
        <f>$C$7</f>
        <v>33694.392638876612</v>
      </c>
      <c r="Q9" s="75">
        <f>$C$11</f>
        <v>0.25</v>
      </c>
      <c r="R9" s="39">
        <f>P9*Q9</f>
        <v>8423.598159719153</v>
      </c>
      <c r="T9" s="182" t="s">
        <v>260</v>
      </c>
      <c r="U9" s="129" t="s">
        <v>245</v>
      </c>
      <c r="V9" s="180">
        <v>1.2</v>
      </c>
      <c r="W9" s="245">
        <f>$R$53*V9</f>
        <v>6876.3737138719198</v>
      </c>
      <c r="X9" s="245">
        <f t="shared" si="0"/>
        <v>82516.484566463041</v>
      </c>
    </row>
    <row r="10" spans="2:24" ht="15" customHeight="1">
      <c r="B10" s="96" t="str">
        <f t="shared" ref="B10:B11" si="1">B6</f>
        <v xml:space="preserve">Medical Assistant </v>
      </c>
      <c r="C10" s="224">
        <v>1</v>
      </c>
      <c r="D10" s="197" t="s">
        <v>208</v>
      </c>
      <c r="E10" s="198"/>
      <c r="F10" s="198"/>
      <c r="G10" s="198"/>
      <c r="H10" s="103"/>
      <c r="I10" s="187"/>
      <c r="J10" s="50" t="s">
        <v>198</v>
      </c>
      <c r="K10" s="49"/>
      <c r="L10" s="93">
        <f>SUM(L7:L9)</f>
        <v>0.5</v>
      </c>
      <c r="M10" s="48">
        <f>SUM(M7:M9)</f>
        <v>18409.605878133469</v>
      </c>
      <c r="O10" s="50" t="s">
        <v>198</v>
      </c>
      <c r="P10" s="49"/>
      <c r="Q10" s="93">
        <f>SUM(Q7:Q9)</f>
        <v>0.7</v>
      </c>
      <c r="R10" s="48">
        <f>SUM(R7:R9)</f>
        <v>25534.669663641307</v>
      </c>
      <c r="T10" s="182" t="s">
        <v>261</v>
      </c>
      <c r="U10" s="129" t="s">
        <v>246</v>
      </c>
      <c r="V10" s="180">
        <v>1.4</v>
      </c>
      <c r="W10" s="245">
        <f t="shared" ref="W10:W13" si="2">$R$53*V10</f>
        <v>8022.435999517239</v>
      </c>
      <c r="X10" s="245">
        <f t="shared" si="0"/>
        <v>96269.231994206872</v>
      </c>
    </row>
    <row r="11" spans="2:24" ht="15" customHeight="1">
      <c r="B11" s="96" t="str">
        <f t="shared" si="1"/>
        <v>Clerical Support</v>
      </c>
      <c r="C11" s="199">
        <v>0.25</v>
      </c>
      <c r="D11" s="200" t="s">
        <v>208</v>
      </c>
      <c r="E11" s="201"/>
      <c r="F11" s="201"/>
      <c r="G11" s="201"/>
      <c r="H11" s="106"/>
      <c r="I11" s="187"/>
      <c r="J11" s="45"/>
      <c r="K11" s="40"/>
      <c r="L11" s="31"/>
      <c r="M11" s="47"/>
      <c r="O11" s="45"/>
      <c r="P11" s="40"/>
      <c r="Q11" s="31"/>
      <c r="R11" s="47"/>
      <c r="T11" s="182" t="s">
        <v>262</v>
      </c>
      <c r="U11" s="129" t="s">
        <v>247</v>
      </c>
      <c r="V11" s="180">
        <v>1.6</v>
      </c>
      <c r="W11" s="245">
        <f t="shared" si="2"/>
        <v>9168.4982851625591</v>
      </c>
      <c r="X11" s="245">
        <f t="shared" si="0"/>
        <v>110021.9794219507</v>
      </c>
    </row>
    <row r="12" spans="2:24" ht="15" customHeight="1">
      <c r="B12" s="410" t="s">
        <v>195</v>
      </c>
      <c r="C12" s="412"/>
      <c r="D12" s="197"/>
      <c r="E12" s="198"/>
      <c r="F12" s="198"/>
      <c r="G12" s="198"/>
      <c r="H12" s="103"/>
      <c r="I12" s="187"/>
      <c r="J12" s="37" t="s">
        <v>197</v>
      </c>
      <c r="K12" s="80">
        <f>C13</f>
        <v>0.20200000000000001</v>
      </c>
      <c r="L12" s="40"/>
      <c r="M12" s="39">
        <f>K12*M10</f>
        <v>3718.7403873829608</v>
      </c>
      <c r="O12" s="37" t="s">
        <v>197</v>
      </c>
      <c r="P12" s="80">
        <f>C13</f>
        <v>0.20200000000000001</v>
      </c>
      <c r="Q12" s="40"/>
      <c r="R12" s="39">
        <f>P12*R10</f>
        <v>5158.0032720555446</v>
      </c>
      <c r="T12" s="182" t="s">
        <v>263</v>
      </c>
      <c r="U12" s="129" t="s">
        <v>248</v>
      </c>
      <c r="V12" s="180">
        <v>1.8</v>
      </c>
      <c r="W12" s="245">
        <f t="shared" si="2"/>
        <v>10314.56057080788</v>
      </c>
      <c r="X12" s="245">
        <f t="shared" si="0"/>
        <v>123774.72684969456</v>
      </c>
    </row>
    <row r="13" spans="2:24" ht="15" customHeight="1" thickBot="1">
      <c r="B13" s="108" t="s">
        <v>194</v>
      </c>
      <c r="C13" s="109">
        <v>0.20200000000000001</v>
      </c>
      <c r="D13" s="202" t="s">
        <v>283</v>
      </c>
      <c r="E13" s="203"/>
      <c r="F13" s="203"/>
      <c r="G13" s="203"/>
      <c r="H13" s="204"/>
      <c r="I13" s="188"/>
      <c r="J13" s="42" t="s">
        <v>196</v>
      </c>
      <c r="K13" s="81"/>
      <c r="L13" s="46"/>
      <c r="M13" s="72">
        <f>M12+M10</f>
        <v>22128.346265516429</v>
      </c>
      <c r="O13" s="42" t="s">
        <v>196</v>
      </c>
      <c r="P13" s="81"/>
      <c r="Q13" s="46"/>
      <c r="R13" s="72">
        <f>R12+R10</f>
        <v>30692.67293569685</v>
      </c>
      <c r="T13" s="182" t="s">
        <v>264</v>
      </c>
      <c r="U13" s="129" t="s">
        <v>249</v>
      </c>
      <c r="V13" s="180">
        <v>2</v>
      </c>
      <c r="W13" s="245">
        <f t="shared" si="2"/>
        <v>11460.622856453199</v>
      </c>
      <c r="X13" s="245">
        <f t="shared" si="0"/>
        <v>137527.47427743839</v>
      </c>
    </row>
    <row r="14" spans="2:24" ht="15" customHeight="1" thickTop="1">
      <c r="B14" s="96" t="s">
        <v>217</v>
      </c>
      <c r="C14" s="111">
        <f>16.51*100*(C18+1)</f>
        <v>1723.2617526461336</v>
      </c>
      <c r="D14" s="197" t="s">
        <v>311</v>
      </c>
      <c r="E14" s="198"/>
      <c r="F14" s="198"/>
      <c r="G14" s="198"/>
      <c r="H14" s="103"/>
      <c r="I14" s="187"/>
      <c r="J14" s="45"/>
      <c r="K14" s="82"/>
      <c r="L14" s="71" t="s">
        <v>216</v>
      </c>
      <c r="M14" s="121"/>
      <c r="O14" s="45"/>
      <c r="P14" s="82"/>
      <c r="Q14" s="71" t="s">
        <v>216</v>
      </c>
      <c r="R14" s="121"/>
      <c r="T14" s="425" t="s">
        <v>291</v>
      </c>
      <c r="U14" s="426"/>
      <c r="V14" s="244">
        <f>V4</f>
        <v>0.2</v>
      </c>
      <c r="W14" s="245">
        <f>X53</f>
        <v>1146.0622856453203</v>
      </c>
      <c r="X14" s="247">
        <f t="shared" si="0"/>
        <v>13752.747427743845</v>
      </c>
    </row>
    <row r="15" spans="2:24" ht="15" customHeight="1">
      <c r="B15" s="96" t="s">
        <v>250</v>
      </c>
      <c r="C15" s="111">
        <f>500*(C18+1)</f>
        <v>521.88423762753894</v>
      </c>
      <c r="D15" s="197" t="s">
        <v>312</v>
      </c>
      <c r="E15" s="198"/>
      <c r="F15" s="198"/>
      <c r="G15" s="198"/>
      <c r="H15" s="103"/>
      <c r="I15" s="187"/>
      <c r="J15" s="37" t="str">
        <f>$B$14</f>
        <v>Occupancy (Per FTE)</v>
      </c>
      <c r="K15" s="82"/>
      <c r="L15" s="123">
        <f>$C$14</f>
        <v>1723.2617526461336</v>
      </c>
      <c r="M15" s="39">
        <f>L15*L10</f>
        <v>861.63087632306679</v>
      </c>
      <c r="O15" s="37" t="str">
        <f>$B$14</f>
        <v>Occupancy (Per FTE)</v>
      </c>
      <c r="P15" s="82"/>
      <c r="Q15" s="123">
        <f>$C$14</f>
        <v>1723.2617526461336</v>
      </c>
      <c r="R15" s="39">
        <f>Q15*Q10</f>
        <v>1206.2832268522934</v>
      </c>
    </row>
    <row r="16" spans="2:24" ht="15" customHeight="1">
      <c r="B16" s="108" t="s">
        <v>222</v>
      </c>
      <c r="C16" s="111">
        <f>200*(C18+1)</f>
        <v>208.75369505101554</v>
      </c>
      <c r="D16" s="197" t="s">
        <v>312</v>
      </c>
      <c r="E16" s="198"/>
      <c r="F16" s="198"/>
      <c r="G16" s="198"/>
      <c r="H16" s="103"/>
      <c r="I16" s="187"/>
      <c r="J16" s="37" t="str">
        <f>$B$15</f>
        <v>Staff Training (per MA FTE)</v>
      </c>
      <c r="K16" s="85"/>
      <c r="L16" s="123">
        <f>$C$15</f>
        <v>521.88423762753894</v>
      </c>
      <c r="M16" s="39">
        <f>L16*SUM(L8:L8)</f>
        <v>104.3768475255078</v>
      </c>
      <c r="O16" s="37" t="str">
        <f>$B$15</f>
        <v>Staff Training (per MA FTE)</v>
      </c>
      <c r="P16" s="85"/>
      <c r="Q16" s="123">
        <f>$C$15</f>
        <v>521.88423762753894</v>
      </c>
      <c r="R16" s="39">
        <f>Q16*SUM(Q8:Q8)</f>
        <v>208.7536950510156</v>
      </c>
    </row>
    <row r="17" spans="2:24" ht="15" customHeight="1">
      <c r="B17" s="113" t="s">
        <v>192</v>
      </c>
      <c r="C17" s="118">
        <v>0.1258</v>
      </c>
      <c r="D17" s="205" t="s">
        <v>283</v>
      </c>
      <c r="E17" s="206"/>
      <c r="F17" s="206"/>
      <c r="G17" s="206"/>
      <c r="H17" s="207"/>
      <c r="I17" s="188"/>
      <c r="J17" s="37" t="str">
        <f>$B$16</f>
        <v>Program Supplies and Materials (per FTE)</v>
      </c>
      <c r="K17" s="85"/>
      <c r="L17" s="123">
        <f>$C$16</f>
        <v>208.75369505101554</v>
      </c>
      <c r="M17" s="39">
        <f>L17*L10</f>
        <v>104.37684752550777</v>
      </c>
      <c r="O17" s="37" t="str">
        <f>$B$16</f>
        <v>Program Supplies and Materials (per FTE)</v>
      </c>
      <c r="P17" s="85"/>
      <c r="Q17" s="123">
        <f>$C$16</f>
        <v>208.75369505101554</v>
      </c>
      <c r="R17" s="39">
        <f>Q17*Q10</f>
        <v>146.12758653571086</v>
      </c>
    </row>
    <row r="18" spans="2:24" ht="15" customHeight="1" thickBot="1">
      <c r="B18" s="115" t="s">
        <v>293</v>
      </c>
      <c r="C18" s="116">
        <f>CAF!BD40</f>
        <v>4.3768475255077849E-2</v>
      </c>
      <c r="D18" s="208" t="s">
        <v>213</v>
      </c>
      <c r="E18" s="209"/>
      <c r="F18" s="209"/>
      <c r="G18" s="209"/>
      <c r="H18" s="210"/>
      <c r="I18" s="187"/>
      <c r="J18" s="37"/>
      <c r="K18" s="83"/>
      <c r="L18" s="44"/>
      <c r="M18" s="39"/>
      <c r="O18" s="37"/>
      <c r="P18" s="83"/>
      <c r="Q18" s="44"/>
      <c r="R18" s="39"/>
    </row>
    <row r="19" spans="2:24" ht="15" customHeight="1" thickBot="1">
      <c r="B19" s="108" t="s">
        <v>296</v>
      </c>
      <c r="C19" s="361">
        <f>'CAF Fall 2018'!BQ23</f>
        <v>2.3531493276716206E-2</v>
      </c>
      <c r="D19" s="197" t="s">
        <v>297</v>
      </c>
      <c r="E19" s="198"/>
      <c r="F19" s="198"/>
      <c r="G19" s="198"/>
      <c r="H19" s="103"/>
      <c r="I19" s="38"/>
      <c r="J19" s="42" t="s">
        <v>193</v>
      </c>
      <c r="K19" s="81"/>
      <c r="L19" s="41"/>
      <c r="M19" s="72">
        <f>SUM(M13:M18)</f>
        <v>23198.730836890514</v>
      </c>
      <c r="O19" s="42" t="s">
        <v>193</v>
      </c>
      <c r="P19" s="81"/>
      <c r="Q19" s="41"/>
      <c r="R19" s="72">
        <f>SUM(R13:R18)</f>
        <v>32253.837444135868</v>
      </c>
    </row>
    <row r="20" spans="2:24" ht="15" customHeight="1" thickTop="1" thickBot="1">
      <c r="B20" s="366" t="s">
        <v>617</v>
      </c>
      <c r="C20" s="368">
        <v>6.3E-3</v>
      </c>
      <c r="D20" s="367" t="s">
        <v>618</v>
      </c>
      <c r="E20" s="363"/>
      <c r="F20" s="363"/>
      <c r="G20" s="363"/>
      <c r="H20" s="364"/>
      <c r="I20" s="35"/>
      <c r="J20" s="37" t="s">
        <v>192</v>
      </c>
      <c r="K20" s="80">
        <f>C17</f>
        <v>0.1258</v>
      </c>
      <c r="L20" s="40"/>
      <c r="M20" s="39">
        <f>M19*K20</f>
        <v>2918.4003392808268</v>
      </c>
      <c r="O20" s="37" t="s">
        <v>192</v>
      </c>
      <c r="P20" s="80">
        <f>C17</f>
        <v>0.1258</v>
      </c>
      <c r="Q20" s="40"/>
      <c r="R20" s="39">
        <f>R19*P20</f>
        <v>4057.5327504722923</v>
      </c>
    </row>
    <row r="21" spans="2:24" ht="15" customHeight="1">
      <c r="B21" s="32" t="s">
        <v>276</v>
      </c>
      <c r="C21" s="32"/>
      <c r="D21" s="32"/>
      <c r="E21" s="32"/>
      <c r="F21" s="32"/>
      <c r="G21" s="32"/>
      <c r="H21" s="32"/>
      <c r="I21" s="32"/>
      <c r="J21" s="37"/>
      <c r="K21" s="80"/>
      <c r="L21" s="40"/>
      <c r="M21" s="39"/>
      <c r="O21" s="37"/>
      <c r="P21" s="80"/>
      <c r="Q21" s="40"/>
      <c r="R21" s="39"/>
    </row>
    <row r="22" spans="2:24" ht="15" customHeight="1" thickBot="1">
      <c r="B22" s="32"/>
      <c r="C22" s="32" t="s">
        <v>277</v>
      </c>
      <c r="D22" s="32"/>
      <c r="E22" s="32"/>
      <c r="F22" s="32"/>
      <c r="G22" s="32"/>
      <c r="H22" s="32"/>
      <c r="I22" s="32"/>
      <c r="J22" s="77" t="s">
        <v>215</v>
      </c>
      <c r="K22" s="84"/>
      <c r="L22" s="78"/>
      <c r="M22" s="79">
        <f>M20+M19</f>
        <v>26117.13117617134</v>
      </c>
      <c r="O22" s="77" t="s">
        <v>215</v>
      </c>
      <c r="P22" s="84"/>
      <c r="Q22" s="78"/>
      <c r="R22" s="79">
        <f>R20+R19</f>
        <v>36311.370194608164</v>
      </c>
    </row>
    <row r="23" spans="2:24" ht="15" customHeight="1" thickTop="1">
      <c r="C23" s="231" t="s">
        <v>278</v>
      </c>
      <c r="J23" s="76" t="s">
        <v>191</v>
      </c>
      <c r="K23" s="86">
        <f>C19</f>
        <v>2.3531493276716206E-2</v>
      </c>
      <c r="L23" s="34"/>
      <c r="M23" s="36">
        <f>M22*K23</f>
        <v>614.57509667919112</v>
      </c>
      <c r="O23" s="76" t="s">
        <v>191</v>
      </c>
      <c r="P23" s="86">
        <f>K23</f>
        <v>2.3531493276716206E-2</v>
      </c>
      <c r="Q23" s="34"/>
      <c r="R23" s="36">
        <f>R22*P23</f>
        <v>854.46076360277527</v>
      </c>
    </row>
    <row r="24" spans="2:24" ht="15" customHeight="1" thickBot="1">
      <c r="C24" s="231" t="s">
        <v>279</v>
      </c>
      <c r="J24" s="373" t="str">
        <f>B20</f>
        <v>Trust fund contribution for PFMLA</v>
      </c>
      <c r="K24" s="86"/>
      <c r="L24" s="374">
        <f>C20</f>
        <v>6.3E-3</v>
      </c>
      <c r="M24" s="36">
        <f>M10*L24</f>
        <v>115.98051703224085</v>
      </c>
      <c r="O24" s="373" t="str">
        <f>B20</f>
        <v>Trust fund contribution for PFMLA</v>
      </c>
      <c r="P24" s="374"/>
      <c r="Q24" s="375">
        <f>C20</f>
        <v>6.3E-3</v>
      </c>
      <c r="R24" s="36">
        <f>R10*Q24</f>
        <v>160.86841888094023</v>
      </c>
    </row>
    <row r="25" spans="2:24" ht="15" customHeight="1">
      <c r="C25" s="231"/>
      <c r="J25" s="88" t="s">
        <v>220</v>
      </c>
      <c r="K25" s="89"/>
      <c r="L25" s="90"/>
      <c r="M25" s="91">
        <f>M22+M23+M24</f>
        <v>26847.686789882773</v>
      </c>
      <c r="O25" s="88" t="s">
        <v>220</v>
      </c>
      <c r="P25" s="89"/>
      <c r="Q25" s="90"/>
      <c r="R25" s="91">
        <f>R22+R23+R24</f>
        <v>37326.699377091878</v>
      </c>
    </row>
    <row r="26" spans="2:24" ht="15" customHeight="1">
      <c r="C26" s="231"/>
      <c r="J26" s="371"/>
      <c r="K26" s="177"/>
      <c r="L26" s="372"/>
      <c r="M26" s="370"/>
      <c r="O26" s="369"/>
      <c r="P26" s="177"/>
      <c r="Q26" s="34"/>
      <c r="R26" s="370"/>
    </row>
    <row r="27" spans="2:24" ht="15" customHeight="1" thickBot="1">
      <c r="J27" s="63" t="s">
        <v>253</v>
      </c>
      <c r="K27" s="87"/>
      <c r="L27" s="33"/>
      <c r="M27" s="73">
        <f>M25/M4</f>
        <v>2237.3072324902309</v>
      </c>
      <c r="O27" s="63" t="s">
        <v>253</v>
      </c>
      <c r="P27" s="87"/>
      <c r="Q27" s="33"/>
      <c r="R27" s="73">
        <f>R25/R4</f>
        <v>3110.558281424323</v>
      </c>
    </row>
    <row r="29" spans="2:24" ht="15" customHeight="1" thickBot="1">
      <c r="M29" s="125"/>
      <c r="N29" s="30"/>
    </row>
    <row r="30" spans="2:24" ht="15" customHeight="1" thickBot="1">
      <c r="E30" s="413" t="s">
        <v>267</v>
      </c>
      <c r="F30" s="414"/>
      <c r="G30" s="414"/>
      <c r="H30" s="415"/>
      <c r="J30" s="413" t="s">
        <v>268</v>
      </c>
      <c r="K30" s="414"/>
      <c r="L30" s="414"/>
      <c r="M30" s="415"/>
      <c r="O30" s="413" t="s">
        <v>269</v>
      </c>
      <c r="P30" s="414"/>
      <c r="Q30" s="414"/>
      <c r="R30" s="415"/>
      <c r="T30" s="422" t="s">
        <v>292</v>
      </c>
      <c r="U30" s="423"/>
      <c r="V30" s="423"/>
      <c r="W30" s="423"/>
      <c r="X30" s="424"/>
    </row>
    <row r="31" spans="2:24" ht="15" customHeight="1">
      <c r="E31" s="60" t="s">
        <v>204</v>
      </c>
      <c r="F31" s="74" t="s">
        <v>211</v>
      </c>
      <c r="G31" s="74" t="s">
        <v>239</v>
      </c>
      <c r="H31" s="58">
        <v>12</v>
      </c>
      <c r="J31" s="60" t="s">
        <v>204</v>
      </c>
      <c r="K31" s="74" t="s">
        <v>211</v>
      </c>
      <c r="L31" s="74" t="s">
        <v>239</v>
      </c>
      <c r="M31" s="58">
        <v>12</v>
      </c>
      <c r="O31" s="60" t="s">
        <v>204</v>
      </c>
      <c r="P31" s="74" t="s">
        <v>211</v>
      </c>
      <c r="Q31" s="74" t="s">
        <v>239</v>
      </c>
      <c r="R31" s="58">
        <v>12</v>
      </c>
      <c r="T31" s="60" t="s">
        <v>204</v>
      </c>
      <c r="U31" s="237"/>
      <c r="V31" s="74" t="s">
        <v>211</v>
      </c>
      <c r="W31" s="74" t="s">
        <v>239</v>
      </c>
      <c r="X31" s="58">
        <v>12</v>
      </c>
    </row>
    <row r="32" spans="2:24" ht="15" customHeight="1">
      <c r="E32" s="57"/>
      <c r="F32" s="56"/>
      <c r="G32" s="55"/>
      <c r="H32" s="54"/>
      <c r="J32" s="57"/>
      <c r="K32" s="56"/>
      <c r="L32" s="55"/>
      <c r="M32" s="54"/>
      <c r="O32" s="57"/>
      <c r="P32" s="56"/>
      <c r="Q32" s="55"/>
      <c r="R32" s="54"/>
      <c r="T32" s="57"/>
      <c r="U32" s="238"/>
      <c r="V32" s="56"/>
      <c r="W32" s="55"/>
      <c r="X32" s="54"/>
    </row>
    <row r="33" spans="5:24" ht="15" customHeight="1">
      <c r="E33" s="50" t="s">
        <v>202</v>
      </c>
      <c r="F33" s="53" t="s">
        <v>201</v>
      </c>
      <c r="G33" s="53" t="s">
        <v>0</v>
      </c>
      <c r="H33" s="52" t="s">
        <v>200</v>
      </c>
      <c r="J33" s="50" t="s">
        <v>202</v>
      </c>
      <c r="K33" s="53" t="s">
        <v>201</v>
      </c>
      <c r="L33" s="53" t="s">
        <v>0</v>
      </c>
      <c r="M33" s="52" t="s">
        <v>200</v>
      </c>
      <c r="O33" s="50" t="s">
        <v>202</v>
      </c>
      <c r="P33" s="53" t="s">
        <v>201</v>
      </c>
      <c r="Q33" s="53" t="s">
        <v>0</v>
      </c>
      <c r="R33" s="52" t="s">
        <v>200</v>
      </c>
      <c r="T33" s="50" t="s">
        <v>202</v>
      </c>
      <c r="U33" s="49"/>
      <c r="V33" s="53" t="s">
        <v>201</v>
      </c>
      <c r="W33" s="53" t="s">
        <v>0</v>
      </c>
      <c r="X33" s="52" t="s">
        <v>200</v>
      </c>
    </row>
    <row r="34" spans="5:24" ht="18.75" customHeight="1">
      <c r="E34" s="51" t="str">
        <f>$B$5</f>
        <v>Program Manager</v>
      </c>
      <c r="F34" s="64">
        <f>$C$5</f>
        <v>57218.878658129579</v>
      </c>
      <c r="G34" s="75">
        <f>$C$9</f>
        <v>0.05</v>
      </c>
      <c r="H34" s="39">
        <f>F34*G34</f>
        <v>2860.9439329064789</v>
      </c>
      <c r="J34" s="51" t="str">
        <f>$B$5</f>
        <v>Program Manager</v>
      </c>
      <c r="K34" s="64">
        <f>$C$5</f>
        <v>57218.878658129579</v>
      </c>
      <c r="L34" s="75">
        <f>$C$9</f>
        <v>0.05</v>
      </c>
      <c r="M34" s="39">
        <f>K34*L34</f>
        <v>2860.9439329064789</v>
      </c>
      <c r="O34" s="51" t="str">
        <f>$B$5</f>
        <v>Program Manager</v>
      </c>
      <c r="P34" s="64">
        <f>$C$5</f>
        <v>57218.878658129579</v>
      </c>
      <c r="Q34" s="75">
        <f>$C$9</f>
        <v>0.05</v>
      </c>
      <c r="R34" s="39">
        <f>P34*Q34</f>
        <v>2860.9439329064789</v>
      </c>
      <c r="T34" s="51" t="str">
        <f>$B$5</f>
        <v>Program Manager</v>
      </c>
      <c r="U34" s="239"/>
      <c r="V34" s="64">
        <f>$C$5</f>
        <v>57218.878658129579</v>
      </c>
      <c r="W34" s="75">
        <f>C9/5</f>
        <v>0.01</v>
      </c>
      <c r="X34" s="39">
        <f>V34*W34</f>
        <v>572.18878658129586</v>
      </c>
    </row>
    <row r="35" spans="5:24" ht="15" customHeight="1">
      <c r="E35" s="51" t="str">
        <f>$B$6</f>
        <v xml:space="preserve">Medical Assistant </v>
      </c>
      <c r="F35" s="64">
        <f>$C$6</f>
        <v>35625.318927539185</v>
      </c>
      <c r="G35" s="75">
        <f>V6</f>
        <v>0.6</v>
      </c>
      <c r="H35" s="39">
        <f>F35*G35</f>
        <v>21375.191356523512</v>
      </c>
      <c r="J35" s="51" t="str">
        <f>$B$6</f>
        <v xml:space="preserve">Medical Assistant </v>
      </c>
      <c r="K35" s="64">
        <f>$C$6</f>
        <v>35625.318927539185</v>
      </c>
      <c r="L35" s="75">
        <f>V7</f>
        <v>0.8</v>
      </c>
      <c r="M35" s="39">
        <f>K35*L35</f>
        <v>28500.25514203135</v>
      </c>
      <c r="O35" s="51" t="str">
        <f>$B$6</f>
        <v xml:space="preserve">Medical Assistant </v>
      </c>
      <c r="P35" s="64">
        <f>$C$6</f>
        <v>35625.318927539185</v>
      </c>
      <c r="Q35" s="225">
        <f>V8</f>
        <v>1</v>
      </c>
      <c r="R35" s="39">
        <f>P35*Q35</f>
        <v>35625.318927539185</v>
      </c>
      <c r="T35" s="51" t="str">
        <f>$B$6</f>
        <v xml:space="preserve">Medical Assistant </v>
      </c>
      <c r="U35" s="239"/>
      <c r="V35" s="64">
        <f>$C$6</f>
        <v>35625.318927539185</v>
      </c>
      <c r="W35" s="75">
        <f>C10/5</f>
        <v>0.2</v>
      </c>
      <c r="X35" s="39">
        <f>V35*W35</f>
        <v>7125.0637855078376</v>
      </c>
    </row>
    <row r="36" spans="5:24" ht="15" customHeight="1">
      <c r="E36" s="51" t="str">
        <f>$B$7</f>
        <v>Clerical Support</v>
      </c>
      <c r="F36" s="64">
        <f>$C$7</f>
        <v>33694.392638876612</v>
      </c>
      <c r="G36" s="75">
        <f>$C$11</f>
        <v>0.25</v>
      </c>
      <c r="H36" s="39">
        <f>F36*G36</f>
        <v>8423.598159719153</v>
      </c>
      <c r="J36" s="51" t="str">
        <f>$B$7</f>
        <v>Clerical Support</v>
      </c>
      <c r="K36" s="64">
        <f>$C$7</f>
        <v>33694.392638876612</v>
      </c>
      <c r="L36" s="75">
        <f>$C$11</f>
        <v>0.25</v>
      </c>
      <c r="M36" s="39">
        <f>K36*L36</f>
        <v>8423.598159719153</v>
      </c>
      <c r="O36" s="51" t="str">
        <f>$B$7</f>
        <v>Clerical Support</v>
      </c>
      <c r="P36" s="64">
        <f>$C$7</f>
        <v>33694.392638876612</v>
      </c>
      <c r="Q36" s="75">
        <f>$C$11</f>
        <v>0.25</v>
      </c>
      <c r="R36" s="39">
        <f>P36*Q36</f>
        <v>8423.598159719153</v>
      </c>
      <c r="T36" s="51" t="str">
        <f>$B$7</f>
        <v>Clerical Support</v>
      </c>
      <c r="U36" s="239"/>
      <c r="V36" s="64">
        <f>$C$7</f>
        <v>33694.392638876612</v>
      </c>
      <c r="W36" s="75">
        <f>C11/5</f>
        <v>0.05</v>
      </c>
      <c r="X36" s="39">
        <f>V36*W36</f>
        <v>1684.7196319438308</v>
      </c>
    </row>
    <row r="37" spans="5:24" ht="15" customHeight="1">
      <c r="E37" s="50" t="s">
        <v>198</v>
      </c>
      <c r="F37" s="49"/>
      <c r="G37" s="93">
        <f>SUM(G34:G36)</f>
        <v>0.9</v>
      </c>
      <c r="H37" s="48">
        <f>SUM(H34:H36)</f>
        <v>32659.733449149146</v>
      </c>
      <c r="J37" s="50" t="s">
        <v>198</v>
      </c>
      <c r="K37" s="49"/>
      <c r="L37" s="93">
        <f>SUM(L34:L36)</f>
        <v>1.1000000000000001</v>
      </c>
      <c r="M37" s="48">
        <f>SUM(M34:M36)</f>
        <v>39784.797234656988</v>
      </c>
      <c r="O37" s="50" t="s">
        <v>198</v>
      </c>
      <c r="P37" s="49"/>
      <c r="Q37" s="93">
        <f>SUM(Q34:Q36)</f>
        <v>1.3</v>
      </c>
      <c r="R37" s="48">
        <f>SUM(R34:R36)</f>
        <v>46909.861020164812</v>
      </c>
      <c r="T37" s="50" t="s">
        <v>198</v>
      </c>
      <c r="U37" s="49"/>
      <c r="V37" s="49"/>
      <c r="W37" s="93">
        <f>SUM(W34:W36)</f>
        <v>0.26</v>
      </c>
      <c r="X37" s="48">
        <f>SUM(X34:X36)</f>
        <v>9381.9722040329652</v>
      </c>
    </row>
    <row r="38" spans="5:24" ht="15" customHeight="1">
      <c r="E38" s="45"/>
      <c r="F38" s="40"/>
      <c r="G38" s="31"/>
      <c r="H38" s="47"/>
      <c r="J38" s="45"/>
      <c r="K38" s="40"/>
      <c r="L38" s="31"/>
      <c r="M38" s="47"/>
      <c r="O38" s="45"/>
      <c r="P38" s="40"/>
      <c r="Q38" s="31"/>
      <c r="R38" s="47"/>
      <c r="T38" s="45"/>
      <c r="U38" s="31"/>
      <c r="V38" s="40"/>
      <c r="W38" s="31"/>
      <c r="X38" s="47"/>
    </row>
    <row r="39" spans="5:24" ht="15" customHeight="1">
      <c r="E39" s="37" t="s">
        <v>197</v>
      </c>
      <c r="F39" s="80">
        <f>C13</f>
        <v>0.20200000000000001</v>
      </c>
      <c r="G39" s="40"/>
      <c r="H39" s="39">
        <f>F39*H37</f>
        <v>6597.2661567281275</v>
      </c>
      <c r="J39" s="37" t="s">
        <v>197</v>
      </c>
      <c r="K39" s="80">
        <f>C13</f>
        <v>0.20200000000000001</v>
      </c>
      <c r="L39" s="40"/>
      <c r="M39" s="39">
        <f>K39*M37</f>
        <v>8036.5290414007122</v>
      </c>
      <c r="O39" s="37" t="s">
        <v>197</v>
      </c>
      <c r="P39" s="80">
        <f>C13</f>
        <v>0.20200000000000001</v>
      </c>
      <c r="Q39" s="40"/>
      <c r="R39" s="39">
        <f>P39*R37</f>
        <v>9475.7919260732924</v>
      </c>
      <c r="T39" s="37" t="s">
        <v>197</v>
      </c>
      <c r="U39" s="40"/>
      <c r="V39" s="80">
        <f>C13</f>
        <v>0.20200000000000001</v>
      </c>
      <c r="W39" s="40"/>
      <c r="X39" s="39">
        <f>V39*X37</f>
        <v>1895.1583852146591</v>
      </c>
    </row>
    <row r="40" spans="5:24" ht="15" customHeight="1" thickBot="1">
      <c r="E40" s="42" t="s">
        <v>196</v>
      </c>
      <c r="F40" s="81"/>
      <c r="G40" s="46"/>
      <c r="H40" s="72">
        <f>H39+H37</f>
        <v>39256.999605877274</v>
      </c>
      <c r="J40" s="42" t="s">
        <v>196</v>
      </c>
      <c r="K40" s="81"/>
      <c r="L40" s="46"/>
      <c r="M40" s="72">
        <f>M39+M37</f>
        <v>47821.326276057698</v>
      </c>
      <c r="O40" s="42" t="s">
        <v>196</v>
      </c>
      <c r="P40" s="81"/>
      <c r="Q40" s="46"/>
      <c r="R40" s="72">
        <f>R39+R37</f>
        <v>56385.6529462381</v>
      </c>
      <c r="T40" s="42" t="s">
        <v>196</v>
      </c>
      <c r="U40" s="41"/>
      <c r="V40" s="81"/>
      <c r="W40" s="46"/>
      <c r="X40" s="72">
        <f>X39+X37</f>
        <v>11277.130589247625</v>
      </c>
    </row>
    <row r="41" spans="5:24" ht="15" customHeight="1" thickTop="1">
      <c r="E41" s="45"/>
      <c r="F41" s="82"/>
      <c r="G41" s="71" t="s">
        <v>216</v>
      </c>
      <c r="H41" s="121"/>
      <c r="J41" s="45"/>
      <c r="K41" s="82"/>
      <c r="L41" s="71" t="s">
        <v>216</v>
      </c>
      <c r="M41" s="121"/>
      <c r="O41" s="45"/>
      <c r="P41" s="82"/>
      <c r="Q41" s="71" t="s">
        <v>216</v>
      </c>
      <c r="R41" s="121"/>
      <c r="T41" s="45"/>
      <c r="U41" s="31"/>
      <c r="V41" s="82"/>
      <c r="W41" s="71" t="s">
        <v>216</v>
      </c>
      <c r="X41" s="121"/>
    </row>
    <row r="42" spans="5:24" ht="15" customHeight="1">
      <c r="E42" s="37" t="str">
        <f>$B$14</f>
        <v>Occupancy (Per FTE)</v>
      </c>
      <c r="F42" s="82"/>
      <c r="G42" s="123">
        <f>$C$14</f>
        <v>1723.2617526461336</v>
      </c>
      <c r="H42" s="39">
        <f>G42*G37</f>
        <v>1550.9355773815203</v>
      </c>
      <c r="J42" s="37" t="str">
        <f>$B$14</f>
        <v>Occupancy (Per FTE)</v>
      </c>
      <c r="K42" s="82"/>
      <c r="L42" s="123">
        <f>$C$14</f>
        <v>1723.2617526461336</v>
      </c>
      <c r="M42" s="39">
        <f>L42*L37</f>
        <v>1895.5879279107471</v>
      </c>
      <c r="O42" s="37" t="str">
        <f>$B$14</f>
        <v>Occupancy (Per FTE)</v>
      </c>
      <c r="P42" s="82"/>
      <c r="Q42" s="123">
        <f>$C$14</f>
        <v>1723.2617526461336</v>
      </c>
      <c r="R42" s="39">
        <f>Q42*Q37</f>
        <v>2240.2402784399737</v>
      </c>
      <c r="T42" s="37" t="str">
        <f>$B$14</f>
        <v>Occupancy (Per FTE)</v>
      </c>
      <c r="U42" s="40"/>
      <c r="V42" s="82"/>
      <c r="W42" s="123">
        <f>$C$14</f>
        <v>1723.2617526461336</v>
      </c>
      <c r="X42" s="39">
        <f>W42*W37</f>
        <v>448.04805568799475</v>
      </c>
    </row>
    <row r="43" spans="5:24" ht="15" customHeight="1">
      <c r="E43" s="37" t="str">
        <f>$B$15</f>
        <v>Staff Training (per MA FTE)</v>
      </c>
      <c r="F43" s="85"/>
      <c r="G43" s="123">
        <f>$C$15</f>
        <v>521.88423762753894</v>
      </c>
      <c r="H43" s="39">
        <f>G43*SUM(G35:G35)</f>
        <v>313.13054257652334</v>
      </c>
      <c r="J43" s="37" t="str">
        <f>$B$15</f>
        <v>Staff Training (per MA FTE)</v>
      </c>
      <c r="K43" s="85"/>
      <c r="L43" s="123">
        <f>$C$15</f>
        <v>521.88423762753894</v>
      </c>
      <c r="M43" s="39">
        <f>L43*SUM(L35:L35)</f>
        <v>417.5073901020312</v>
      </c>
      <c r="O43" s="37" t="str">
        <f>$B$15</f>
        <v>Staff Training (per MA FTE)</v>
      </c>
      <c r="P43" s="85"/>
      <c r="Q43" s="123">
        <f>$C$15</f>
        <v>521.88423762753894</v>
      </c>
      <c r="R43" s="39">
        <f>Q43*SUM(Q35:Q35)</f>
        <v>521.88423762753894</v>
      </c>
      <c r="T43" s="37" t="str">
        <f>$B$15</f>
        <v>Staff Training (per MA FTE)</v>
      </c>
      <c r="U43" s="40"/>
      <c r="V43" s="85"/>
      <c r="W43" s="123">
        <f>$C$15</f>
        <v>521.88423762753894</v>
      </c>
      <c r="X43" s="39">
        <f>W43*SUM(W35:W35)</f>
        <v>104.3768475255078</v>
      </c>
    </row>
    <row r="44" spans="5:24" ht="16.5" customHeight="1">
      <c r="E44" s="37" t="str">
        <f>$B$16</f>
        <v>Program Supplies and Materials (per FTE)</v>
      </c>
      <c r="F44" s="85"/>
      <c r="G44" s="123">
        <f>$C$16</f>
        <v>208.75369505101554</v>
      </c>
      <c r="H44" s="39">
        <f>G44*G37</f>
        <v>187.87832554591398</v>
      </c>
      <c r="J44" s="37" t="str">
        <f>$B$16</f>
        <v>Program Supplies and Materials (per FTE)</v>
      </c>
      <c r="K44" s="85"/>
      <c r="L44" s="123">
        <f>$C$16</f>
        <v>208.75369505101554</v>
      </c>
      <c r="M44" s="39">
        <f>L44*L37</f>
        <v>229.6290645561171</v>
      </c>
      <c r="O44" s="37" t="str">
        <f>$B$16</f>
        <v>Program Supplies and Materials (per FTE)</v>
      </c>
      <c r="P44" s="85"/>
      <c r="Q44" s="123">
        <f>$C$16</f>
        <v>208.75369505101554</v>
      </c>
      <c r="R44" s="39">
        <f>Q44*Q37</f>
        <v>271.37980356632022</v>
      </c>
      <c r="T44" s="37" t="str">
        <f>$B$16</f>
        <v>Program Supplies and Materials (per FTE)</v>
      </c>
      <c r="U44" s="40"/>
      <c r="V44" s="85"/>
      <c r="W44" s="123">
        <f>$C$16</f>
        <v>208.75369505101554</v>
      </c>
      <c r="X44" s="39">
        <f>W44*W37</f>
        <v>54.275960713264041</v>
      </c>
    </row>
    <row r="45" spans="5:24" ht="15" customHeight="1">
      <c r="E45" s="37"/>
      <c r="F45" s="83"/>
      <c r="G45" s="44"/>
      <c r="H45" s="39"/>
      <c r="J45" s="37"/>
      <c r="K45" s="83"/>
      <c r="L45" s="44"/>
      <c r="M45" s="39"/>
      <c r="O45" s="37"/>
      <c r="P45" s="83"/>
      <c r="Q45" s="44"/>
      <c r="R45" s="39"/>
      <c r="T45" s="37"/>
      <c r="U45" s="40"/>
      <c r="V45" s="83"/>
      <c r="W45" s="44"/>
      <c r="X45" s="39"/>
    </row>
    <row r="46" spans="5:24" ht="15" customHeight="1" thickBot="1">
      <c r="E46" s="42" t="s">
        <v>193</v>
      </c>
      <c r="F46" s="81"/>
      <c r="G46" s="41"/>
      <c r="H46" s="72">
        <f>SUM(H40:H45)</f>
        <v>41308.94405138123</v>
      </c>
      <c r="J46" s="42" t="s">
        <v>193</v>
      </c>
      <c r="K46" s="81"/>
      <c r="L46" s="41"/>
      <c r="M46" s="72">
        <f>SUM(M40:M45)</f>
        <v>50364.050658626591</v>
      </c>
      <c r="O46" s="42" t="s">
        <v>193</v>
      </c>
      <c r="P46" s="81"/>
      <c r="Q46" s="41"/>
      <c r="R46" s="72">
        <f>SUM(R40:R45)</f>
        <v>59419.157265871938</v>
      </c>
      <c r="T46" s="42" t="s">
        <v>193</v>
      </c>
      <c r="U46" s="41"/>
      <c r="V46" s="81"/>
      <c r="W46" s="41"/>
      <c r="X46" s="72">
        <f>SUM(X40:X45)</f>
        <v>11883.831453174391</v>
      </c>
    </row>
    <row r="47" spans="5:24" ht="15" customHeight="1" thickTop="1">
      <c r="E47" s="37" t="s">
        <v>192</v>
      </c>
      <c r="F47" s="80">
        <f>C17</f>
        <v>0.1258</v>
      </c>
      <c r="G47" s="40"/>
      <c r="H47" s="39">
        <f>H46*F47</f>
        <v>5196.6651616637582</v>
      </c>
      <c r="J47" s="37" t="s">
        <v>192</v>
      </c>
      <c r="K47" s="80">
        <f>C17</f>
        <v>0.1258</v>
      </c>
      <c r="L47" s="40"/>
      <c r="M47" s="39">
        <f>M46*K47</f>
        <v>6335.7975728552246</v>
      </c>
      <c r="O47" s="37" t="s">
        <v>192</v>
      </c>
      <c r="P47" s="80">
        <f>C17</f>
        <v>0.1258</v>
      </c>
      <c r="Q47" s="40"/>
      <c r="R47" s="39">
        <f>R46*P47</f>
        <v>7474.9299840466892</v>
      </c>
      <c r="T47" s="37" t="s">
        <v>192</v>
      </c>
      <c r="U47" s="40"/>
      <c r="V47" s="80">
        <f>C17</f>
        <v>0.1258</v>
      </c>
      <c r="W47" s="40"/>
      <c r="X47" s="39">
        <f>X46*V47</f>
        <v>1494.9859968093383</v>
      </c>
    </row>
    <row r="48" spans="5:24" ht="15" customHeight="1">
      <c r="E48" s="37"/>
      <c r="F48" s="80"/>
      <c r="G48" s="40"/>
      <c r="H48" s="39"/>
      <c r="J48" s="37"/>
      <c r="K48" s="80"/>
      <c r="L48" s="40"/>
      <c r="M48" s="39"/>
      <c r="O48" s="37"/>
      <c r="P48" s="80"/>
      <c r="Q48" s="40"/>
      <c r="R48" s="39"/>
      <c r="T48" s="37"/>
      <c r="U48" s="40"/>
      <c r="V48" s="80"/>
      <c r="W48" s="40"/>
      <c r="X48" s="39"/>
    </row>
    <row r="49" spans="5:24" ht="15" customHeight="1" thickBot="1">
      <c r="E49" s="77" t="s">
        <v>215</v>
      </c>
      <c r="F49" s="84"/>
      <c r="G49" s="78"/>
      <c r="H49" s="79">
        <f>H47+H46</f>
        <v>46505.609213044991</v>
      </c>
      <c r="J49" s="77" t="s">
        <v>215</v>
      </c>
      <c r="K49" s="84"/>
      <c r="L49" s="78"/>
      <c r="M49" s="79">
        <f>M47+M46</f>
        <v>56699.848231481817</v>
      </c>
      <c r="O49" s="77" t="s">
        <v>215</v>
      </c>
      <c r="P49" s="84"/>
      <c r="Q49" s="78"/>
      <c r="R49" s="79">
        <f>R47+R46</f>
        <v>66894.087249918623</v>
      </c>
      <c r="T49" s="77" t="s">
        <v>215</v>
      </c>
      <c r="U49" s="240"/>
      <c r="V49" s="84"/>
      <c r="W49" s="78"/>
      <c r="X49" s="79">
        <f>X47+X46</f>
        <v>13378.81744998373</v>
      </c>
    </row>
    <row r="50" spans="5:24" ht="15" customHeight="1" thickTop="1">
      <c r="E50" s="76" t="s">
        <v>191</v>
      </c>
      <c r="F50" s="86"/>
      <c r="G50" s="252">
        <f>K23</f>
        <v>2.3531493276716206E-2</v>
      </c>
      <c r="H50" s="36">
        <f>H49*K23</f>
        <v>1094.3464305263594</v>
      </c>
      <c r="J50" s="76" t="s">
        <v>191</v>
      </c>
      <c r="K50" s="86">
        <f>C19</f>
        <v>2.3531493276716206E-2</v>
      </c>
      <c r="L50" s="34"/>
      <c r="M50" s="36">
        <f>M49*K23</f>
        <v>1334.2320974499437</v>
      </c>
      <c r="O50" s="76" t="s">
        <v>191</v>
      </c>
      <c r="P50" s="86">
        <f>K23</f>
        <v>2.3531493276716206E-2</v>
      </c>
      <c r="Q50" s="34"/>
      <c r="R50" s="36">
        <f>R49*P50</f>
        <v>1574.1177643735273</v>
      </c>
      <c r="T50" s="76" t="s">
        <v>191</v>
      </c>
      <c r="U50" s="241"/>
      <c r="V50" s="86">
        <f>K23</f>
        <v>2.3531493276716206E-2</v>
      </c>
      <c r="W50" s="34"/>
      <c r="X50" s="36">
        <f>X49*V50</f>
        <v>314.82355287470557</v>
      </c>
    </row>
    <row r="51" spans="5:24" s="376" customFormat="1" ht="15" customHeight="1" thickBot="1">
      <c r="E51" s="373" t="str">
        <f>B20</f>
        <v>Trust fund contribution for PFMLA</v>
      </c>
      <c r="F51" s="374"/>
      <c r="G51" s="375">
        <f>C20</f>
        <v>6.3E-3</v>
      </c>
      <c r="H51" s="377">
        <f>H37*G51</f>
        <v>205.75632072963961</v>
      </c>
      <c r="J51" s="373" t="str">
        <f>B20</f>
        <v>Trust fund contribution for PFMLA</v>
      </c>
      <c r="K51" s="374"/>
      <c r="L51" s="375">
        <f>C20</f>
        <v>6.3E-3</v>
      </c>
      <c r="M51" s="377">
        <f>M37*L51</f>
        <v>250.64422257833903</v>
      </c>
      <c r="O51" s="373" t="str">
        <f>B20</f>
        <v>Trust fund contribution for PFMLA</v>
      </c>
      <c r="P51" s="374"/>
      <c r="Q51" s="378">
        <f>C20</f>
        <v>6.3E-3</v>
      </c>
      <c r="R51" s="377">
        <f>R37*Q51</f>
        <v>295.5321244270383</v>
      </c>
      <c r="T51" s="373" t="str">
        <f>B20</f>
        <v>Trust fund contribution for PFMLA</v>
      </c>
      <c r="U51" s="379"/>
      <c r="V51" s="374"/>
      <c r="W51" s="375">
        <f>C20</f>
        <v>6.3E-3</v>
      </c>
      <c r="X51" s="377">
        <f>X37*W51</f>
        <v>59.106424885407684</v>
      </c>
    </row>
    <row r="52" spans="5:24" ht="15" customHeight="1">
      <c r="E52" s="88" t="s">
        <v>220</v>
      </c>
      <c r="F52" s="89"/>
      <c r="G52" s="90"/>
      <c r="H52" s="91">
        <f>H49+H50+H51</f>
        <v>47805.711964300994</v>
      </c>
      <c r="J52" s="88" t="s">
        <v>220</v>
      </c>
      <c r="K52" s="89"/>
      <c r="L52" s="90"/>
      <c r="M52" s="91">
        <f>M49+M50+M51</f>
        <v>58284.724551510102</v>
      </c>
      <c r="O52" s="88" t="s">
        <v>220</v>
      </c>
      <c r="P52" s="89"/>
      <c r="Q52" s="90"/>
      <c r="R52" s="91">
        <f>R49+R50+R51</f>
        <v>68763.737138719196</v>
      </c>
      <c r="T52" s="88" t="s">
        <v>220</v>
      </c>
      <c r="U52" s="242"/>
      <c r="V52" s="89"/>
      <c r="W52" s="90"/>
      <c r="X52" s="91">
        <f>X49+X50+X51</f>
        <v>13752.747427743843</v>
      </c>
    </row>
    <row r="53" spans="5:24" ht="15" customHeight="1" thickBot="1">
      <c r="E53" s="63" t="s">
        <v>253</v>
      </c>
      <c r="F53" s="87"/>
      <c r="G53" s="33"/>
      <c r="H53" s="73">
        <f>H52/H31</f>
        <v>3983.809330358416</v>
      </c>
      <c r="J53" s="63" t="s">
        <v>253</v>
      </c>
      <c r="K53" s="87"/>
      <c r="L53" s="33"/>
      <c r="M53" s="73">
        <f>M52/M31</f>
        <v>4857.0603792925085</v>
      </c>
      <c r="O53" s="63" t="s">
        <v>253</v>
      </c>
      <c r="P53" s="87"/>
      <c r="Q53" s="33"/>
      <c r="R53" s="73">
        <f>R52/R31</f>
        <v>5730.3114282265997</v>
      </c>
      <c r="T53" s="63" t="s">
        <v>253</v>
      </c>
      <c r="U53" s="243"/>
      <c r="V53" s="87"/>
      <c r="W53" s="33"/>
      <c r="X53" s="73">
        <f>X52/X31</f>
        <v>1146.0622856453203</v>
      </c>
    </row>
    <row r="55" spans="5:24" ht="15" customHeight="1">
      <c r="X55" s="298"/>
    </row>
  </sheetData>
  <mergeCells count="12">
    <mergeCell ref="T30:X30"/>
    <mergeCell ref="T14:U14"/>
    <mergeCell ref="J3:M3"/>
    <mergeCell ref="J30:M30"/>
    <mergeCell ref="O3:R3"/>
    <mergeCell ref="O30:R30"/>
    <mergeCell ref="B4:C4"/>
    <mergeCell ref="B8:C8"/>
    <mergeCell ref="B12:C12"/>
    <mergeCell ref="E30:H30"/>
    <mergeCell ref="B3:H3"/>
    <mergeCell ref="D4:H4"/>
  </mergeCells>
  <pageMargins left="0.25" right="0.25" top="0.75" bottom="0.75" header="0.3" footer="0.3"/>
  <pageSetup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58"/>
  <sheetViews>
    <sheetView showGridLines="0" showRowColHeaders="0" zoomScale="86" zoomScaleNormal="86" workbookViewId="0">
      <selection activeCell="Q84" sqref="Q84:Q86"/>
    </sheetView>
  </sheetViews>
  <sheetFormatPr defaultColWidth="9.140625" defaultRowHeight="15" customHeight="1"/>
  <cols>
    <col min="1" max="1" width="4.85546875" style="29" customWidth="1"/>
    <col min="2" max="2" width="30.5703125" style="29" customWidth="1"/>
    <col min="3" max="3" width="13.42578125" style="29" customWidth="1"/>
    <col min="4" max="4" width="14.85546875" style="29" customWidth="1"/>
    <col min="5" max="5" width="25.85546875" style="29" customWidth="1"/>
    <col min="6" max="6" width="14.140625" style="29" customWidth="1"/>
    <col min="7" max="7" width="15.28515625" style="29" customWidth="1"/>
    <col min="8" max="8" width="16.85546875" style="29" customWidth="1"/>
    <col min="9" max="9" width="3.7109375" style="29" customWidth="1"/>
    <col min="10" max="10" width="24.5703125" style="29" customWidth="1"/>
    <col min="11" max="11" width="13.42578125" style="29" customWidth="1"/>
    <col min="12" max="12" width="11.7109375" style="29" customWidth="1"/>
    <col min="13" max="13" width="13.28515625" style="29" customWidth="1"/>
    <col min="14" max="14" width="4" style="29" customWidth="1"/>
    <col min="15" max="15" width="21.85546875" style="29" customWidth="1"/>
    <col min="16" max="16" width="15.7109375" style="29" customWidth="1"/>
    <col min="17" max="17" width="21.7109375" style="29" bestFit="1" customWidth="1"/>
    <col min="18" max="18" width="13.28515625" style="29" customWidth="1"/>
    <col min="19" max="19" width="5.5703125" style="29" customWidth="1"/>
    <col min="20" max="20" width="14.7109375" style="29" customWidth="1"/>
    <col min="21" max="21" width="11.28515625" style="29" customWidth="1"/>
    <col min="22" max="22" width="11.42578125" style="29" customWidth="1"/>
    <col min="23" max="23" width="12.7109375" style="29" customWidth="1"/>
    <col min="24" max="24" width="13.28515625" style="29" customWidth="1"/>
    <col min="25" max="16384" width="9.140625" style="29"/>
  </cols>
  <sheetData>
    <row r="2" spans="2:24" ht="15" customHeight="1" thickBot="1">
      <c r="B2" s="174"/>
      <c r="E2" s="181"/>
      <c r="F2" s="181"/>
      <c r="G2" s="181"/>
      <c r="H2" s="181"/>
      <c r="I2" s="181"/>
      <c r="W2" s="236"/>
      <c r="X2" s="236"/>
    </row>
    <row r="3" spans="2:24" ht="21" customHeight="1" thickBot="1">
      <c r="B3" s="416" t="s">
        <v>300</v>
      </c>
      <c r="C3" s="417"/>
      <c r="D3" s="417"/>
      <c r="E3" s="417"/>
      <c r="F3" s="417"/>
      <c r="G3" s="417"/>
      <c r="H3" s="418"/>
      <c r="I3" s="189"/>
      <c r="J3" s="413" t="s">
        <v>301</v>
      </c>
      <c r="K3" s="414"/>
      <c r="L3" s="414"/>
      <c r="M3" s="415"/>
      <c r="O3" s="413" t="s">
        <v>302</v>
      </c>
      <c r="P3" s="414"/>
      <c r="Q3" s="414"/>
      <c r="R3" s="415"/>
      <c r="T3" s="212" t="s">
        <v>254</v>
      </c>
      <c r="U3" s="213" t="s">
        <v>251</v>
      </c>
      <c r="V3" s="212" t="s">
        <v>252</v>
      </c>
      <c r="W3" s="212" t="s">
        <v>238</v>
      </c>
      <c r="X3" s="212" t="s">
        <v>220</v>
      </c>
    </row>
    <row r="4" spans="2:24" ht="15" customHeight="1">
      <c r="B4" s="408" t="s">
        <v>206</v>
      </c>
      <c r="C4" s="409"/>
      <c r="D4" s="419" t="s">
        <v>205</v>
      </c>
      <c r="E4" s="420"/>
      <c r="F4" s="420"/>
      <c r="G4" s="420"/>
      <c r="H4" s="421"/>
      <c r="I4" s="185"/>
      <c r="J4" s="60" t="s">
        <v>204</v>
      </c>
      <c r="K4" s="74" t="s">
        <v>211</v>
      </c>
      <c r="L4" s="74" t="s">
        <v>239</v>
      </c>
      <c r="M4" s="58">
        <v>12</v>
      </c>
      <c r="O4" s="60" t="s">
        <v>204</v>
      </c>
      <c r="P4" s="74" t="s">
        <v>211</v>
      </c>
      <c r="Q4" s="74" t="s">
        <v>239</v>
      </c>
      <c r="R4" s="58">
        <v>12</v>
      </c>
      <c r="T4" s="184" t="s">
        <v>255</v>
      </c>
      <c r="U4" s="172" t="s">
        <v>240</v>
      </c>
      <c r="V4" s="179">
        <v>0.2</v>
      </c>
      <c r="W4" s="245">
        <f>M27</f>
        <v>3522.4332910631547</v>
      </c>
      <c r="X4" s="245">
        <f>W4*12</f>
        <v>42269.199492757856</v>
      </c>
    </row>
    <row r="5" spans="2:24" ht="15" customHeight="1">
      <c r="B5" s="253" t="s">
        <v>218</v>
      </c>
      <c r="C5" s="286">
        <f>'UFR FY17'!EM33</f>
        <v>53819</v>
      </c>
      <c r="D5" s="311" t="s">
        <v>616</v>
      </c>
      <c r="E5" s="312"/>
      <c r="F5" s="312"/>
      <c r="G5" s="312"/>
      <c r="H5" s="313"/>
      <c r="I5" s="186"/>
      <c r="J5" s="57"/>
      <c r="K5" s="56"/>
      <c r="L5" s="55"/>
      <c r="M5" s="54"/>
      <c r="O5" s="57"/>
      <c r="P5" s="56"/>
      <c r="Q5" s="55"/>
      <c r="R5" s="54"/>
      <c r="T5" s="182" t="s">
        <v>256</v>
      </c>
      <c r="U5" s="129" t="s">
        <v>241</v>
      </c>
      <c r="V5" s="180">
        <v>0.4</v>
      </c>
      <c r="W5" s="245">
        <f>R27</f>
        <v>4395.6843399972477</v>
      </c>
      <c r="X5" s="245">
        <f t="shared" ref="X5:X14" si="0">W5*12</f>
        <v>52748.212079966972</v>
      </c>
    </row>
    <row r="6" spans="2:24" ht="15" customHeight="1">
      <c r="B6" s="95" t="s">
        <v>207</v>
      </c>
      <c r="C6" s="98">
        <f>'Salary Data'!G11*(C20+1)</f>
        <v>57218.878658129579</v>
      </c>
      <c r="D6" s="190" t="s">
        <v>313</v>
      </c>
      <c r="E6" s="191"/>
      <c r="F6" s="191"/>
      <c r="G6" s="191"/>
      <c r="H6" s="192"/>
      <c r="I6" s="186"/>
      <c r="J6" s="50" t="s">
        <v>202</v>
      </c>
      <c r="K6" s="53" t="s">
        <v>201</v>
      </c>
      <c r="L6" s="53" t="s">
        <v>0</v>
      </c>
      <c r="M6" s="52" t="s">
        <v>200</v>
      </c>
      <c r="O6" s="50" t="s">
        <v>202</v>
      </c>
      <c r="P6" s="53" t="s">
        <v>201</v>
      </c>
      <c r="Q6" s="53" t="s">
        <v>0</v>
      </c>
      <c r="R6" s="52" t="s">
        <v>200</v>
      </c>
      <c r="T6" s="182" t="s">
        <v>257</v>
      </c>
      <c r="U6" s="129" t="s">
        <v>242</v>
      </c>
      <c r="V6" s="180">
        <v>0.6</v>
      </c>
      <c r="W6" s="245">
        <f>H55</f>
        <v>5268.9353889313397</v>
      </c>
      <c r="X6" s="245">
        <f t="shared" si="0"/>
        <v>63227.22466717608</v>
      </c>
    </row>
    <row r="7" spans="2:24" ht="15" customHeight="1">
      <c r="B7" s="95" t="s">
        <v>209</v>
      </c>
      <c r="C7" s="98">
        <f>'Salary Data'!F51*(C20+1)</f>
        <v>35625.318927539185</v>
      </c>
      <c r="D7" s="190" t="s">
        <v>309</v>
      </c>
      <c r="E7" s="191"/>
      <c r="F7" s="191"/>
      <c r="G7" s="191"/>
      <c r="H7" s="192"/>
      <c r="I7" s="186"/>
      <c r="J7" s="295" t="str">
        <f>B5</f>
        <v>Registered Nurse</v>
      </c>
      <c r="K7" s="296">
        <f>C5</f>
        <v>53819</v>
      </c>
      <c r="L7" s="297">
        <f>C10</f>
        <v>0.2</v>
      </c>
      <c r="M7" s="289">
        <f>L7*K7</f>
        <v>10763.800000000001</v>
      </c>
      <c r="O7" s="290" t="str">
        <f>B5</f>
        <v>Registered Nurse</v>
      </c>
      <c r="P7" s="291">
        <f>K7</f>
        <v>53819</v>
      </c>
      <c r="Q7" s="294">
        <f>L7</f>
        <v>0.2</v>
      </c>
      <c r="R7" s="289">
        <f>P7*Q7</f>
        <v>10763.800000000001</v>
      </c>
      <c r="T7" s="182" t="s">
        <v>258</v>
      </c>
      <c r="U7" s="129" t="s">
        <v>243</v>
      </c>
      <c r="V7" s="180">
        <v>0.8</v>
      </c>
      <c r="W7" s="245">
        <f>M55</f>
        <v>6142.1864378654327</v>
      </c>
      <c r="X7" s="245">
        <f t="shared" si="0"/>
        <v>73706.237254385196</v>
      </c>
    </row>
    <row r="8" spans="2:24" ht="15" customHeight="1">
      <c r="B8" s="100" t="s">
        <v>210</v>
      </c>
      <c r="C8" s="101">
        <f>'Salary Data'!E52*(C20+1)</f>
        <v>33694.392638876612</v>
      </c>
      <c r="D8" s="190" t="s">
        <v>310</v>
      </c>
      <c r="E8" s="191"/>
      <c r="F8" s="191"/>
      <c r="G8" s="191"/>
      <c r="H8" s="192"/>
      <c r="I8" s="187"/>
      <c r="J8" s="51" t="str">
        <f>$B$6</f>
        <v>Program Manager</v>
      </c>
      <c r="K8" s="64">
        <f>$C$6</f>
        <v>57218.878658129579</v>
      </c>
      <c r="L8" s="75">
        <f>$C$11</f>
        <v>0.05</v>
      </c>
      <c r="M8" s="39">
        <f>K8*L8</f>
        <v>2860.9439329064789</v>
      </c>
      <c r="O8" s="51" t="str">
        <f>$B$6</f>
        <v>Program Manager</v>
      </c>
      <c r="P8" s="64">
        <f>$C$6</f>
        <v>57218.878658129579</v>
      </c>
      <c r="Q8" s="75">
        <f>$C$11</f>
        <v>0.05</v>
      </c>
      <c r="R8" s="39">
        <f>P8*Q8</f>
        <v>2860.9439329064789</v>
      </c>
      <c r="T8" s="183" t="s">
        <v>259</v>
      </c>
      <c r="U8" s="214" t="s">
        <v>244</v>
      </c>
      <c r="V8" s="215">
        <v>1</v>
      </c>
      <c r="W8" s="248">
        <f>R55</f>
        <v>7015.4374867995248</v>
      </c>
      <c r="X8" s="248">
        <f t="shared" si="0"/>
        <v>84185.249841594297</v>
      </c>
    </row>
    <row r="9" spans="2:24" ht="15" customHeight="1">
      <c r="B9" s="410" t="s">
        <v>199</v>
      </c>
      <c r="C9" s="411"/>
      <c r="D9" s="193"/>
      <c r="E9" s="194"/>
      <c r="F9" s="194"/>
      <c r="G9" s="194"/>
      <c r="H9" s="195"/>
      <c r="I9" s="187"/>
      <c r="J9" s="51" t="str">
        <f>$B$7</f>
        <v xml:space="preserve">Medical Assistant </v>
      </c>
      <c r="K9" s="64">
        <f>$C$7</f>
        <v>35625.318927539185</v>
      </c>
      <c r="L9" s="75">
        <f>V4</f>
        <v>0.2</v>
      </c>
      <c r="M9" s="39">
        <f>K9*L9</f>
        <v>7125.0637855078376</v>
      </c>
      <c r="O9" s="51" t="str">
        <f>$B$7</f>
        <v xml:space="preserve">Medical Assistant </v>
      </c>
      <c r="P9" s="64">
        <f>$C$7</f>
        <v>35625.318927539185</v>
      </c>
      <c r="Q9" s="75">
        <f>V5</f>
        <v>0.4</v>
      </c>
      <c r="R9" s="39">
        <f>P9*Q9</f>
        <v>14250.127571015675</v>
      </c>
      <c r="T9" s="182" t="s">
        <v>260</v>
      </c>
      <c r="U9" s="129" t="s">
        <v>245</v>
      </c>
      <c r="V9" s="180">
        <v>1.2</v>
      </c>
      <c r="W9" s="245">
        <f>$R$55*V9</f>
        <v>8418.5249841594286</v>
      </c>
      <c r="X9" s="245">
        <f t="shared" si="0"/>
        <v>101022.29980991315</v>
      </c>
    </row>
    <row r="10" spans="2:24" ht="15" customHeight="1">
      <c r="B10" s="287" t="str">
        <f>B5</f>
        <v>Registered Nurse</v>
      </c>
      <c r="C10" s="288">
        <v>0.2</v>
      </c>
      <c r="D10" s="197"/>
      <c r="E10" s="198"/>
      <c r="F10" s="198"/>
      <c r="G10" s="198"/>
      <c r="H10" s="103"/>
      <c r="I10" s="187"/>
      <c r="J10" s="51" t="str">
        <f>$B$8</f>
        <v>Clerical Support</v>
      </c>
      <c r="K10" s="64">
        <f>$C$8</f>
        <v>33694.392638876612</v>
      </c>
      <c r="L10" s="75">
        <f>$C$13</f>
        <v>0.25</v>
      </c>
      <c r="M10" s="39">
        <f>K10*L10</f>
        <v>8423.598159719153</v>
      </c>
      <c r="O10" s="51" t="str">
        <f>$B$8</f>
        <v>Clerical Support</v>
      </c>
      <c r="P10" s="64">
        <f>$C$8</f>
        <v>33694.392638876612</v>
      </c>
      <c r="Q10" s="75">
        <f>$C$13</f>
        <v>0.25</v>
      </c>
      <c r="R10" s="39">
        <f>P10*Q10</f>
        <v>8423.598159719153</v>
      </c>
      <c r="T10" s="182" t="s">
        <v>261</v>
      </c>
      <c r="U10" s="129" t="s">
        <v>246</v>
      </c>
      <c r="V10" s="180">
        <v>1.4</v>
      </c>
      <c r="W10" s="245">
        <f t="shared" ref="W10:W13" si="1">$R$55*V10</f>
        <v>9821.6124815193343</v>
      </c>
      <c r="X10" s="245">
        <f t="shared" si="0"/>
        <v>117859.34977823202</v>
      </c>
    </row>
    <row r="11" spans="2:24" ht="15" customHeight="1">
      <c r="B11" s="96" t="str">
        <f>B6</f>
        <v>Program Manager</v>
      </c>
      <c r="C11" s="196">
        <v>0.05</v>
      </c>
      <c r="D11" s="197" t="s">
        <v>312</v>
      </c>
      <c r="E11" s="198"/>
      <c r="F11" s="198"/>
      <c r="G11" s="198"/>
      <c r="H11" s="103"/>
      <c r="I11" s="187"/>
      <c r="J11" s="50" t="s">
        <v>198</v>
      </c>
      <c r="K11" s="49"/>
      <c r="L11" s="93">
        <f>SUM(L7:L10)</f>
        <v>0.7</v>
      </c>
      <c r="M11" s="48">
        <f>SUM(M7:M10)</f>
        <v>29173.405878133472</v>
      </c>
      <c r="O11" s="50" t="s">
        <v>198</v>
      </c>
      <c r="P11" s="49"/>
      <c r="Q11" s="93">
        <f>SUM(Q7:Q10)</f>
        <v>0.9</v>
      </c>
      <c r="R11" s="48">
        <f>SUM(R7:R10)</f>
        <v>36298.469663641314</v>
      </c>
      <c r="T11" s="182" t="s">
        <v>262</v>
      </c>
      <c r="U11" s="129" t="s">
        <v>247</v>
      </c>
      <c r="V11" s="180">
        <v>1.6</v>
      </c>
      <c r="W11" s="245">
        <f t="shared" si="1"/>
        <v>11224.69997887924</v>
      </c>
      <c r="X11" s="245">
        <f t="shared" si="0"/>
        <v>134696.39974655089</v>
      </c>
    </row>
    <row r="12" spans="2:24" ht="15" customHeight="1">
      <c r="B12" s="96" t="str">
        <f>B7</f>
        <v xml:space="preserve">Medical Assistant </v>
      </c>
      <c r="C12" s="224">
        <v>1</v>
      </c>
      <c r="D12" s="197" t="s">
        <v>312</v>
      </c>
      <c r="E12" s="198"/>
      <c r="F12" s="198"/>
      <c r="G12" s="198"/>
      <c r="H12" s="103"/>
      <c r="I12" s="187"/>
      <c r="J12" s="45"/>
      <c r="K12" s="40"/>
      <c r="L12" s="31"/>
      <c r="M12" s="47"/>
      <c r="O12" s="45"/>
      <c r="P12" s="40"/>
      <c r="Q12" s="31"/>
      <c r="R12" s="47"/>
      <c r="T12" s="182" t="s">
        <v>263</v>
      </c>
      <c r="U12" s="129" t="s">
        <v>248</v>
      </c>
      <c r="V12" s="180">
        <v>1.8</v>
      </c>
      <c r="W12" s="245">
        <f t="shared" si="1"/>
        <v>12627.787476239146</v>
      </c>
      <c r="X12" s="245">
        <f t="shared" si="0"/>
        <v>151533.44971486976</v>
      </c>
    </row>
    <row r="13" spans="2:24" ht="15" customHeight="1">
      <c r="B13" s="96" t="str">
        <f>B8</f>
        <v>Clerical Support</v>
      </c>
      <c r="C13" s="199">
        <v>0.25</v>
      </c>
      <c r="D13" s="197" t="s">
        <v>312</v>
      </c>
      <c r="E13" s="201"/>
      <c r="F13" s="201"/>
      <c r="G13" s="201"/>
      <c r="H13" s="106"/>
      <c r="I13" s="188"/>
      <c r="J13" s="37" t="s">
        <v>197</v>
      </c>
      <c r="K13" s="80">
        <f>C15</f>
        <v>0.20200000000000001</v>
      </c>
      <c r="L13" s="40"/>
      <c r="M13" s="39">
        <f>K13*M11</f>
        <v>5893.0279873829613</v>
      </c>
      <c r="O13" s="37" t="s">
        <v>197</v>
      </c>
      <c r="P13" s="80">
        <f>C15</f>
        <v>0.20200000000000001</v>
      </c>
      <c r="Q13" s="40"/>
      <c r="R13" s="39">
        <f>P13*R11</f>
        <v>7332.2908720555461</v>
      </c>
      <c r="T13" s="182" t="s">
        <v>264</v>
      </c>
      <c r="U13" s="129" t="s">
        <v>249</v>
      </c>
      <c r="V13" s="180">
        <v>2</v>
      </c>
      <c r="W13" s="245">
        <f t="shared" si="1"/>
        <v>14030.87497359905</v>
      </c>
      <c r="X13" s="245">
        <f t="shared" si="0"/>
        <v>168370.49968318859</v>
      </c>
    </row>
    <row r="14" spans="2:24" ht="15" customHeight="1" thickBot="1">
      <c r="B14" s="410" t="s">
        <v>195</v>
      </c>
      <c r="C14" s="412"/>
      <c r="D14" s="197"/>
      <c r="E14" s="198"/>
      <c r="F14" s="198"/>
      <c r="G14" s="198"/>
      <c r="H14" s="103"/>
      <c r="I14" s="187"/>
      <c r="J14" s="42" t="s">
        <v>196</v>
      </c>
      <c r="K14" s="81"/>
      <c r="L14" s="46"/>
      <c r="M14" s="72">
        <f>M13+M11</f>
        <v>35066.433865516432</v>
      </c>
      <c r="O14" s="42" t="s">
        <v>196</v>
      </c>
      <c r="P14" s="81"/>
      <c r="Q14" s="46"/>
      <c r="R14" s="72">
        <f>R13+R11</f>
        <v>43630.760535696856</v>
      </c>
      <c r="T14" s="425" t="s">
        <v>291</v>
      </c>
      <c r="U14" s="426"/>
      <c r="V14" s="244">
        <f>V4</f>
        <v>0.2</v>
      </c>
      <c r="W14" s="245">
        <f>X55</f>
        <v>2431.1883442182439</v>
      </c>
      <c r="X14" s="247">
        <f t="shared" si="0"/>
        <v>29174.260130618924</v>
      </c>
    </row>
    <row r="15" spans="2:24" ht="15" customHeight="1" thickTop="1">
      <c r="B15" s="108" t="s">
        <v>194</v>
      </c>
      <c r="C15" s="109">
        <v>0.20200000000000001</v>
      </c>
      <c r="D15" s="202" t="s">
        <v>283</v>
      </c>
      <c r="E15" s="203"/>
      <c r="F15" s="203"/>
      <c r="G15" s="203"/>
      <c r="H15" s="204"/>
      <c r="I15" s="187"/>
      <c r="J15" s="45"/>
      <c r="K15" s="82"/>
      <c r="L15" s="71" t="s">
        <v>216</v>
      </c>
      <c r="M15" s="121"/>
      <c r="O15" s="45"/>
      <c r="P15" s="82"/>
      <c r="Q15" s="71" t="s">
        <v>216</v>
      </c>
      <c r="R15" s="121"/>
    </row>
    <row r="16" spans="2:24" ht="15" customHeight="1">
      <c r="B16" s="96" t="s">
        <v>217</v>
      </c>
      <c r="C16" s="111">
        <f>16.51*100*(C20+1)</f>
        <v>1723.2617526461336</v>
      </c>
      <c r="D16" s="197" t="s">
        <v>311</v>
      </c>
      <c r="E16" s="198"/>
      <c r="F16" s="198"/>
      <c r="G16" s="198"/>
      <c r="H16" s="103"/>
      <c r="I16" s="187"/>
      <c r="J16" s="37" t="str">
        <f>$B$16</f>
        <v>Occupancy (Per FTE)</v>
      </c>
      <c r="K16" s="82"/>
      <c r="L16" s="123">
        <f>$C$16</f>
        <v>1723.2617526461336</v>
      </c>
      <c r="M16" s="39">
        <f>L16*L11</f>
        <v>1206.2832268522934</v>
      </c>
      <c r="O16" s="37" t="str">
        <f>$B$16</f>
        <v>Occupancy (Per FTE)</v>
      </c>
      <c r="P16" s="82"/>
      <c r="Q16" s="123">
        <f>$C$16</f>
        <v>1723.2617526461336</v>
      </c>
      <c r="R16" s="39">
        <f>Q16*Q11</f>
        <v>1550.9355773815203</v>
      </c>
    </row>
    <row r="17" spans="2:24" ht="15" customHeight="1">
      <c r="B17" s="96" t="s">
        <v>250</v>
      </c>
      <c r="C17" s="111">
        <f>500*(C20+1)</f>
        <v>521.88423762753894</v>
      </c>
      <c r="D17" s="197" t="s">
        <v>312</v>
      </c>
      <c r="E17" s="198"/>
      <c r="F17" s="198"/>
      <c r="G17" s="198"/>
      <c r="H17" s="103"/>
      <c r="I17" s="188"/>
      <c r="J17" s="37" t="str">
        <f>$B$17</f>
        <v>Staff Training (per MA FTE)</v>
      </c>
      <c r="K17" s="85"/>
      <c r="L17" s="123">
        <f>$C$17</f>
        <v>521.88423762753894</v>
      </c>
      <c r="M17" s="39">
        <f>L17*SUM(L9:L9)</f>
        <v>104.3768475255078</v>
      </c>
      <c r="O17" s="37" t="str">
        <f>$B$17</f>
        <v>Staff Training (per MA FTE)</v>
      </c>
      <c r="P17" s="85"/>
      <c r="Q17" s="123">
        <f>$C$17</f>
        <v>521.88423762753894</v>
      </c>
      <c r="R17" s="39">
        <f>Q17*SUM(Q9:Q9)</f>
        <v>208.7536950510156</v>
      </c>
    </row>
    <row r="18" spans="2:24" ht="15" customHeight="1">
      <c r="B18" s="108" t="s">
        <v>222</v>
      </c>
      <c r="C18" s="111">
        <f>200*(C20+1)</f>
        <v>208.75369505101554</v>
      </c>
      <c r="D18" s="197" t="s">
        <v>312</v>
      </c>
      <c r="E18" s="198"/>
      <c r="F18" s="198"/>
      <c r="G18" s="198"/>
      <c r="H18" s="103"/>
      <c r="I18" s="187"/>
      <c r="J18" s="37" t="str">
        <f>$B$18</f>
        <v>Program Supplies and Materials (per FTE)</v>
      </c>
      <c r="K18" s="85"/>
      <c r="L18" s="123">
        <f>$C$18</f>
        <v>208.75369505101554</v>
      </c>
      <c r="M18" s="39">
        <f>L18*L11</f>
        <v>146.12758653571086</v>
      </c>
      <c r="O18" s="37" t="str">
        <f>$B$18</f>
        <v>Program Supplies and Materials (per FTE)</v>
      </c>
      <c r="P18" s="85"/>
      <c r="Q18" s="123">
        <f>$C$18</f>
        <v>208.75369505101554</v>
      </c>
      <c r="R18" s="39">
        <f>Q18*Q11</f>
        <v>187.87832554591398</v>
      </c>
    </row>
    <row r="19" spans="2:24" ht="15" customHeight="1">
      <c r="B19" s="113" t="s">
        <v>192</v>
      </c>
      <c r="C19" s="118">
        <v>0.1258</v>
      </c>
      <c r="D19" s="205" t="s">
        <v>283</v>
      </c>
      <c r="E19" s="206"/>
      <c r="F19" s="206"/>
      <c r="G19" s="206"/>
      <c r="H19" s="207"/>
      <c r="I19" s="38"/>
      <c r="J19" s="37"/>
      <c r="K19" s="83"/>
      <c r="L19" s="44"/>
      <c r="M19" s="39"/>
      <c r="O19" s="37"/>
      <c r="P19" s="83"/>
      <c r="Q19" s="44"/>
      <c r="R19" s="39"/>
    </row>
    <row r="20" spans="2:24" ht="15" customHeight="1" thickBot="1">
      <c r="B20" s="115" t="s">
        <v>293</v>
      </c>
      <c r="C20" s="116">
        <f>CAF!BD40</f>
        <v>4.3768475255077849E-2</v>
      </c>
      <c r="D20" s="208" t="s">
        <v>213</v>
      </c>
      <c r="E20" s="209"/>
      <c r="F20" s="209"/>
      <c r="G20" s="209"/>
      <c r="H20" s="210"/>
      <c r="I20" s="35"/>
      <c r="J20" s="42" t="s">
        <v>193</v>
      </c>
      <c r="K20" s="81"/>
      <c r="L20" s="41"/>
      <c r="M20" s="72">
        <f>SUM(M14:M19)</f>
        <v>36523.221526429938</v>
      </c>
      <c r="O20" s="42" t="s">
        <v>193</v>
      </c>
      <c r="P20" s="81"/>
      <c r="Q20" s="41"/>
      <c r="R20" s="72">
        <f>SUM(R14:R19)</f>
        <v>45578.328133675306</v>
      </c>
    </row>
    <row r="21" spans="2:24" ht="15" customHeight="1" thickBot="1">
      <c r="B21" s="115" t="s">
        <v>296</v>
      </c>
      <c r="C21" s="116">
        <f>'CAF Fall 2018'!BQ23</f>
        <v>2.3531493276716206E-2</v>
      </c>
      <c r="D21" s="208" t="s">
        <v>297</v>
      </c>
      <c r="E21" s="209"/>
      <c r="F21" s="209"/>
      <c r="G21" s="209"/>
      <c r="H21" s="210"/>
      <c r="I21" s="32"/>
      <c r="J21" s="37" t="s">
        <v>192</v>
      </c>
      <c r="K21" s="80">
        <f>C19</f>
        <v>0.1258</v>
      </c>
      <c r="L21" s="40"/>
      <c r="M21" s="39">
        <f>M20*K21</f>
        <v>4594.6212680248864</v>
      </c>
      <c r="O21" s="37" t="s">
        <v>192</v>
      </c>
      <c r="P21" s="80">
        <f>C19</f>
        <v>0.1258</v>
      </c>
      <c r="Q21" s="40"/>
      <c r="R21" s="39">
        <f>R20*P21</f>
        <v>5733.7536792163537</v>
      </c>
    </row>
    <row r="22" spans="2:24" ht="15" customHeight="1" thickBot="1">
      <c r="B22" s="366" t="s">
        <v>617</v>
      </c>
      <c r="C22" s="365">
        <v>6.3E-3</v>
      </c>
      <c r="D22" s="362"/>
      <c r="E22" s="363"/>
      <c r="F22" s="363"/>
      <c r="G22" s="363"/>
      <c r="H22" s="364"/>
      <c r="I22" s="32"/>
      <c r="J22" s="37"/>
      <c r="K22" s="80"/>
      <c r="L22" s="40"/>
      <c r="M22" s="39"/>
      <c r="O22" s="37"/>
      <c r="P22" s="80"/>
      <c r="Q22" s="40"/>
      <c r="R22" s="39"/>
    </row>
    <row r="23" spans="2:24" ht="15" customHeight="1" thickBot="1">
      <c r="B23" s="32" t="s">
        <v>276</v>
      </c>
      <c r="C23" s="32"/>
      <c r="D23" s="32"/>
      <c r="E23" s="32"/>
      <c r="F23" s="32"/>
      <c r="G23" s="32"/>
      <c r="H23" s="32"/>
      <c r="J23" s="77" t="s">
        <v>215</v>
      </c>
      <c r="K23" s="84"/>
      <c r="L23" s="78"/>
      <c r="M23" s="79">
        <f>M21+M20</f>
        <v>41117.842794454824</v>
      </c>
      <c r="O23" s="77" t="s">
        <v>215</v>
      </c>
      <c r="P23" s="84"/>
      <c r="Q23" s="78"/>
      <c r="R23" s="79">
        <f>R21+R20</f>
        <v>51312.081812891658</v>
      </c>
    </row>
    <row r="24" spans="2:24" ht="15" customHeight="1" thickTop="1">
      <c r="B24" s="32"/>
      <c r="C24" s="32" t="s">
        <v>277</v>
      </c>
      <c r="D24" s="32"/>
      <c r="E24" s="32"/>
      <c r="F24" s="32"/>
      <c r="G24" s="32"/>
      <c r="H24" s="32"/>
      <c r="J24" s="76" t="s">
        <v>191</v>
      </c>
      <c r="K24" s="86">
        <f>C21</f>
        <v>2.3531493276716206E-2</v>
      </c>
      <c r="L24" s="34"/>
      <c r="M24" s="36">
        <f>M23*K24</f>
        <v>967.56424127078753</v>
      </c>
      <c r="O24" s="76" t="s">
        <v>191</v>
      </c>
      <c r="P24" s="86">
        <f>K24</f>
        <v>2.3531493276716206E-2</v>
      </c>
      <c r="Q24" s="34"/>
      <c r="R24" s="36">
        <f>R23*P24</f>
        <v>1207.449908194372</v>
      </c>
    </row>
    <row r="25" spans="2:24" ht="15" customHeight="1" thickBot="1">
      <c r="C25" s="231" t="s">
        <v>278</v>
      </c>
      <c r="J25" s="373" t="str">
        <f>B22</f>
        <v>Trust fund contribution for PFMLA</v>
      </c>
      <c r="K25" s="374"/>
      <c r="L25" s="378">
        <f>C22</f>
        <v>6.3E-3</v>
      </c>
      <c r="M25" s="377">
        <f>L25*M11</f>
        <v>183.79245703224086</v>
      </c>
      <c r="N25" s="376"/>
      <c r="O25" s="373" t="str">
        <f>J25</f>
        <v>Trust fund contribution for PFMLA</v>
      </c>
      <c r="P25" s="374"/>
      <c r="Q25" s="375">
        <f>C22</f>
        <v>6.3E-3</v>
      </c>
      <c r="R25" s="377">
        <f>Q25*R11</f>
        <v>228.68035888094028</v>
      </c>
    </row>
    <row r="26" spans="2:24" ht="15" customHeight="1">
      <c r="C26" s="231" t="s">
        <v>279</v>
      </c>
      <c r="J26" s="88" t="s">
        <v>220</v>
      </c>
      <c r="K26" s="89"/>
      <c r="L26" s="90"/>
      <c r="M26" s="91">
        <f>M23+M24+M25</f>
        <v>42269.199492757856</v>
      </c>
      <c r="O26" s="88" t="s">
        <v>220</v>
      </c>
      <c r="P26" s="89"/>
      <c r="Q26" s="90"/>
      <c r="R26" s="91">
        <f>R23+R24+R25</f>
        <v>52748.212079966972</v>
      </c>
    </row>
    <row r="27" spans="2:24" ht="15" customHeight="1" thickBot="1">
      <c r="C27" s="231"/>
      <c r="J27" s="63" t="s">
        <v>253</v>
      </c>
      <c r="K27" s="87"/>
      <c r="L27" s="33"/>
      <c r="M27" s="73">
        <f>M26/M4</f>
        <v>3522.4332910631547</v>
      </c>
      <c r="O27" s="63" t="s">
        <v>253</v>
      </c>
      <c r="P27" s="87"/>
      <c r="Q27" s="33"/>
      <c r="R27" s="73">
        <f>R26/R4</f>
        <v>4395.6843399972477</v>
      </c>
    </row>
    <row r="29" spans="2:24" ht="15" customHeight="1">
      <c r="B29" s="292"/>
    </row>
    <row r="30" spans="2:24" ht="15" customHeight="1" thickBot="1">
      <c r="N30" s="30"/>
    </row>
    <row r="31" spans="2:24" ht="15" customHeight="1" thickBot="1">
      <c r="E31" s="413" t="s">
        <v>303</v>
      </c>
      <c r="F31" s="414"/>
      <c r="G31" s="414"/>
      <c r="H31" s="415"/>
      <c r="J31" s="413" t="s">
        <v>304</v>
      </c>
      <c r="K31" s="414"/>
      <c r="L31" s="414"/>
      <c r="M31" s="415"/>
      <c r="O31" s="413" t="s">
        <v>305</v>
      </c>
      <c r="P31" s="414"/>
      <c r="Q31" s="414"/>
      <c r="R31" s="415"/>
      <c r="T31" s="422" t="s">
        <v>292</v>
      </c>
      <c r="U31" s="423"/>
      <c r="V31" s="423"/>
      <c r="W31" s="423"/>
      <c r="X31" s="424"/>
    </row>
    <row r="32" spans="2:24" ht="15" customHeight="1">
      <c r="E32" s="60" t="s">
        <v>204</v>
      </c>
      <c r="F32" s="74" t="s">
        <v>211</v>
      </c>
      <c r="G32" s="74" t="s">
        <v>239</v>
      </c>
      <c r="H32" s="58">
        <v>12</v>
      </c>
      <c r="J32" s="60" t="s">
        <v>204</v>
      </c>
      <c r="K32" s="74" t="s">
        <v>211</v>
      </c>
      <c r="L32" s="74" t="s">
        <v>239</v>
      </c>
      <c r="M32" s="58">
        <v>12</v>
      </c>
      <c r="O32" s="60" t="s">
        <v>204</v>
      </c>
      <c r="P32" s="74" t="s">
        <v>211</v>
      </c>
      <c r="Q32" s="74" t="s">
        <v>239</v>
      </c>
      <c r="R32" s="58">
        <v>12</v>
      </c>
      <c r="T32" s="60" t="s">
        <v>204</v>
      </c>
      <c r="U32" s="237"/>
      <c r="V32" s="74" t="s">
        <v>211</v>
      </c>
      <c r="W32" s="74" t="s">
        <v>239</v>
      </c>
      <c r="X32" s="58">
        <v>12</v>
      </c>
    </row>
    <row r="33" spans="5:24" ht="18.75" customHeight="1">
      <c r="E33" s="57"/>
      <c r="F33" s="56"/>
      <c r="G33" s="55"/>
      <c r="H33" s="54"/>
      <c r="J33" s="57"/>
      <c r="K33" s="56"/>
      <c r="L33" s="55"/>
      <c r="M33" s="54"/>
      <c r="O33" s="57"/>
      <c r="P33" s="56"/>
      <c r="Q33" s="55"/>
      <c r="R33" s="54"/>
      <c r="T33" s="57"/>
      <c r="U33" s="238"/>
      <c r="V33" s="56"/>
      <c r="W33" s="55"/>
      <c r="X33" s="54"/>
    </row>
    <row r="34" spans="5:24" ht="18.75" customHeight="1">
      <c r="E34" s="50" t="s">
        <v>202</v>
      </c>
      <c r="F34" s="53" t="s">
        <v>201</v>
      </c>
      <c r="G34" s="53" t="s">
        <v>0</v>
      </c>
      <c r="H34" s="52" t="s">
        <v>200</v>
      </c>
      <c r="J34" s="50" t="s">
        <v>202</v>
      </c>
      <c r="K34" s="53" t="s">
        <v>201</v>
      </c>
      <c r="L34" s="53" t="s">
        <v>0</v>
      </c>
      <c r="M34" s="52" t="s">
        <v>200</v>
      </c>
      <c r="O34" s="50" t="s">
        <v>202</v>
      </c>
      <c r="P34" s="53" t="s">
        <v>201</v>
      </c>
      <c r="Q34" s="53" t="s">
        <v>0</v>
      </c>
      <c r="R34" s="52" t="s">
        <v>200</v>
      </c>
      <c r="T34" s="50" t="s">
        <v>202</v>
      </c>
      <c r="U34" s="49"/>
      <c r="V34" s="53" t="s">
        <v>201</v>
      </c>
      <c r="W34" s="53" t="s">
        <v>0</v>
      </c>
      <c r="X34" s="52" t="s">
        <v>200</v>
      </c>
    </row>
    <row r="35" spans="5:24" ht="15" customHeight="1">
      <c r="E35" s="290" t="str">
        <f>B5</f>
        <v>Registered Nurse</v>
      </c>
      <c r="F35" s="291">
        <f>C5</f>
        <v>53819</v>
      </c>
      <c r="G35" s="294">
        <f>C10</f>
        <v>0.2</v>
      </c>
      <c r="H35" s="289">
        <f>F35*G35</f>
        <v>10763.800000000001</v>
      </c>
      <c r="J35" s="290" t="str">
        <f>B5</f>
        <v>Registered Nurse</v>
      </c>
      <c r="K35" s="291">
        <f>C5</f>
        <v>53819</v>
      </c>
      <c r="L35" s="293">
        <f>C10</f>
        <v>0.2</v>
      </c>
      <c r="M35" s="289">
        <f>K35*L35</f>
        <v>10763.800000000001</v>
      </c>
      <c r="O35" s="290" t="str">
        <f>B5</f>
        <v>Registered Nurse</v>
      </c>
      <c r="P35" s="291">
        <f>C5</f>
        <v>53819</v>
      </c>
      <c r="Q35" s="294">
        <f>C10</f>
        <v>0.2</v>
      </c>
      <c r="R35" s="289">
        <f>P35*Q35</f>
        <v>10763.800000000001</v>
      </c>
      <c r="T35" s="51" t="str">
        <f>$B$6</f>
        <v>Program Manager</v>
      </c>
      <c r="U35" s="239"/>
      <c r="V35" s="64">
        <f>$C$6</f>
        <v>57218.878658129579</v>
      </c>
      <c r="W35" s="75">
        <f>C11/5</f>
        <v>0.01</v>
      </c>
      <c r="X35" s="39">
        <f>V35*W35</f>
        <v>572.18878658129586</v>
      </c>
    </row>
    <row r="36" spans="5:24" ht="15" customHeight="1">
      <c r="E36" s="51" t="str">
        <f>$B$6</f>
        <v>Program Manager</v>
      </c>
      <c r="F36" s="64">
        <f>$C$6</f>
        <v>57218.878658129579</v>
      </c>
      <c r="G36" s="75">
        <f>$C$11</f>
        <v>0.05</v>
      </c>
      <c r="H36" s="39">
        <f>F36*G36</f>
        <v>2860.9439329064789</v>
      </c>
      <c r="J36" s="51" t="str">
        <f>$B$6</f>
        <v>Program Manager</v>
      </c>
      <c r="K36" s="64">
        <f>$C$6</f>
        <v>57218.878658129579</v>
      </c>
      <c r="L36" s="75">
        <f>$C$11</f>
        <v>0.05</v>
      </c>
      <c r="M36" s="39">
        <f>K36*L36</f>
        <v>2860.9439329064789</v>
      </c>
      <c r="O36" s="51" t="str">
        <f>$B$6</f>
        <v>Program Manager</v>
      </c>
      <c r="P36" s="64">
        <f>$C$6</f>
        <v>57218.878658129579</v>
      </c>
      <c r="Q36" s="75">
        <f>$C$11</f>
        <v>0.05</v>
      </c>
      <c r="R36" s="39">
        <f>P36*Q36</f>
        <v>2860.9439329064789</v>
      </c>
      <c r="T36" s="254" t="str">
        <f>B5</f>
        <v>Registered Nurse</v>
      </c>
      <c r="U36" s="239"/>
      <c r="V36" s="64">
        <f>C5</f>
        <v>53819</v>
      </c>
      <c r="W36" s="75">
        <f>C10</f>
        <v>0.2</v>
      </c>
      <c r="X36" s="39">
        <f>W36*V36</f>
        <v>10763.800000000001</v>
      </c>
    </row>
    <row r="37" spans="5:24" ht="15" customHeight="1">
      <c r="E37" s="51" t="str">
        <f>$B$7</f>
        <v xml:space="preserve">Medical Assistant </v>
      </c>
      <c r="F37" s="64">
        <f>$C$7</f>
        <v>35625.318927539185</v>
      </c>
      <c r="G37" s="75">
        <f>V6</f>
        <v>0.6</v>
      </c>
      <c r="H37" s="39">
        <f>F37*G37</f>
        <v>21375.191356523512</v>
      </c>
      <c r="J37" s="51" t="str">
        <f>$B$7</f>
        <v xml:space="preserve">Medical Assistant </v>
      </c>
      <c r="K37" s="64">
        <f>$C$7</f>
        <v>35625.318927539185</v>
      </c>
      <c r="L37" s="75">
        <f>V7</f>
        <v>0.8</v>
      </c>
      <c r="M37" s="39">
        <f>K37*L37</f>
        <v>28500.25514203135</v>
      </c>
      <c r="O37" s="51" t="str">
        <f>$B$7</f>
        <v xml:space="preserve">Medical Assistant </v>
      </c>
      <c r="P37" s="64">
        <f>$C$7</f>
        <v>35625.318927539185</v>
      </c>
      <c r="Q37" s="225">
        <f>V8</f>
        <v>1</v>
      </c>
      <c r="R37" s="39">
        <f>P37*Q37</f>
        <v>35625.318927539185</v>
      </c>
      <c r="T37" s="51" t="str">
        <f>$B$7</f>
        <v xml:space="preserve">Medical Assistant </v>
      </c>
      <c r="U37" s="239"/>
      <c r="V37" s="64">
        <f>$C$7</f>
        <v>35625.318927539185</v>
      </c>
      <c r="W37" s="75">
        <f>C12/5</f>
        <v>0.2</v>
      </c>
      <c r="X37" s="39">
        <f>V37*W37</f>
        <v>7125.0637855078376</v>
      </c>
    </row>
    <row r="38" spans="5:24" ht="15" customHeight="1">
      <c r="E38" s="51" t="str">
        <f>$B$8</f>
        <v>Clerical Support</v>
      </c>
      <c r="F38" s="64">
        <f>$C$8</f>
        <v>33694.392638876612</v>
      </c>
      <c r="G38" s="75">
        <f>$C$13</f>
        <v>0.25</v>
      </c>
      <c r="H38" s="39">
        <f>F38*G38</f>
        <v>8423.598159719153</v>
      </c>
      <c r="J38" s="51" t="str">
        <f>$B$8</f>
        <v>Clerical Support</v>
      </c>
      <c r="K38" s="64">
        <f>$C$8</f>
        <v>33694.392638876612</v>
      </c>
      <c r="L38" s="75">
        <f>$C$13</f>
        <v>0.25</v>
      </c>
      <c r="M38" s="39">
        <f>K38*L38</f>
        <v>8423.598159719153</v>
      </c>
      <c r="O38" s="51" t="str">
        <f>$B$8</f>
        <v>Clerical Support</v>
      </c>
      <c r="P38" s="64">
        <f>$C$8</f>
        <v>33694.392638876612</v>
      </c>
      <c r="Q38" s="75">
        <f>$C$13</f>
        <v>0.25</v>
      </c>
      <c r="R38" s="39">
        <f>P38*Q38</f>
        <v>8423.598159719153</v>
      </c>
      <c r="T38" s="51" t="str">
        <f>$B$8</f>
        <v>Clerical Support</v>
      </c>
      <c r="U38" s="239"/>
      <c r="V38" s="64">
        <f>$C$8</f>
        <v>33694.392638876612</v>
      </c>
      <c r="W38" s="75">
        <f>C13/5</f>
        <v>0.05</v>
      </c>
      <c r="X38" s="39">
        <f>V38*W38</f>
        <v>1684.7196319438308</v>
      </c>
    </row>
    <row r="39" spans="5:24" ht="15" customHeight="1">
      <c r="E39" s="50" t="s">
        <v>198</v>
      </c>
      <c r="F39" s="49"/>
      <c r="G39" s="93">
        <f>SUM(G35:G38)</f>
        <v>1.1000000000000001</v>
      </c>
      <c r="H39" s="48">
        <f>SUM(H35:H38)</f>
        <v>43423.533449149152</v>
      </c>
      <c r="J39" s="50" t="s">
        <v>198</v>
      </c>
      <c r="K39" s="49"/>
      <c r="L39" s="93">
        <f>SUM(L35:L38)</f>
        <v>1.3</v>
      </c>
      <c r="M39" s="48">
        <f>SUM(M35:M38)</f>
        <v>50548.597234656991</v>
      </c>
      <c r="O39" s="50" t="s">
        <v>198</v>
      </c>
      <c r="P39" s="49"/>
      <c r="Q39" s="93">
        <f>SUM(Q35:Q38)</f>
        <v>1.5</v>
      </c>
      <c r="R39" s="48">
        <f>SUM(R35:R38)</f>
        <v>57673.661020164815</v>
      </c>
      <c r="T39" s="50" t="s">
        <v>198</v>
      </c>
      <c r="U39" s="49"/>
      <c r="V39" s="49"/>
      <c r="W39" s="93">
        <f>W35+W36+W37+W38</f>
        <v>0.46</v>
      </c>
      <c r="X39" s="48">
        <f>SUM(X35:X38)</f>
        <v>20145.772204032965</v>
      </c>
    </row>
    <row r="40" spans="5:24" ht="15" customHeight="1">
      <c r="E40" s="45"/>
      <c r="F40" s="40"/>
      <c r="G40" s="31"/>
      <c r="H40" s="47"/>
      <c r="J40" s="45"/>
      <c r="K40" s="40"/>
      <c r="L40" s="31"/>
      <c r="M40" s="47"/>
      <c r="O40" s="45"/>
      <c r="P40" s="40"/>
      <c r="Q40" s="31"/>
      <c r="R40" s="47"/>
      <c r="T40" s="45"/>
      <c r="U40" s="31"/>
      <c r="V40" s="40"/>
      <c r="W40" s="31"/>
      <c r="X40" s="47"/>
    </row>
    <row r="41" spans="5:24" ht="15" customHeight="1">
      <c r="E41" s="37" t="s">
        <v>197</v>
      </c>
      <c r="F41" s="80">
        <f>C15</f>
        <v>0.20200000000000001</v>
      </c>
      <c r="G41" s="40"/>
      <c r="H41" s="39">
        <f>F41*H39</f>
        <v>8771.5537567281299</v>
      </c>
      <c r="J41" s="37" t="s">
        <v>197</v>
      </c>
      <c r="K41" s="80">
        <f>C15</f>
        <v>0.20200000000000001</v>
      </c>
      <c r="L41" s="40"/>
      <c r="M41" s="39">
        <f>K41*M39</f>
        <v>10210.816641400712</v>
      </c>
      <c r="O41" s="37" t="s">
        <v>197</v>
      </c>
      <c r="P41" s="80">
        <f>C15</f>
        <v>0.20200000000000001</v>
      </c>
      <c r="Q41" s="40"/>
      <c r="R41" s="39">
        <f>P41*R39</f>
        <v>11650.079526073294</v>
      </c>
      <c r="T41" s="37" t="s">
        <v>197</v>
      </c>
      <c r="U41" s="40"/>
      <c r="V41" s="80">
        <f>C15</f>
        <v>0.20200000000000001</v>
      </c>
      <c r="W41" s="40"/>
      <c r="X41" s="39">
        <f>V41*X39</f>
        <v>4069.4459852146592</v>
      </c>
    </row>
    <row r="42" spans="5:24" ht="15" customHeight="1" thickBot="1">
      <c r="E42" s="42" t="s">
        <v>196</v>
      </c>
      <c r="F42" s="81"/>
      <c r="G42" s="46"/>
      <c r="H42" s="72">
        <f>H41+H39</f>
        <v>52195.08720587728</v>
      </c>
      <c r="J42" s="42" t="s">
        <v>196</v>
      </c>
      <c r="K42" s="81"/>
      <c r="L42" s="46"/>
      <c r="M42" s="72">
        <f>M41+M39</f>
        <v>60759.413876057704</v>
      </c>
      <c r="O42" s="42" t="s">
        <v>196</v>
      </c>
      <c r="P42" s="81"/>
      <c r="Q42" s="46"/>
      <c r="R42" s="72">
        <f>R41+R39</f>
        <v>69323.740546238114</v>
      </c>
      <c r="T42" s="42" t="s">
        <v>196</v>
      </c>
      <c r="U42" s="41"/>
      <c r="V42" s="81"/>
      <c r="W42" s="46"/>
      <c r="X42" s="72">
        <f>X41+X39</f>
        <v>24215.218189247622</v>
      </c>
    </row>
    <row r="43" spans="5:24" ht="15" customHeight="1" thickTop="1">
      <c r="E43" s="45"/>
      <c r="F43" s="82"/>
      <c r="G43" s="71" t="s">
        <v>216</v>
      </c>
      <c r="H43" s="121"/>
      <c r="J43" s="45"/>
      <c r="K43" s="82"/>
      <c r="L43" s="71" t="s">
        <v>216</v>
      </c>
      <c r="M43" s="121"/>
      <c r="O43" s="45"/>
      <c r="P43" s="82"/>
      <c r="Q43" s="71" t="s">
        <v>216</v>
      </c>
      <c r="R43" s="121"/>
      <c r="T43" s="45"/>
      <c r="U43" s="31"/>
      <c r="V43" s="82"/>
      <c r="W43" s="71" t="s">
        <v>216</v>
      </c>
      <c r="X43" s="121"/>
    </row>
    <row r="44" spans="5:24" ht="16.5" customHeight="1">
      <c r="E44" s="37" t="str">
        <f>$B$16</f>
        <v>Occupancy (Per FTE)</v>
      </c>
      <c r="F44" s="82"/>
      <c r="G44" s="123">
        <f>$C$16</f>
        <v>1723.2617526461336</v>
      </c>
      <c r="H44" s="39">
        <f>G44*G39</f>
        <v>1895.5879279107471</v>
      </c>
      <c r="J44" s="37" t="str">
        <f>$B$16</f>
        <v>Occupancy (Per FTE)</v>
      </c>
      <c r="K44" s="82"/>
      <c r="L44" s="123">
        <f>$C$16</f>
        <v>1723.2617526461336</v>
      </c>
      <c r="M44" s="39">
        <f>L44*L39</f>
        <v>2240.2402784399737</v>
      </c>
      <c r="O44" s="37" t="str">
        <f>$B$16</f>
        <v>Occupancy (Per FTE)</v>
      </c>
      <c r="P44" s="82"/>
      <c r="Q44" s="123">
        <f>$C$16</f>
        <v>1723.2617526461336</v>
      </c>
      <c r="R44" s="39">
        <f>Q44*Q39</f>
        <v>2584.8926289692004</v>
      </c>
      <c r="T44" s="37" t="str">
        <f>$B$16</f>
        <v>Occupancy (Per FTE)</v>
      </c>
      <c r="U44" s="40"/>
      <c r="V44" s="82"/>
      <c r="W44" s="123">
        <f>$C$16</f>
        <v>1723.2617526461336</v>
      </c>
      <c r="X44" s="39">
        <f>W44*W39</f>
        <v>792.70040621722148</v>
      </c>
    </row>
    <row r="45" spans="5:24" ht="15" customHeight="1">
      <c r="E45" s="37" t="str">
        <f>$B$17</f>
        <v>Staff Training (per MA FTE)</v>
      </c>
      <c r="F45" s="85"/>
      <c r="G45" s="123">
        <f>$C$17</f>
        <v>521.88423762753894</v>
      </c>
      <c r="H45" s="39">
        <f>G45*SUM(G37:G37)</f>
        <v>313.13054257652334</v>
      </c>
      <c r="J45" s="37" t="str">
        <f>$B$17</f>
        <v>Staff Training (per MA FTE)</v>
      </c>
      <c r="K45" s="85"/>
      <c r="L45" s="123">
        <f>$C$17</f>
        <v>521.88423762753894</v>
      </c>
      <c r="M45" s="39">
        <f>L45*SUM(L37:L37)</f>
        <v>417.5073901020312</v>
      </c>
      <c r="O45" s="37" t="str">
        <f>$B$17</f>
        <v>Staff Training (per MA FTE)</v>
      </c>
      <c r="P45" s="85"/>
      <c r="Q45" s="123">
        <f>$C$17</f>
        <v>521.88423762753894</v>
      </c>
      <c r="R45" s="39">
        <f>Q45*SUM(Q37:Q37)</f>
        <v>521.88423762753894</v>
      </c>
      <c r="T45" s="37" t="str">
        <f>$B$17</f>
        <v>Staff Training (per MA FTE)</v>
      </c>
      <c r="U45" s="40"/>
      <c r="V45" s="85"/>
      <c r="W45" s="123">
        <f>$C$17</f>
        <v>521.88423762753894</v>
      </c>
      <c r="X45" s="39">
        <f>W45*SUM(W37:W37)</f>
        <v>104.3768475255078</v>
      </c>
    </row>
    <row r="46" spans="5:24" ht="15" customHeight="1">
      <c r="E46" s="37" t="str">
        <f>$B$18</f>
        <v>Program Supplies and Materials (per FTE)</v>
      </c>
      <c r="F46" s="85"/>
      <c r="G46" s="123">
        <f>$C$18</f>
        <v>208.75369505101554</v>
      </c>
      <c r="H46" s="39">
        <f>G46*G39</f>
        <v>229.6290645561171</v>
      </c>
      <c r="J46" s="37" t="str">
        <f>$B$18</f>
        <v>Program Supplies and Materials (per FTE)</v>
      </c>
      <c r="K46" s="85"/>
      <c r="L46" s="123">
        <f>$C$18</f>
        <v>208.75369505101554</v>
      </c>
      <c r="M46" s="39">
        <f>L46*L39</f>
        <v>271.37980356632022</v>
      </c>
      <c r="O46" s="37" t="str">
        <f>$B$18</f>
        <v>Program Supplies and Materials (per FTE)</v>
      </c>
      <c r="P46" s="85"/>
      <c r="Q46" s="123">
        <f>$C$18</f>
        <v>208.75369505101554</v>
      </c>
      <c r="R46" s="39">
        <f>Q46*Q39</f>
        <v>313.13054257652334</v>
      </c>
      <c r="T46" s="37" t="str">
        <f>$B$18</f>
        <v>Program Supplies and Materials (per FTE)</v>
      </c>
      <c r="U46" s="40"/>
      <c r="V46" s="85"/>
      <c r="W46" s="123">
        <f>$C$18</f>
        <v>208.75369505101554</v>
      </c>
      <c r="X46" s="39">
        <f>W46*W39</f>
        <v>96.026699723467146</v>
      </c>
    </row>
    <row r="47" spans="5:24" ht="15" customHeight="1">
      <c r="E47" s="37"/>
      <c r="F47" s="83"/>
      <c r="G47" s="44"/>
      <c r="H47" s="39"/>
      <c r="J47" s="37"/>
      <c r="K47" s="83"/>
      <c r="L47" s="44"/>
      <c r="M47" s="39"/>
      <c r="O47" s="37"/>
      <c r="P47" s="83"/>
      <c r="Q47" s="44"/>
      <c r="R47" s="39"/>
      <c r="T47" s="37"/>
      <c r="U47" s="40"/>
      <c r="V47" s="83"/>
      <c r="W47" s="44"/>
      <c r="X47" s="39"/>
    </row>
    <row r="48" spans="5:24" ht="15" customHeight="1" thickBot="1">
      <c r="E48" s="42" t="s">
        <v>193</v>
      </c>
      <c r="F48" s="81"/>
      <c r="G48" s="41"/>
      <c r="H48" s="72">
        <f>SUM(H42:H47)</f>
        <v>54633.434740920668</v>
      </c>
      <c r="J48" s="42" t="s">
        <v>193</v>
      </c>
      <c r="K48" s="81"/>
      <c r="L48" s="41"/>
      <c r="M48" s="72">
        <f>SUM(M42:M47)</f>
        <v>63688.541348166029</v>
      </c>
      <c r="O48" s="42" t="s">
        <v>193</v>
      </c>
      <c r="P48" s="81"/>
      <c r="Q48" s="41"/>
      <c r="R48" s="72">
        <f>SUM(R42:R47)</f>
        <v>72743.647955411376</v>
      </c>
      <c r="T48" s="42" t="s">
        <v>193</v>
      </c>
      <c r="U48" s="41"/>
      <c r="V48" s="81"/>
      <c r="W48" s="41"/>
      <c r="X48" s="72">
        <f>SUM(X42:X47)</f>
        <v>25208.32214271382</v>
      </c>
    </row>
    <row r="49" spans="5:24" ht="15" customHeight="1" thickTop="1">
      <c r="E49" s="37" t="s">
        <v>192</v>
      </c>
      <c r="F49" s="80">
        <f>C19</f>
        <v>0.1258</v>
      </c>
      <c r="G49" s="40"/>
      <c r="H49" s="39">
        <f>H48*F49</f>
        <v>6872.8860904078201</v>
      </c>
      <c r="J49" s="37" t="s">
        <v>192</v>
      </c>
      <c r="K49" s="80">
        <f>C19</f>
        <v>0.1258</v>
      </c>
      <c r="L49" s="40"/>
      <c r="M49" s="39">
        <f>M48*K49</f>
        <v>8012.0185015992865</v>
      </c>
      <c r="O49" s="37" t="s">
        <v>192</v>
      </c>
      <c r="P49" s="80">
        <f>C19</f>
        <v>0.1258</v>
      </c>
      <c r="Q49" s="40"/>
      <c r="R49" s="39">
        <f>R48*P49</f>
        <v>9151.1509127907502</v>
      </c>
      <c r="T49" s="37" t="s">
        <v>192</v>
      </c>
      <c r="U49" s="40"/>
      <c r="V49" s="80">
        <f>C19</f>
        <v>0.1258</v>
      </c>
      <c r="W49" s="40"/>
      <c r="X49" s="39">
        <f>X48*V49</f>
        <v>3171.2069255533984</v>
      </c>
    </row>
    <row r="50" spans="5:24" ht="15" customHeight="1">
      <c r="E50" s="37"/>
      <c r="F50" s="80"/>
      <c r="G50" s="40"/>
      <c r="H50" s="39"/>
      <c r="J50" s="37"/>
      <c r="K50" s="80"/>
      <c r="L50" s="40"/>
      <c r="M50" s="39"/>
      <c r="O50" s="37"/>
      <c r="P50" s="80"/>
      <c r="Q50" s="40"/>
      <c r="R50" s="39"/>
      <c r="T50" s="37"/>
      <c r="U50" s="40"/>
      <c r="V50" s="80"/>
      <c r="W50" s="40"/>
      <c r="X50" s="39"/>
    </row>
    <row r="51" spans="5:24" ht="15" customHeight="1" thickBot="1">
      <c r="E51" s="77" t="s">
        <v>215</v>
      </c>
      <c r="F51" s="84"/>
      <c r="G51" s="78"/>
      <c r="H51" s="79">
        <f>H49+H48</f>
        <v>61506.320831328485</v>
      </c>
      <c r="J51" s="77" t="s">
        <v>215</v>
      </c>
      <c r="K51" s="84"/>
      <c r="L51" s="78"/>
      <c r="M51" s="79">
        <f>M49+M48</f>
        <v>71700.559849765312</v>
      </c>
      <c r="O51" s="77" t="s">
        <v>215</v>
      </c>
      <c r="P51" s="84"/>
      <c r="Q51" s="78"/>
      <c r="R51" s="79">
        <f>R49+R48</f>
        <v>81894.798868202124</v>
      </c>
      <c r="T51" s="77" t="s">
        <v>215</v>
      </c>
      <c r="U51" s="240"/>
      <c r="V51" s="84"/>
      <c r="W51" s="78"/>
      <c r="X51" s="79">
        <f>X49+X48</f>
        <v>28379.529068267217</v>
      </c>
    </row>
    <row r="52" spans="5:24" ht="15" customHeight="1" thickTop="1">
      <c r="E52" s="76" t="s">
        <v>191</v>
      </c>
      <c r="F52" s="86"/>
      <c r="G52" s="252">
        <f>K24</f>
        <v>2.3531493276716206E-2</v>
      </c>
      <c r="H52" s="36">
        <f>H51*K24</f>
        <v>1447.3355751179561</v>
      </c>
      <c r="J52" s="76" t="s">
        <v>191</v>
      </c>
      <c r="K52" s="86">
        <f>C21</f>
        <v>2.3531493276716206E-2</v>
      </c>
      <c r="L52" s="34"/>
      <c r="M52" s="36">
        <f>M51*K24</f>
        <v>1687.2212420415403</v>
      </c>
      <c r="O52" s="76" t="s">
        <v>191</v>
      </c>
      <c r="P52" s="86">
        <f>K24</f>
        <v>2.3531493276716206E-2</v>
      </c>
      <c r="Q52" s="34"/>
      <c r="R52" s="36">
        <f>R51*P52</f>
        <v>1927.1069089651241</v>
      </c>
      <c r="T52" s="76" t="s">
        <v>191</v>
      </c>
      <c r="U52" s="241"/>
      <c r="V52" s="86">
        <f>K24</f>
        <v>2.3531493276716206E-2</v>
      </c>
      <c r="W52" s="34"/>
      <c r="X52" s="36">
        <f>X51*V52</f>
        <v>667.8126974663021</v>
      </c>
    </row>
    <row r="53" spans="5:24" ht="15" customHeight="1" thickBot="1">
      <c r="E53" s="373" t="str">
        <f>B22</f>
        <v>Trust fund contribution for PFMLA</v>
      </c>
      <c r="F53" s="381"/>
      <c r="G53" s="383">
        <f>C22</f>
        <v>6.3E-3</v>
      </c>
      <c r="H53" s="377">
        <f>G53*H39</f>
        <v>273.56826072963963</v>
      </c>
      <c r="J53" s="373" t="str">
        <f>J25</f>
        <v>Trust fund contribution for PFMLA</v>
      </c>
      <c r="K53" s="381"/>
      <c r="L53" s="383">
        <f>C22</f>
        <v>6.3E-3</v>
      </c>
      <c r="M53" s="377">
        <f>L53*M39</f>
        <v>318.45616257833905</v>
      </c>
      <c r="O53" s="373" t="str">
        <f>J25</f>
        <v>Trust fund contribution for PFMLA</v>
      </c>
      <c r="P53" s="381"/>
      <c r="Q53" s="383">
        <f>C22</f>
        <v>6.3E-3</v>
      </c>
      <c r="R53" s="377">
        <f>Q53*R39</f>
        <v>363.34406442703835</v>
      </c>
      <c r="T53" s="373" t="str">
        <f>J25</f>
        <v>Trust fund contribution for PFMLA</v>
      </c>
      <c r="U53" s="379"/>
      <c r="V53" s="381"/>
      <c r="W53" s="383">
        <f>C22</f>
        <v>6.3E-3</v>
      </c>
      <c r="X53" s="377">
        <f>W53*X39</f>
        <v>126.91836488540768</v>
      </c>
    </row>
    <row r="54" spans="5:24" ht="15" customHeight="1">
      <c r="E54" s="88" t="s">
        <v>220</v>
      </c>
      <c r="F54" s="89"/>
      <c r="G54" s="90"/>
      <c r="H54" s="91">
        <f>H51+H52+H53</f>
        <v>63227.22466717608</v>
      </c>
      <c r="J54" s="88" t="s">
        <v>220</v>
      </c>
      <c r="K54" s="89"/>
      <c r="L54" s="90"/>
      <c r="M54" s="91">
        <f>M51+M52+M53</f>
        <v>73706.237254385196</v>
      </c>
      <c r="O54" s="88" t="s">
        <v>220</v>
      </c>
      <c r="P54" s="89"/>
      <c r="Q54" s="90"/>
      <c r="R54" s="91">
        <f>R51+R52+R53</f>
        <v>84185.249841594297</v>
      </c>
      <c r="T54" s="88" t="s">
        <v>220</v>
      </c>
      <c r="U54" s="242"/>
      <c r="V54" s="89"/>
      <c r="W54" s="90"/>
      <c r="X54" s="91">
        <f>X51+X52+X53</f>
        <v>29174.260130618928</v>
      </c>
    </row>
    <row r="55" spans="5:24" ht="15" customHeight="1" thickBot="1">
      <c r="E55" s="63" t="s">
        <v>253</v>
      </c>
      <c r="F55" s="87"/>
      <c r="G55" s="33"/>
      <c r="H55" s="73">
        <f>H54/H32</f>
        <v>5268.9353889313397</v>
      </c>
      <c r="J55" s="63" t="s">
        <v>253</v>
      </c>
      <c r="K55" s="87"/>
      <c r="L55" s="33"/>
      <c r="M55" s="73">
        <f>M54/M32</f>
        <v>6142.1864378654327</v>
      </c>
      <c r="O55" s="63" t="s">
        <v>253</v>
      </c>
      <c r="P55" s="87"/>
      <c r="Q55" s="33"/>
      <c r="R55" s="73">
        <f>R54/R32</f>
        <v>7015.4374867995248</v>
      </c>
      <c r="T55" s="63" t="s">
        <v>253</v>
      </c>
      <c r="U55" s="243"/>
      <c r="V55" s="87"/>
      <c r="W55" s="33"/>
      <c r="X55" s="73">
        <f>X54/X32</f>
        <v>2431.1883442182439</v>
      </c>
    </row>
    <row r="57" spans="5:24" ht="15" customHeight="1">
      <c r="Q57" s="298"/>
    </row>
    <row r="58" spans="5:24" ht="15" customHeight="1">
      <c r="Q58" s="298"/>
    </row>
  </sheetData>
  <mergeCells count="12">
    <mergeCell ref="B14:C14"/>
    <mergeCell ref="T14:U14"/>
    <mergeCell ref="E31:H31"/>
    <mergeCell ref="J31:M31"/>
    <mergeCell ref="O31:R31"/>
    <mergeCell ref="T31:X31"/>
    <mergeCell ref="B9:C9"/>
    <mergeCell ref="B3:H3"/>
    <mergeCell ref="J3:M3"/>
    <mergeCell ref="O3:R3"/>
    <mergeCell ref="B4:C4"/>
    <mergeCell ref="D4:H4"/>
  </mergeCells>
  <pageMargins left="0.25" right="0.25" top="0.75" bottom="0.75" header="0.3" footer="0.3"/>
  <pageSetup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114"/>
  <sheetViews>
    <sheetView showGridLines="0" showRowColHeaders="0" topLeftCell="L67" zoomScale="85" zoomScaleNormal="85" workbookViewId="0">
      <selection activeCell="Y79" sqref="Y79"/>
    </sheetView>
  </sheetViews>
  <sheetFormatPr defaultColWidth="9.140625" defaultRowHeight="15" customHeight="1"/>
  <cols>
    <col min="1" max="1" width="4.85546875" style="29" customWidth="1"/>
    <col min="2" max="2" width="36.28515625" style="29" customWidth="1"/>
    <col min="3" max="3" width="10.28515625" style="29" customWidth="1"/>
    <col min="4" max="4" width="14.85546875" style="29" customWidth="1"/>
    <col min="5" max="5" width="30" style="29" customWidth="1"/>
    <col min="6" max="6" width="13.42578125" style="29" customWidth="1"/>
    <col min="7" max="7" width="16.42578125" style="29" customWidth="1"/>
    <col min="8" max="8" width="11.28515625" style="29" customWidth="1"/>
    <col min="9" max="9" width="13.140625" style="29" customWidth="1"/>
    <col min="10" max="10" width="29.28515625" style="29" customWidth="1"/>
    <col min="11" max="11" width="10.28515625" style="29" customWidth="1"/>
    <col min="12" max="12" width="12.140625" style="29" customWidth="1"/>
    <col min="13" max="13" width="13.28515625" style="29" customWidth="1"/>
    <col min="14" max="14" width="4" style="29" customWidth="1"/>
    <col min="15" max="15" width="29.85546875" style="29" customWidth="1"/>
    <col min="16" max="16" width="10.28515625" style="29" customWidth="1"/>
    <col min="17" max="17" width="12.28515625" style="29" customWidth="1"/>
    <col min="18" max="18" width="13.28515625" style="29" customWidth="1"/>
    <col min="19" max="19" width="5.5703125" style="29" customWidth="1"/>
    <col min="20" max="20" width="9.140625" style="29"/>
    <col min="21" max="21" width="20.42578125" style="29" customWidth="1"/>
    <col min="22" max="22" width="14.28515625" style="29" customWidth="1"/>
    <col min="23" max="23" width="13.140625" style="29" customWidth="1"/>
    <col min="24" max="24" width="10.42578125" style="29" customWidth="1"/>
    <col min="25" max="25" width="9.140625" style="236" customWidth="1"/>
    <col min="26" max="26" width="14" style="29" customWidth="1"/>
    <col min="27" max="27" width="9.140625" style="29"/>
    <col min="28" max="28" width="14.28515625" style="29" customWidth="1"/>
    <col min="29" max="16384" width="9.140625" style="29"/>
  </cols>
  <sheetData>
    <row r="1" spans="2:24" ht="15" hidden="1" customHeight="1"/>
    <row r="2" spans="2:24" ht="15" hidden="1" customHeight="1" thickBot="1">
      <c r="B2" s="174">
        <v>42758</v>
      </c>
      <c r="E2" s="181"/>
      <c r="F2" s="181"/>
      <c r="G2" s="181"/>
      <c r="H2" s="181"/>
      <c r="I2" s="181"/>
    </row>
    <row r="3" spans="2:24" ht="21" hidden="1" customHeight="1" thickBot="1">
      <c r="B3" s="416" t="s">
        <v>270</v>
      </c>
      <c r="C3" s="417"/>
      <c r="D3" s="417"/>
      <c r="E3" s="417"/>
      <c r="F3" s="417"/>
      <c r="G3" s="417"/>
      <c r="H3" s="418"/>
      <c r="I3" s="189"/>
      <c r="J3" s="413" t="s">
        <v>265</v>
      </c>
      <c r="K3" s="414"/>
      <c r="L3" s="414"/>
      <c r="M3" s="415"/>
      <c r="O3" s="413" t="s">
        <v>266</v>
      </c>
      <c r="P3" s="414"/>
      <c r="Q3" s="414"/>
      <c r="R3" s="415"/>
      <c r="T3" s="212" t="s">
        <v>254</v>
      </c>
      <c r="U3" s="213" t="s">
        <v>251</v>
      </c>
      <c r="V3" s="212" t="s">
        <v>252</v>
      </c>
      <c r="W3" s="212" t="s">
        <v>238</v>
      </c>
      <c r="X3" s="212" t="s">
        <v>220</v>
      </c>
    </row>
    <row r="4" spans="2:24" ht="15" hidden="1" customHeight="1">
      <c r="B4" s="408" t="s">
        <v>206</v>
      </c>
      <c r="C4" s="409"/>
      <c r="D4" s="419" t="s">
        <v>205</v>
      </c>
      <c r="E4" s="420"/>
      <c r="F4" s="420"/>
      <c r="G4" s="420"/>
      <c r="H4" s="421"/>
      <c r="I4" s="185"/>
      <c r="J4" s="60" t="s">
        <v>204</v>
      </c>
      <c r="K4" s="74" t="s">
        <v>211</v>
      </c>
      <c r="L4" s="74" t="s">
        <v>239</v>
      </c>
      <c r="M4" s="58">
        <v>12</v>
      </c>
      <c r="O4" s="60" t="s">
        <v>204</v>
      </c>
      <c r="P4" s="74" t="s">
        <v>211</v>
      </c>
      <c r="Q4" s="74" t="s">
        <v>239</v>
      </c>
      <c r="R4" s="58">
        <v>12</v>
      </c>
      <c r="T4" s="184" t="s">
        <v>255</v>
      </c>
      <c r="U4" s="172" t="s">
        <v>240</v>
      </c>
      <c r="V4" s="179">
        <v>0.2</v>
      </c>
      <c r="W4" s="211">
        <f>M26</f>
        <v>2176.4275980142784</v>
      </c>
      <c r="X4" s="178">
        <f>W4*12</f>
        <v>26117.13117617134</v>
      </c>
    </row>
    <row r="5" spans="2:24" ht="15" hidden="1" customHeight="1">
      <c r="B5" s="95" t="s">
        <v>207</v>
      </c>
      <c r="C5" s="98">
        <f>'Salary Data'!G11</f>
        <v>54819.512195121948</v>
      </c>
      <c r="D5" s="190" t="s">
        <v>235</v>
      </c>
      <c r="E5" s="191"/>
      <c r="F5" s="191"/>
      <c r="G5" s="191"/>
      <c r="H5" s="192"/>
      <c r="I5" s="186"/>
      <c r="J5" s="57"/>
      <c r="K5" s="56"/>
      <c r="L5" s="55"/>
      <c r="M5" s="54"/>
      <c r="O5" s="57"/>
      <c r="P5" s="56"/>
      <c r="Q5" s="55"/>
      <c r="R5" s="54"/>
      <c r="T5" s="182" t="s">
        <v>256</v>
      </c>
      <c r="U5" s="129" t="s">
        <v>241</v>
      </c>
      <c r="V5" s="180">
        <v>0.4</v>
      </c>
      <c r="W5" s="211">
        <f>R26</f>
        <v>3025.9475162173471</v>
      </c>
      <c r="X5" s="178">
        <f t="shared" ref="X5:X13" si="0">W5*12</f>
        <v>36311.370194608164</v>
      </c>
    </row>
    <row r="6" spans="2:24" ht="15" hidden="1" customHeight="1">
      <c r="B6" s="95" t="s">
        <v>209</v>
      </c>
      <c r="C6" s="98">
        <f>'Salary Data'!F51</f>
        <v>34131.437931034481</v>
      </c>
      <c r="D6" s="190" t="s">
        <v>233</v>
      </c>
      <c r="E6" s="191"/>
      <c r="F6" s="191"/>
      <c r="G6" s="191"/>
      <c r="H6" s="192"/>
      <c r="I6" s="186"/>
      <c r="J6" s="50" t="s">
        <v>202</v>
      </c>
      <c r="K6" s="53" t="s">
        <v>201</v>
      </c>
      <c r="L6" s="53" t="s">
        <v>0</v>
      </c>
      <c r="M6" s="52" t="s">
        <v>200</v>
      </c>
      <c r="O6" s="50" t="s">
        <v>202</v>
      </c>
      <c r="P6" s="53" t="s">
        <v>201</v>
      </c>
      <c r="Q6" s="53" t="s">
        <v>0</v>
      </c>
      <c r="R6" s="52" t="s">
        <v>200</v>
      </c>
      <c r="T6" s="182" t="s">
        <v>257</v>
      </c>
      <c r="U6" s="129" t="s">
        <v>242</v>
      </c>
      <c r="V6" s="180">
        <v>0.6</v>
      </c>
      <c r="W6" s="211">
        <f>H52</f>
        <v>3875.4674344204159</v>
      </c>
      <c r="X6" s="178">
        <f t="shared" si="0"/>
        <v>46505.609213044991</v>
      </c>
    </row>
    <row r="7" spans="2:24" ht="15" hidden="1" customHeight="1">
      <c r="B7" s="100" t="s">
        <v>210</v>
      </c>
      <c r="C7" s="101">
        <f>'Salary Data'!E52</f>
        <v>32281.481418225747</v>
      </c>
      <c r="D7" s="190" t="s">
        <v>234</v>
      </c>
      <c r="E7" s="191"/>
      <c r="F7" s="191"/>
      <c r="G7" s="191"/>
      <c r="H7" s="192"/>
      <c r="I7" s="186"/>
      <c r="J7" s="51" t="str">
        <f>$B$5</f>
        <v>Program Manager</v>
      </c>
      <c r="K7" s="64">
        <f>$C$5</f>
        <v>54819.512195121948</v>
      </c>
      <c r="L7" s="75">
        <f>$C$9</f>
        <v>0.05</v>
      </c>
      <c r="M7" s="39">
        <f>K7*L7</f>
        <v>2740.9756097560976</v>
      </c>
      <c r="O7" s="51" t="str">
        <f>$B$5</f>
        <v>Program Manager</v>
      </c>
      <c r="P7" s="64">
        <f>$C$5</f>
        <v>54819.512195121948</v>
      </c>
      <c r="Q7" s="75">
        <f>$C$9</f>
        <v>0.05</v>
      </c>
      <c r="R7" s="39">
        <f>P7*Q7</f>
        <v>2740.9756097560976</v>
      </c>
      <c r="T7" s="182" t="s">
        <v>258</v>
      </c>
      <c r="U7" s="129" t="s">
        <v>243</v>
      </c>
      <c r="V7" s="180">
        <v>0.8</v>
      </c>
      <c r="W7" s="211">
        <f>M52</f>
        <v>4724.9873526234851</v>
      </c>
      <c r="X7" s="178">
        <f t="shared" si="0"/>
        <v>56699.848231481825</v>
      </c>
    </row>
    <row r="8" spans="2:24" ht="15" hidden="1" customHeight="1">
      <c r="B8" s="410" t="s">
        <v>199</v>
      </c>
      <c r="C8" s="411"/>
      <c r="D8" s="193"/>
      <c r="E8" s="194"/>
      <c r="F8" s="194"/>
      <c r="G8" s="194"/>
      <c r="H8" s="195"/>
      <c r="I8" s="187"/>
      <c r="J8" s="51" t="str">
        <f>$B$6</f>
        <v xml:space="preserve">Medical Assistant </v>
      </c>
      <c r="K8" s="64">
        <f>$C$6</f>
        <v>34131.437931034481</v>
      </c>
      <c r="L8" s="75">
        <f>V4</f>
        <v>0.2</v>
      </c>
      <c r="M8" s="39">
        <f>K8*L8</f>
        <v>6826.2875862068968</v>
      </c>
      <c r="O8" s="51" t="str">
        <f>$B$6</f>
        <v xml:space="preserve">Medical Assistant </v>
      </c>
      <c r="P8" s="64">
        <f>$C$6</f>
        <v>34131.437931034481</v>
      </c>
      <c r="Q8" s="75">
        <f>V5</f>
        <v>0.4</v>
      </c>
      <c r="R8" s="39">
        <f>P8*Q8</f>
        <v>13652.575172413794</v>
      </c>
      <c r="T8" s="183" t="s">
        <v>259</v>
      </c>
      <c r="U8" s="214" t="s">
        <v>244</v>
      </c>
      <c r="V8" s="215">
        <v>1</v>
      </c>
      <c r="W8" s="216">
        <f>R52</f>
        <v>5574.5072708265534</v>
      </c>
      <c r="X8" s="217">
        <f t="shared" si="0"/>
        <v>66894.087249918637</v>
      </c>
    </row>
    <row r="9" spans="2:24" ht="15" hidden="1" customHeight="1">
      <c r="B9" s="96" t="str">
        <f>B5</f>
        <v>Program Manager</v>
      </c>
      <c r="C9" s="196">
        <v>0.05</v>
      </c>
      <c r="D9" s="197" t="s">
        <v>208</v>
      </c>
      <c r="E9" s="198"/>
      <c r="F9" s="198"/>
      <c r="G9" s="198"/>
      <c r="H9" s="103"/>
      <c r="I9" s="187"/>
      <c r="J9" s="51" t="str">
        <f>$B$7</f>
        <v>Clerical Support</v>
      </c>
      <c r="K9" s="64">
        <f>$C$7</f>
        <v>32281.481418225747</v>
      </c>
      <c r="L9" s="75">
        <f>$C$11</f>
        <v>0.25</v>
      </c>
      <c r="M9" s="39">
        <f>K9*L9</f>
        <v>8070.3703545564367</v>
      </c>
      <c r="O9" s="51" t="str">
        <f>$B$7</f>
        <v>Clerical Support</v>
      </c>
      <c r="P9" s="64">
        <f>$C$7</f>
        <v>32281.481418225747</v>
      </c>
      <c r="Q9" s="75">
        <f>$C$11</f>
        <v>0.25</v>
      </c>
      <c r="R9" s="39">
        <f>P9*Q9</f>
        <v>8070.3703545564367</v>
      </c>
      <c r="T9" s="182" t="s">
        <v>260</v>
      </c>
      <c r="U9" s="129" t="s">
        <v>245</v>
      </c>
      <c r="V9" s="180">
        <v>1.2</v>
      </c>
      <c r="W9" s="178">
        <f>$R$52*V9</f>
        <v>6689.4087249918639</v>
      </c>
      <c r="X9" s="178">
        <f t="shared" si="0"/>
        <v>80272.90469990237</v>
      </c>
    </row>
    <row r="10" spans="2:24" ht="15" hidden="1" customHeight="1">
      <c r="B10" s="96" t="str">
        <f t="shared" ref="B10:B11" si="1">B6</f>
        <v xml:space="preserve">Medical Assistant </v>
      </c>
      <c r="C10" s="224">
        <v>1</v>
      </c>
      <c r="D10" s="197" t="s">
        <v>208</v>
      </c>
      <c r="E10" s="198"/>
      <c r="F10" s="198"/>
      <c r="G10" s="198"/>
      <c r="H10" s="103"/>
      <c r="I10" s="187"/>
      <c r="J10" s="50" t="s">
        <v>198</v>
      </c>
      <c r="K10" s="49"/>
      <c r="L10" s="93">
        <f>SUM(L7:L9)</f>
        <v>0.5</v>
      </c>
      <c r="M10" s="48">
        <f>SUM(M7:M9)</f>
        <v>17637.633550519429</v>
      </c>
      <c r="O10" s="50" t="s">
        <v>198</v>
      </c>
      <c r="P10" s="49"/>
      <c r="Q10" s="93">
        <f>SUM(Q7:Q9)</f>
        <v>0.7</v>
      </c>
      <c r="R10" s="48">
        <f>SUM(R7:R9)</f>
        <v>24463.921136726327</v>
      </c>
      <c r="T10" s="182" t="s">
        <v>261</v>
      </c>
      <c r="U10" s="129" t="s">
        <v>246</v>
      </c>
      <c r="V10" s="180">
        <v>1.4</v>
      </c>
      <c r="W10" s="178">
        <f t="shared" ref="W10:W13" si="2">$R$52*V10</f>
        <v>7804.3101791571744</v>
      </c>
      <c r="X10" s="178">
        <f t="shared" si="0"/>
        <v>93651.722149886089</v>
      </c>
    </row>
    <row r="11" spans="2:24" ht="15" hidden="1" customHeight="1">
      <c r="B11" s="96" t="str">
        <f t="shared" si="1"/>
        <v>Clerical Support</v>
      </c>
      <c r="C11" s="199">
        <v>0.25</v>
      </c>
      <c r="D11" s="200" t="s">
        <v>208</v>
      </c>
      <c r="E11" s="201"/>
      <c r="F11" s="201"/>
      <c r="G11" s="201"/>
      <c r="H11" s="106"/>
      <c r="I11" s="187"/>
      <c r="J11" s="45"/>
      <c r="K11" s="40"/>
      <c r="L11" s="31"/>
      <c r="M11" s="47"/>
      <c r="O11" s="45"/>
      <c r="P11" s="40"/>
      <c r="Q11" s="31"/>
      <c r="R11" s="47"/>
      <c r="T11" s="182" t="s">
        <v>262</v>
      </c>
      <c r="U11" s="129" t="s">
        <v>247</v>
      </c>
      <c r="V11" s="180">
        <v>1.6</v>
      </c>
      <c r="W11" s="178">
        <f t="shared" si="2"/>
        <v>8919.2116333224858</v>
      </c>
      <c r="X11" s="178">
        <f t="shared" si="0"/>
        <v>107030.53959986984</v>
      </c>
    </row>
    <row r="12" spans="2:24" ht="15" hidden="1" customHeight="1">
      <c r="B12" s="410" t="s">
        <v>195</v>
      </c>
      <c r="C12" s="412"/>
      <c r="D12" s="197"/>
      <c r="E12" s="198"/>
      <c r="F12" s="198"/>
      <c r="G12" s="198"/>
      <c r="H12" s="103"/>
      <c r="I12" s="187"/>
      <c r="J12" s="37" t="s">
        <v>197</v>
      </c>
      <c r="K12" s="80">
        <f>C13</f>
        <v>0.20200000000000001</v>
      </c>
      <c r="L12" s="40"/>
      <c r="M12" s="39">
        <f>K12*M10</f>
        <v>3562.8019772049252</v>
      </c>
      <c r="O12" s="37" t="s">
        <v>197</v>
      </c>
      <c r="P12" s="80">
        <f>C13</f>
        <v>0.20200000000000001</v>
      </c>
      <c r="Q12" s="40"/>
      <c r="R12" s="39">
        <f>P12*R10</f>
        <v>4941.7120696187185</v>
      </c>
      <c r="T12" s="182" t="s">
        <v>263</v>
      </c>
      <c r="U12" s="129" t="s">
        <v>248</v>
      </c>
      <c r="V12" s="180">
        <v>1.8</v>
      </c>
      <c r="W12" s="178">
        <f t="shared" si="2"/>
        <v>10034.113087487796</v>
      </c>
      <c r="X12" s="178">
        <f t="shared" si="0"/>
        <v>120409.35704985356</v>
      </c>
    </row>
    <row r="13" spans="2:24" ht="15" hidden="1" customHeight="1" thickBot="1">
      <c r="B13" s="108" t="s">
        <v>194</v>
      </c>
      <c r="C13" s="109">
        <v>0.20200000000000001</v>
      </c>
      <c r="D13" s="202" t="s">
        <v>212</v>
      </c>
      <c r="E13" s="203"/>
      <c r="F13" s="203"/>
      <c r="G13" s="203"/>
      <c r="H13" s="204"/>
      <c r="I13" s="188"/>
      <c r="J13" s="42" t="s">
        <v>196</v>
      </c>
      <c r="K13" s="81"/>
      <c r="L13" s="46"/>
      <c r="M13" s="72">
        <f>M12+M10</f>
        <v>21200.435527724356</v>
      </c>
      <c r="O13" s="42" t="s">
        <v>196</v>
      </c>
      <c r="P13" s="81"/>
      <c r="Q13" s="46"/>
      <c r="R13" s="72">
        <f>R12+R10</f>
        <v>29405.633206345046</v>
      </c>
      <c r="T13" s="182" t="s">
        <v>264</v>
      </c>
      <c r="U13" s="129" t="s">
        <v>249</v>
      </c>
      <c r="V13" s="180">
        <v>2</v>
      </c>
      <c r="W13" s="178">
        <f t="shared" si="2"/>
        <v>11149.014541653107</v>
      </c>
      <c r="X13" s="178">
        <f t="shared" si="0"/>
        <v>133788.17449983727</v>
      </c>
    </row>
    <row r="14" spans="2:24" ht="15" hidden="1" customHeight="1" thickTop="1">
      <c r="B14" s="96" t="s">
        <v>217</v>
      </c>
      <c r="C14" s="111">
        <f>16.51*100</f>
        <v>1651.0000000000002</v>
      </c>
      <c r="D14" s="197" t="s">
        <v>221</v>
      </c>
      <c r="E14" s="198"/>
      <c r="F14" s="198"/>
      <c r="G14" s="198"/>
      <c r="H14" s="103"/>
      <c r="I14" s="187"/>
      <c r="J14" s="45"/>
      <c r="K14" s="82"/>
      <c r="L14" s="71" t="s">
        <v>216</v>
      </c>
      <c r="M14" s="121"/>
      <c r="O14" s="45"/>
      <c r="P14" s="82"/>
      <c r="Q14" s="71" t="s">
        <v>216</v>
      </c>
      <c r="R14" s="121"/>
    </row>
    <row r="15" spans="2:24" ht="15" hidden="1" customHeight="1">
      <c r="B15" s="96" t="s">
        <v>250</v>
      </c>
      <c r="C15" s="111">
        <v>500</v>
      </c>
      <c r="D15" s="197" t="s">
        <v>208</v>
      </c>
      <c r="E15" s="198"/>
      <c r="F15" s="198"/>
      <c r="G15" s="198"/>
      <c r="H15" s="103"/>
      <c r="I15" s="187"/>
      <c r="J15" s="37" t="str">
        <f>$B$14</f>
        <v>Occupancy (Per FTE)</v>
      </c>
      <c r="K15" s="82"/>
      <c r="L15" s="123">
        <f>$C$14</f>
        <v>1651.0000000000002</v>
      </c>
      <c r="M15" s="39">
        <f>L15*L10</f>
        <v>825.50000000000011</v>
      </c>
      <c r="O15" s="37" t="str">
        <f>$B$14</f>
        <v>Occupancy (Per FTE)</v>
      </c>
      <c r="P15" s="82"/>
      <c r="Q15" s="123">
        <f>$C$14</f>
        <v>1651.0000000000002</v>
      </c>
      <c r="R15" s="39">
        <f>Q15*Q10</f>
        <v>1155.7</v>
      </c>
    </row>
    <row r="16" spans="2:24" ht="15" hidden="1" customHeight="1">
      <c r="B16" s="108" t="s">
        <v>222</v>
      </c>
      <c r="C16" s="111">
        <v>200</v>
      </c>
      <c r="D16" s="197" t="s">
        <v>208</v>
      </c>
      <c r="E16" s="198"/>
      <c r="F16" s="198"/>
      <c r="G16" s="198"/>
      <c r="H16" s="103"/>
      <c r="I16" s="187"/>
      <c r="J16" s="37" t="str">
        <f>$B$15</f>
        <v>Staff Training (per MA FTE)</v>
      </c>
      <c r="K16" s="85"/>
      <c r="L16" s="123">
        <f>$C$15</f>
        <v>500</v>
      </c>
      <c r="M16" s="39">
        <f>L16*SUM(L8:L8)</f>
        <v>100</v>
      </c>
      <c r="O16" s="37" t="str">
        <f>$B$15</f>
        <v>Staff Training (per MA FTE)</v>
      </c>
      <c r="P16" s="85"/>
      <c r="Q16" s="123">
        <f>$C$15</f>
        <v>500</v>
      </c>
      <c r="R16" s="39">
        <f>Q16*SUM(Q8:Q8)</f>
        <v>200</v>
      </c>
    </row>
    <row r="17" spans="2:18" ht="15" hidden="1" customHeight="1">
      <c r="B17" s="113" t="s">
        <v>192</v>
      </c>
      <c r="C17" s="118">
        <v>0.1258</v>
      </c>
      <c r="D17" s="205" t="s">
        <v>212</v>
      </c>
      <c r="E17" s="206"/>
      <c r="F17" s="206"/>
      <c r="G17" s="206"/>
      <c r="H17" s="207"/>
      <c r="I17" s="188"/>
      <c r="J17" s="37" t="str">
        <f>$B$16</f>
        <v>Program Supplies and Materials (per FTE)</v>
      </c>
      <c r="K17" s="85"/>
      <c r="L17" s="123">
        <f>$C$16</f>
        <v>200</v>
      </c>
      <c r="M17" s="39">
        <f>L17*L10</f>
        <v>100</v>
      </c>
      <c r="O17" s="37" t="str">
        <f>$B$16</f>
        <v>Program Supplies and Materials (per FTE)</v>
      </c>
      <c r="P17" s="85"/>
      <c r="Q17" s="123">
        <f>$C$16</f>
        <v>200</v>
      </c>
      <c r="R17" s="39">
        <f>Q17*Q10</f>
        <v>140</v>
      </c>
    </row>
    <row r="18" spans="2:18" ht="15" hidden="1" customHeight="1" thickBot="1">
      <c r="B18" s="115" t="s">
        <v>191</v>
      </c>
      <c r="C18" s="116">
        <f>CAF!BD40</f>
        <v>4.3768475255077849E-2</v>
      </c>
      <c r="D18" s="208" t="s">
        <v>213</v>
      </c>
      <c r="E18" s="209"/>
      <c r="F18" s="209"/>
      <c r="G18" s="209"/>
      <c r="H18" s="210"/>
      <c r="I18" s="187"/>
      <c r="J18" s="37"/>
      <c r="K18" s="83"/>
      <c r="L18" s="44"/>
      <c r="M18" s="39"/>
      <c r="O18" s="37"/>
      <c r="P18" s="83"/>
      <c r="Q18" s="44"/>
      <c r="R18" s="39"/>
    </row>
    <row r="19" spans="2:18" ht="15" hidden="1" customHeight="1" thickBot="1">
      <c r="B19" s="38"/>
      <c r="C19" s="38"/>
      <c r="D19" s="38"/>
      <c r="E19" s="38"/>
      <c r="F19" s="38"/>
      <c r="G19" s="38"/>
      <c r="H19" s="38"/>
      <c r="I19" s="38"/>
      <c r="J19" s="42" t="s">
        <v>193</v>
      </c>
      <c r="K19" s="81"/>
      <c r="L19" s="41"/>
      <c r="M19" s="72">
        <f>SUM(M13:M18)</f>
        <v>22225.935527724356</v>
      </c>
      <c r="O19" s="42" t="s">
        <v>193</v>
      </c>
      <c r="P19" s="81"/>
      <c r="Q19" s="41"/>
      <c r="R19" s="72">
        <f>SUM(R13:R18)</f>
        <v>30901.333206345047</v>
      </c>
    </row>
    <row r="20" spans="2:18" ht="15" hidden="1" customHeight="1" thickTop="1">
      <c r="B20" s="35"/>
      <c r="C20" s="35"/>
      <c r="D20" s="35"/>
      <c r="E20" s="35"/>
      <c r="F20" s="35"/>
      <c r="G20" s="35"/>
      <c r="H20" s="35"/>
      <c r="I20" s="35"/>
      <c r="J20" s="37" t="s">
        <v>192</v>
      </c>
      <c r="K20" s="80">
        <f>C17</f>
        <v>0.1258</v>
      </c>
      <c r="L20" s="40"/>
      <c r="M20" s="39">
        <f>M19*K20</f>
        <v>2796.0226893877239</v>
      </c>
      <c r="O20" s="37" t="s">
        <v>192</v>
      </c>
      <c r="P20" s="80">
        <f>C17</f>
        <v>0.1258</v>
      </c>
      <c r="Q20" s="40"/>
      <c r="R20" s="39">
        <f>R19*P20</f>
        <v>3887.3877173582068</v>
      </c>
    </row>
    <row r="21" spans="2:18" ht="15" hidden="1" customHeight="1">
      <c r="B21" s="32" t="s">
        <v>276</v>
      </c>
      <c r="C21" s="32"/>
      <c r="D21" s="32"/>
      <c r="E21" s="32"/>
      <c r="F21" s="32"/>
      <c r="G21" s="32"/>
      <c r="H21" s="32"/>
      <c r="I21" s="32"/>
      <c r="J21" s="37"/>
      <c r="K21" s="80"/>
      <c r="L21" s="40"/>
      <c r="M21" s="39"/>
      <c r="O21" s="37"/>
      <c r="P21" s="80"/>
      <c r="Q21" s="40"/>
      <c r="R21" s="39"/>
    </row>
    <row r="22" spans="2:18" ht="15" hidden="1" customHeight="1" thickBot="1">
      <c r="B22" s="32"/>
      <c r="C22" s="32" t="s">
        <v>277</v>
      </c>
      <c r="D22" s="32"/>
      <c r="E22" s="32"/>
      <c r="F22" s="32"/>
      <c r="G22" s="32"/>
      <c r="H22" s="32"/>
      <c r="I22" s="32"/>
      <c r="J22" s="77" t="s">
        <v>215</v>
      </c>
      <c r="K22" s="84"/>
      <c r="L22" s="78"/>
      <c r="M22" s="79">
        <f>M20+M19</f>
        <v>25021.958217112078</v>
      </c>
      <c r="O22" s="77" t="s">
        <v>215</v>
      </c>
      <c r="P22" s="84"/>
      <c r="Q22" s="78"/>
      <c r="R22" s="79">
        <f>R20+R19</f>
        <v>34788.720923703251</v>
      </c>
    </row>
    <row r="23" spans="2:18" ht="15" hidden="1" customHeight="1" thickTop="1">
      <c r="C23" s="231" t="s">
        <v>278</v>
      </c>
      <c r="J23" s="76" t="s">
        <v>191</v>
      </c>
      <c r="K23" s="86">
        <f>C18</f>
        <v>4.3768475255077849E-2</v>
      </c>
      <c r="L23" s="34"/>
      <c r="M23" s="36">
        <f>K23*M22</f>
        <v>1095.1729590592618</v>
      </c>
      <c r="O23" s="76" t="s">
        <v>191</v>
      </c>
      <c r="P23" s="86">
        <f>C18</f>
        <v>4.3768475255077849E-2</v>
      </c>
      <c r="Q23" s="34"/>
      <c r="R23" s="36">
        <f>P23*R22</f>
        <v>1522.6492709049148</v>
      </c>
    </row>
    <row r="24" spans="2:18" ht="15" hidden="1" customHeight="1" thickBot="1">
      <c r="C24" s="231" t="s">
        <v>279</v>
      </c>
      <c r="J24" s="76"/>
      <c r="K24" s="86"/>
      <c r="L24" s="34"/>
      <c r="M24" s="36"/>
      <c r="O24" s="76"/>
      <c r="P24" s="86"/>
      <c r="Q24" s="34"/>
      <c r="R24" s="36"/>
    </row>
    <row r="25" spans="2:18" ht="15" hidden="1" customHeight="1">
      <c r="C25" s="231"/>
      <c r="J25" s="88" t="s">
        <v>220</v>
      </c>
      <c r="K25" s="89"/>
      <c r="L25" s="90"/>
      <c r="M25" s="91">
        <f>M22+M23</f>
        <v>26117.13117617134</v>
      </c>
      <c r="O25" s="88" t="s">
        <v>220</v>
      </c>
      <c r="P25" s="89"/>
      <c r="Q25" s="90"/>
      <c r="R25" s="91">
        <f>R22+R23</f>
        <v>36311.370194608164</v>
      </c>
    </row>
    <row r="26" spans="2:18" ht="15" hidden="1" customHeight="1" thickBot="1">
      <c r="J26" s="63" t="s">
        <v>253</v>
      </c>
      <c r="K26" s="87"/>
      <c r="L26" s="33"/>
      <c r="M26" s="73">
        <f>M25/M4</f>
        <v>2176.4275980142784</v>
      </c>
      <c r="O26" s="63" t="s">
        <v>253</v>
      </c>
      <c r="P26" s="87"/>
      <c r="Q26" s="33"/>
      <c r="R26" s="73">
        <f>R25/R4</f>
        <v>3025.9475162173471</v>
      </c>
    </row>
    <row r="27" spans="2:18" ht="15" hidden="1" customHeight="1"/>
    <row r="28" spans="2:18" ht="15" hidden="1" customHeight="1" thickBot="1">
      <c r="N28" s="30"/>
    </row>
    <row r="29" spans="2:18" ht="15" hidden="1" customHeight="1" thickBot="1">
      <c r="E29" s="413" t="s">
        <v>267</v>
      </c>
      <c r="F29" s="414"/>
      <c r="G29" s="414"/>
      <c r="H29" s="415"/>
      <c r="J29" s="413" t="s">
        <v>268</v>
      </c>
      <c r="K29" s="414"/>
      <c r="L29" s="414"/>
      <c r="M29" s="415"/>
      <c r="O29" s="413" t="s">
        <v>269</v>
      </c>
      <c r="P29" s="414"/>
      <c r="Q29" s="414"/>
      <c r="R29" s="415"/>
    </row>
    <row r="30" spans="2:18" ht="15" hidden="1" customHeight="1">
      <c r="E30" s="60" t="s">
        <v>204</v>
      </c>
      <c r="F30" s="74" t="s">
        <v>211</v>
      </c>
      <c r="G30" s="74" t="s">
        <v>239</v>
      </c>
      <c r="H30" s="58">
        <v>12</v>
      </c>
      <c r="J30" s="60" t="s">
        <v>204</v>
      </c>
      <c r="K30" s="74" t="s">
        <v>211</v>
      </c>
      <c r="L30" s="74" t="s">
        <v>239</v>
      </c>
      <c r="M30" s="58">
        <v>12</v>
      </c>
      <c r="O30" s="60" t="s">
        <v>204</v>
      </c>
      <c r="P30" s="74" t="s">
        <v>211</v>
      </c>
      <c r="Q30" s="74" t="s">
        <v>239</v>
      </c>
      <c r="R30" s="58">
        <v>12</v>
      </c>
    </row>
    <row r="31" spans="2:18" ht="15" hidden="1" customHeight="1">
      <c r="E31" s="57"/>
      <c r="F31" s="56"/>
      <c r="G31" s="55"/>
      <c r="H31" s="54"/>
      <c r="J31" s="57"/>
      <c r="K31" s="56"/>
      <c r="L31" s="55"/>
      <c r="M31" s="54"/>
      <c r="O31" s="57"/>
      <c r="P31" s="56"/>
      <c r="Q31" s="55"/>
      <c r="R31" s="54"/>
    </row>
    <row r="32" spans="2:18" ht="15" hidden="1" customHeight="1">
      <c r="E32" s="50" t="s">
        <v>202</v>
      </c>
      <c r="F32" s="53" t="s">
        <v>201</v>
      </c>
      <c r="G32" s="53" t="s">
        <v>0</v>
      </c>
      <c r="H32" s="52" t="s">
        <v>200</v>
      </c>
      <c r="J32" s="50" t="s">
        <v>202</v>
      </c>
      <c r="K32" s="53" t="s">
        <v>201</v>
      </c>
      <c r="L32" s="53" t="s">
        <v>0</v>
      </c>
      <c r="M32" s="52" t="s">
        <v>200</v>
      </c>
      <c r="O32" s="50" t="s">
        <v>202</v>
      </c>
      <c r="P32" s="53" t="s">
        <v>201</v>
      </c>
      <c r="Q32" s="53" t="s">
        <v>0</v>
      </c>
      <c r="R32" s="52" t="s">
        <v>200</v>
      </c>
    </row>
    <row r="33" spans="5:18" ht="18.75" hidden="1" customHeight="1">
      <c r="E33" s="51" t="str">
        <f>$B$5</f>
        <v>Program Manager</v>
      </c>
      <c r="F33" s="64">
        <f>$C$5</f>
        <v>54819.512195121948</v>
      </c>
      <c r="G33" s="75">
        <f>$C$9</f>
        <v>0.05</v>
      </c>
      <c r="H33" s="39">
        <f>F33*G33</f>
        <v>2740.9756097560976</v>
      </c>
      <c r="J33" s="51" t="str">
        <f>$B$5</f>
        <v>Program Manager</v>
      </c>
      <c r="K33" s="64">
        <f>$C$5</f>
        <v>54819.512195121948</v>
      </c>
      <c r="L33" s="75">
        <f>$C$9</f>
        <v>0.05</v>
      </c>
      <c r="M33" s="39">
        <f>K33*L33</f>
        <v>2740.9756097560976</v>
      </c>
      <c r="O33" s="51" t="str">
        <f>$B$5</f>
        <v>Program Manager</v>
      </c>
      <c r="P33" s="64">
        <f>$C$5</f>
        <v>54819.512195121948</v>
      </c>
      <c r="Q33" s="75">
        <f>$C$9</f>
        <v>0.05</v>
      </c>
      <c r="R33" s="39">
        <f>P33*Q33</f>
        <v>2740.9756097560976</v>
      </c>
    </row>
    <row r="34" spans="5:18" ht="15" hidden="1" customHeight="1">
      <c r="E34" s="51" t="str">
        <f>$B$6</f>
        <v xml:space="preserve">Medical Assistant </v>
      </c>
      <c r="F34" s="64">
        <f>$C$6</f>
        <v>34131.437931034481</v>
      </c>
      <c r="G34" s="75">
        <f>V6</f>
        <v>0.6</v>
      </c>
      <c r="H34" s="39">
        <f>F34*G34</f>
        <v>20478.862758620689</v>
      </c>
      <c r="J34" s="51" t="str">
        <f>$B$6</f>
        <v xml:space="preserve">Medical Assistant </v>
      </c>
      <c r="K34" s="64">
        <f>$C$6</f>
        <v>34131.437931034481</v>
      </c>
      <c r="L34" s="75">
        <f>V7</f>
        <v>0.8</v>
      </c>
      <c r="M34" s="39">
        <f>K34*L34</f>
        <v>27305.150344827587</v>
      </c>
      <c r="O34" s="51" t="str">
        <f>$B$6</f>
        <v xml:space="preserve">Medical Assistant </v>
      </c>
      <c r="P34" s="64">
        <f>$C$6</f>
        <v>34131.437931034481</v>
      </c>
      <c r="Q34" s="225">
        <f>V8</f>
        <v>1</v>
      </c>
      <c r="R34" s="39">
        <f>P34*Q34</f>
        <v>34131.437931034481</v>
      </c>
    </row>
    <row r="35" spans="5:18" ht="15" hidden="1" customHeight="1">
      <c r="E35" s="51" t="str">
        <f>$B$7</f>
        <v>Clerical Support</v>
      </c>
      <c r="F35" s="64">
        <f>$C$7</f>
        <v>32281.481418225747</v>
      </c>
      <c r="G35" s="75">
        <f>$C$11</f>
        <v>0.25</v>
      </c>
      <c r="H35" s="39">
        <f>F35*G35</f>
        <v>8070.3703545564367</v>
      </c>
      <c r="J35" s="51" t="str">
        <f>$B$7</f>
        <v>Clerical Support</v>
      </c>
      <c r="K35" s="64">
        <f>$C$7</f>
        <v>32281.481418225747</v>
      </c>
      <c r="L35" s="75">
        <f>$C$11</f>
        <v>0.25</v>
      </c>
      <c r="M35" s="39">
        <f>K35*L35</f>
        <v>8070.3703545564367</v>
      </c>
      <c r="O35" s="51" t="str">
        <f>$B$7</f>
        <v>Clerical Support</v>
      </c>
      <c r="P35" s="64">
        <f>$C$7</f>
        <v>32281.481418225747</v>
      </c>
      <c r="Q35" s="75">
        <f>$C$11</f>
        <v>0.25</v>
      </c>
      <c r="R35" s="39">
        <f>P35*Q35</f>
        <v>8070.3703545564367</v>
      </c>
    </row>
    <row r="36" spans="5:18" ht="15" hidden="1" customHeight="1">
      <c r="E36" s="50" t="s">
        <v>198</v>
      </c>
      <c r="F36" s="49"/>
      <c r="G36" s="93">
        <f>SUM(G33:G35)</f>
        <v>0.9</v>
      </c>
      <c r="H36" s="48">
        <f>SUM(H33:H35)</f>
        <v>31290.208722933225</v>
      </c>
      <c r="J36" s="50" t="s">
        <v>198</v>
      </c>
      <c r="K36" s="49"/>
      <c r="L36" s="93">
        <f>SUM(L33:L35)</f>
        <v>1.1000000000000001</v>
      </c>
      <c r="M36" s="48">
        <f>SUM(M33:M35)</f>
        <v>38116.496309140122</v>
      </c>
      <c r="O36" s="50" t="s">
        <v>198</v>
      </c>
      <c r="P36" s="49"/>
      <c r="Q36" s="93">
        <f>SUM(Q33:Q35)</f>
        <v>1.3</v>
      </c>
      <c r="R36" s="48">
        <f>SUM(R33:R35)</f>
        <v>44942.783895347013</v>
      </c>
    </row>
    <row r="37" spans="5:18" ht="15" hidden="1" customHeight="1">
      <c r="E37" s="45"/>
      <c r="F37" s="40"/>
      <c r="G37" s="31"/>
      <c r="H37" s="47"/>
      <c r="J37" s="45"/>
      <c r="K37" s="40"/>
      <c r="L37" s="31"/>
      <c r="M37" s="47"/>
      <c r="O37" s="45"/>
      <c r="P37" s="40"/>
      <c r="Q37" s="31"/>
      <c r="R37" s="47"/>
    </row>
    <row r="38" spans="5:18" ht="15" hidden="1" customHeight="1">
      <c r="E38" s="37" t="s">
        <v>197</v>
      </c>
      <c r="F38" s="80">
        <f>C13</f>
        <v>0.20200000000000001</v>
      </c>
      <c r="G38" s="40"/>
      <c r="H38" s="39">
        <f>F38*H36</f>
        <v>6320.6221620325114</v>
      </c>
      <c r="J38" s="37" t="s">
        <v>197</v>
      </c>
      <c r="K38" s="80">
        <f>C13</f>
        <v>0.20200000000000001</v>
      </c>
      <c r="L38" s="40"/>
      <c r="M38" s="39">
        <f>K38*M36</f>
        <v>7699.5322544463052</v>
      </c>
      <c r="O38" s="37" t="s">
        <v>197</v>
      </c>
      <c r="P38" s="80">
        <f>C13</f>
        <v>0.20200000000000001</v>
      </c>
      <c r="Q38" s="40"/>
      <c r="R38" s="39">
        <f>P38*R36</f>
        <v>9078.442346860098</v>
      </c>
    </row>
    <row r="39" spans="5:18" ht="15" hidden="1" customHeight="1" thickBot="1">
      <c r="E39" s="42" t="s">
        <v>196</v>
      </c>
      <c r="F39" s="81"/>
      <c r="G39" s="46"/>
      <c r="H39" s="72">
        <f>H38+H36</f>
        <v>37610.830884965733</v>
      </c>
      <c r="J39" s="42" t="s">
        <v>196</v>
      </c>
      <c r="K39" s="81"/>
      <c r="L39" s="46"/>
      <c r="M39" s="72">
        <f>M38+M36</f>
        <v>45816.028563586427</v>
      </c>
      <c r="O39" s="42" t="s">
        <v>196</v>
      </c>
      <c r="P39" s="81"/>
      <c r="Q39" s="46"/>
      <c r="R39" s="72">
        <f>R38+R36</f>
        <v>54021.226242207107</v>
      </c>
    </row>
    <row r="40" spans="5:18" ht="15" hidden="1" customHeight="1" thickTop="1">
      <c r="E40" s="45"/>
      <c r="F40" s="82"/>
      <c r="G40" s="71" t="s">
        <v>216</v>
      </c>
      <c r="H40" s="121"/>
      <c r="J40" s="45"/>
      <c r="K40" s="82"/>
      <c r="L40" s="71" t="s">
        <v>216</v>
      </c>
      <c r="M40" s="121"/>
      <c r="O40" s="45"/>
      <c r="P40" s="82"/>
      <c r="Q40" s="71" t="s">
        <v>216</v>
      </c>
      <c r="R40" s="121"/>
    </row>
    <row r="41" spans="5:18" ht="15" hidden="1" customHeight="1">
      <c r="E41" s="37" t="str">
        <f>$B$14</f>
        <v>Occupancy (Per FTE)</v>
      </c>
      <c r="F41" s="82"/>
      <c r="G41" s="123">
        <f>$C$14</f>
        <v>1651.0000000000002</v>
      </c>
      <c r="H41" s="39">
        <f>G41*G36</f>
        <v>1485.9000000000003</v>
      </c>
      <c r="J41" s="37" t="str">
        <f>$B$14</f>
        <v>Occupancy (Per FTE)</v>
      </c>
      <c r="K41" s="82"/>
      <c r="L41" s="123">
        <f>$C$14</f>
        <v>1651.0000000000002</v>
      </c>
      <c r="M41" s="39">
        <f>L41*L36</f>
        <v>1816.1000000000004</v>
      </c>
      <c r="O41" s="37" t="str">
        <f>$B$14</f>
        <v>Occupancy (Per FTE)</v>
      </c>
      <c r="P41" s="82"/>
      <c r="Q41" s="123">
        <f>$C$14</f>
        <v>1651.0000000000002</v>
      </c>
      <c r="R41" s="39">
        <f>Q41*Q36</f>
        <v>2146.3000000000002</v>
      </c>
    </row>
    <row r="42" spans="5:18" ht="15" hidden="1" customHeight="1">
      <c r="E42" s="37" t="str">
        <f>$B$15</f>
        <v>Staff Training (per MA FTE)</v>
      </c>
      <c r="F42" s="85"/>
      <c r="G42" s="123">
        <f>$C$15</f>
        <v>500</v>
      </c>
      <c r="H42" s="39">
        <f>G42*SUM(G34:G34)</f>
        <v>300</v>
      </c>
      <c r="J42" s="37" t="str">
        <f>$B$15</f>
        <v>Staff Training (per MA FTE)</v>
      </c>
      <c r="K42" s="85"/>
      <c r="L42" s="123">
        <f>$C$15</f>
        <v>500</v>
      </c>
      <c r="M42" s="39">
        <f>L42*SUM(L34:L34)</f>
        <v>400</v>
      </c>
      <c r="O42" s="37" t="str">
        <f>$B$15</f>
        <v>Staff Training (per MA FTE)</v>
      </c>
      <c r="P42" s="85"/>
      <c r="Q42" s="123">
        <f>$C$15</f>
        <v>500</v>
      </c>
      <c r="R42" s="39">
        <f>Q42*SUM(Q34:Q34)</f>
        <v>500</v>
      </c>
    </row>
    <row r="43" spans="5:18" ht="16.5" hidden="1" customHeight="1">
      <c r="E43" s="37" t="str">
        <f>$B$16</f>
        <v>Program Supplies and Materials (per FTE)</v>
      </c>
      <c r="F43" s="85"/>
      <c r="G43" s="123">
        <f>$C$16</f>
        <v>200</v>
      </c>
      <c r="H43" s="39">
        <f>G43*G36</f>
        <v>180</v>
      </c>
      <c r="J43" s="37" t="str">
        <f>$B$16</f>
        <v>Program Supplies and Materials (per FTE)</v>
      </c>
      <c r="K43" s="85"/>
      <c r="L43" s="123">
        <f>$C$16</f>
        <v>200</v>
      </c>
      <c r="M43" s="39">
        <f>L43*L36</f>
        <v>220.00000000000003</v>
      </c>
      <c r="O43" s="37" t="str">
        <f>$B$16</f>
        <v>Program Supplies and Materials (per FTE)</v>
      </c>
      <c r="P43" s="85"/>
      <c r="Q43" s="123">
        <f>$C$16</f>
        <v>200</v>
      </c>
      <c r="R43" s="39">
        <f>Q43*Q36</f>
        <v>260</v>
      </c>
    </row>
    <row r="44" spans="5:18" ht="15" hidden="1" customHeight="1">
      <c r="E44" s="37"/>
      <c r="F44" s="83"/>
      <c r="G44" s="44"/>
      <c r="H44" s="39"/>
      <c r="J44" s="37"/>
      <c r="K44" s="83"/>
      <c r="L44" s="44"/>
      <c r="M44" s="39"/>
      <c r="O44" s="37"/>
      <c r="P44" s="83"/>
      <c r="Q44" s="44"/>
      <c r="R44" s="39"/>
    </row>
    <row r="45" spans="5:18" ht="15" hidden="1" customHeight="1" thickBot="1">
      <c r="E45" s="42" t="s">
        <v>193</v>
      </c>
      <c r="F45" s="81"/>
      <c r="G45" s="41"/>
      <c r="H45" s="72">
        <f>SUM(H39:H44)</f>
        <v>39576.730884965735</v>
      </c>
      <c r="J45" s="42" t="s">
        <v>193</v>
      </c>
      <c r="K45" s="81"/>
      <c r="L45" s="41"/>
      <c r="M45" s="72">
        <f>SUM(M39:M44)</f>
        <v>48252.128563586426</v>
      </c>
      <c r="O45" s="42" t="s">
        <v>193</v>
      </c>
      <c r="P45" s="81"/>
      <c r="Q45" s="41"/>
      <c r="R45" s="72">
        <f>SUM(R39:R44)</f>
        <v>56927.52624220711</v>
      </c>
    </row>
    <row r="46" spans="5:18" ht="15" hidden="1" customHeight="1" thickTop="1">
      <c r="E46" s="37" t="s">
        <v>192</v>
      </c>
      <c r="F46" s="80">
        <f>C17</f>
        <v>0.1258</v>
      </c>
      <c r="G46" s="40"/>
      <c r="H46" s="39">
        <f>H45*F46</f>
        <v>4978.7527453286893</v>
      </c>
      <c r="J46" s="37" t="s">
        <v>192</v>
      </c>
      <c r="K46" s="80">
        <f>C17</f>
        <v>0.1258</v>
      </c>
      <c r="L46" s="40"/>
      <c r="M46" s="39">
        <f>M45*K46</f>
        <v>6070.1177732991719</v>
      </c>
      <c r="O46" s="37" t="s">
        <v>192</v>
      </c>
      <c r="P46" s="80">
        <f>C17</f>
        <v>0.1258</v>
      </c>
      <c r="Q46" s="40"/>
      <c r="R46" s="39">
        <f>R45*P46</f>
        <v>7161.4828012696544</v>
      </c>
    </row>
    <row r="47" spans="5:18" ht="15" hidden="1" customHeight="1">
      <c r="E47" s="37"/>
      <c r="F47" s="80"/>
      <c r="G47" s="40"/>
      <c r="H47" s="39"/>
      <c r="J47" s="37"/>
      <c r="K47" s="80"/>
      <c r="L47" s="40"/>
      <c r="M47" s="39"/>
      <c r="O47" s="37"/>
      <c r="P47" s="80"/>
      <c r="Q47" s="40"/>
      <c r="R47" s="39"/>
    </row>
    <row r="48" spans="5:18" ht="15" hidden="1" customHeight="1" thickBot="1">
      <c r="E48" s="77" t="s">
        <v>215</v>
      </c>
      <c r="F48" s="84"/>
      <c r="G48" s="78"/>
      <c r="H48" s="79">
        <f>H46+H45</f>
        <v>44555.483630294424</v>
      </c>
      <c r="J48" s="77" t="s">
        <v>215</v>
      </c>
      <c r="K48" s="84"/>
      <c r="L48" s="78"/>
      <c r="M48" s="79">
        <f>M46+M45</f>
        <v>54322.246336885597</v>
      </c>
      <c r="O48" s="77" t="s">
        <v>215</v>
      </c>
      <c r="P48" s="84"/>
      <c r="Q48" s="78"/>
      <c r="R48" s="79">
        <f>R46+R45</f>
        <v>64089.009043476763</v>
      </c>
    </row>
    <row r="49" spans="2:39" ht="15" hidden="1" customHeight="1" thickTop="1">
      <c r="E49" s="76" t="s">
        <v>191</v>
      </c>
      <c r="F49" s="86">
        <f>C18</f>
        <v>4.3768475255077849E-2</v>
      </c>
      <c r="G49" s="34"/>
      <c r="H49" s="36">
        <f>F49*H48</f>
        <v>1950.1255827505677</v>
      </c>
      <c r="J49" s="76" t="s">
        <v>191</v>
      </c>
      <c r="K49" s="86">
        <f>C18</f>
        <v>4.3768475255077849E-2</v>
      </c>
      <c r="L49" s="34"/>
      <c r="M49" s="36">
        <f>K49*M48</f>
        <v>2377.6018945962205</v>
      </c>
      <c r="O49" s="76" t="s">
        <v>191</v>
      </c>
      <c r="P49" s="86">
        <f>C18</f>
        <v>4.3768475255077849E-2</v>
      </c>
      <c r="Q49" s="34"/>
      <c r="R49" s="36">
        <f>P49*R48</f>
        <v>2805.0782064418731</v>
      </c>
    </row>
    <row r="50" spans="2:39" ht="15" hidden="1" customHeight="1" thickBot="1">
      <c r="E50" s="76"/>
      <c r="F50" s="86"/>
      <c r="G50" s="34"/>
      <c r="H50" s="36"/>
      <c r="J50" s="76"/>
      <c r="K50" s="86"/>
      <c r="L50" s="34"/>
      <c r="M50" s="36"/>
      <c r="O50" s="76"/>
      <c r="P50" s="86"/>
      <c r="Q50" s="34"/>
      <c r="R50" s="36"/>
    </row>
    <row r="51" spans="2:39" ht="15" hidden="1" customHeight="1">
      <c r="E51" s="88" t="s">
        <v>220</v>
      </c>
      <c r="F51" s="89"/>
      <c r="G51" s="90"/>
      <c r="H51" s="91">
        <f>H48+H49</f>
        <v>46505.609213044991</v>
      </c>
      <c r="J51" s="88" t="s">
        <v>220</v>
      </c>
      <c r="K51" s="89"/>
      <c r="L51" s="90"/>
      <c r="M51" s="91">
        <f>M48+M49</f>
        <v>56699.848231481817</v>
      </c>
      <c r="O51" s="88" t="s">
        <v>220</v>
      </c>
      <c r="P51" s="89"/>
      <c r="Q51" s="90"/>
      <c r="R51" s="91">
        <f>R48+R49</f>
        <v>66894.087249918637</v>
      </c>
    </row>
    <row r="52" spans="2:39" ht="15" hidden="1" customHeight="1" thickBot="1">
      <c r="E52" s="63" t="s">
        <v>253</v>
      </c>
      <c r="F52" s="87"/>
      <c r="G52" s="33"/>
      <c r="H52" s="73">
        <f>H51/H30</f>
        <v>3875.4674344204159</v>
      </c>
      <c r="J52" s="63" t="s">
        <v>253</v>
      </c>
      <c r="K52" s="87"/>
      <c r="L52" s="33"/>
      <c r="M52" s="73">
        <f>M51/M30</f>
        <v>4724.9873526234851</v>
      </c>
      <c r="O52" s="63" t="s">
        <v>253</v>
      </c>
      <c r="P52" s="87"/>
      <c r="Q52" s="33"/>
      <c r="R52" s="73">
        <f>R51/R30</f>
        <v>5574.5072708265534</v>
      </c>
    </row>
    <row r="53" spans="2:39" ht="15" hidden="1" customHeight="1"/>
    <row r="54" spans="2:39" ht="15" hidden="1" customHeight="1"/>
    <row r="55" spans="2:39" ht="15" hidden="1" customHeight="1"/>
    <row r="56" spans="2:39" ht="15" hidden="1" customHeight="1">
      <c r="AM56" s="181"/>
    </row>
    <row r="57" spans="2:39" ht="15" hidden="1" customHeight="1">
      <c r="AM57" s="181"/>
    </row>
    <row r="58" spans="2:39" ht="15" customHeight="1" thickBot="1">
      <c r="AM58" s="181"/>
    </row>
    <row r="59" spans="2:39" ht="16.5" customHeight="1" thickBot="1">
      <c r="B59" s="430" t="s">
        <v>285</v>
      </c>
      <c r="C59" s="431"/>
      <c r="D59" s="431"/>
      <c r="E59" s="431"/>
      <c r="F59" s="431"/>
      <c r="G59" s="431"/>
      <c r="H59" s="432"/>
      <c r="J59" s="427" t="s">
        <v>272</v>
      </c>
      <c r="K59" s="428"/>
      <c r="L59" s="428"/>
      <c r="M59" s="429"/>
      <c r="O59" s="427" t="s">
        <v>273</v>
      </c>
      <c r="P59" s="428"/>
      <c r="Q59" s="428"/>
      <c r="R59" s="429"/>
      <c r="T59" s="226" t="s">
        <v>254</v>
      </c>
      <c r="U59" s="227" t="s">
        <v>251</v>
      </c>
      <c r="V59" s="226" t="s">
        <v>284</v>
      </c>
      <c r="W59" s="226" t="s">
        <v>238</v>
      </c>
      <c r="X59" s="226" t="s">
        <v>220</v>
      </c>
    </row>
    <row r="60" spans="2:39" ht="15" customHeight="1">
      <c r="B60" s="408" t="s">
        <v>206</v>
      </c>
      <c r="C60" s="409"/>
      <c r="D60" s="419" t="s">
        <v>205</v>
      </c>
      <c r="E60" s="420"/>
      <c r="F60" s="420"/>
      <c r="G60" s="420"/>
      <c r="H60" s="421"/>
      <c r="J60" s="60" t="s">
        <v>204</v>
      </c>
      <c r="K60" s="74" t="s">
        <v>211</v>
      </c>
      <c r="L60" s="74" t="s">
        <v>239</v>
      </c>
      <c r="M60" s="58">
        <v>12</v>
      </c>
      <c r="O60" s="60" t="s">
        <v>204</v>
      </c>
      <c r="P60" s="74" t="s">
        <v>211</v>
      </c>
      <c r="Q60" s="74" t="s">
        <v>239</v>
      </c>
      <c r="R60" s="58">
        <v>12</v>
      </c>
      <c r="T60" s="184" t="s">
        <v>255</v>
      </c>
      <c r="U60" s="172" t="s">
        <v>240</v>
      </c>
      <c r="V60" s="179">
        <v>0.2</v>
      </c>
      <c r="W60" s="245">
        <f>M82</f>
        <v>4663.3169148241932</v>
      </c>
      <c r="X60" s="245">
        <f>W60*12</f>
        <v>55959.802977890315</v>
      </c>
      <c r="AA60" s="30"/>
    </row>
    <row r="61" spans="2:39" ht="15" customHeight="1">
      <c r="B61" s="95" t="s">
        <v>218</v>
      </c>
      <c r="C61" s="249">
        <f>'Salary Data'!L21*(C76+1)</f>
        <v>94944.311803869714</v>
      </c>
      <c r="D61" s="197" t="s">
        <v>314</v>
      </c>
      <c r="E61" s="232"/>
      <c r="F61" s="232"/>
      <c r="G61" s="232"/>
      <c r="H61" s="233"/>
      <c r="J61" s="57"/>
      <c r="K61" s="56"/>
      <c r="L61" s="55"/>
      <c r="M61" s="54"/>
      <c r="O61" s="57"/>
      <c r="P61" s="56"/>
      <c r="Q61" s="55"/>
      <c r="R61" s="54"/>
      <c r="T61" s="182" t="s">
        <v>256</v>
      </c>
      <c r="U61" s="129" t="s">
        <v>241</v>
      </c>
      <c r="V61" s="180">
        <v>0.4</v>
      </c>
      <c r="W61" s="245">
        <f>R82</f>
        <v>7858.3336524364822</v>
      </c>
      <c r="X61" s="245">
        <f t="shared" ref="X61:X70" si="3">W61*12</f>
        <v>94300.003829237787</v>
      </c>
      <c r="AA61" s="30"/>
    </row>
    <row r="62" spans="2:39" ht="15" customHeight="1">
      <c r="B62" s="95" t="s">
        <v>207</v>
      </c>
      <c r="C62" s="249">
        <f>'Salary Data'!E9*(C76+1)</f>
        <v>66785.685141329537</v>
      </c>
      <c r="D62" s="190" t="s">
        <v>317</v>
      </c>
      <c r="E62" s="218"/>
      <c r="F62" s="218"/>
      <c r="G62" s="218"/>
      <c r="H62" s="219"/>
      <c r="J62" s="50" t="s">
        <v>202</v>
      </c>
      <c r="K62" s="53" t="s">
        <v>201</v>
      </c>
      <c r="L62" s="53" t="s">
        <v>0</v>
      </c>
      <c r="M62" s="52" t="s">
        <v>200</v>
      </c>
      <c r="O62" s="50" t="s">
        <v>202</v>
      </c>
      <c r="P62" s="53" t="s">
        <v>201</v>
      </c>
      <c r="Q62" s="53" t="s">
        <v>0</v>
      </c>
      <c r="R62" s="52" t="s">
        <v>200</v>
      </c>
      <c r="T62" s="182" t="s">
        <v>257</v>
      </c>
      <c r="U62" s="129" t="s">
        <v>242</v>
      </c>
      <c r="V62" s="180">
        <v>0.6</v>
      </c>
      <c r="W62" s="245">
        <f>H108</f>
        <v>11053.35039004877</v>
      </c>
      <c r="X62" s="245">
        <f t="shared" si="3"/>
        <v>132640.20468058524</v>
      </c>
      <c r="AA62" s="30"/>
    </row>
    <row r="63" spans="2:39" ht="15" customHeight="1">
      <c r="B63" s="95"/>
      <c r="C63" s="249"/>
      <c r="D63" s="190" t="s">
        <v>318</v>
      </c>
      <c r="E63" s="218"/>
      <c r="F63" s="218"/>
      <c r="G63" s="218"/>
      <c r="H63" s="219"/>
      <c r="J63" s="37" t="s">
        <v>218</v>
      </c>
      <c r="K63" s="64">
        <f>$C$61</f>
        <v>94944.311803869714</v>
      </c>
      <c r="L63" s="75">
        <f>L65</f>
        <v>0.2</v>
      </c>
      <c r="M63" s="39">
        <f>K63*L63</f>
        <v>18988.862360773943</v>
      </c>
      <c r="O63" s="37" t="s">
        <v>218</v>
      </c>
      <c r="P63" s="64">
        <f>$C$61</f>
        <v>94944.311803869714</v>
      </c>
      <c r="Q63" s="75">
        <f>Q65</f>
        <v>0.4</v>
      </c>
      <c r="R63" s="39">
        <f>P63*Q63</f>
        <v>37977.724721547886</v>
      </c>
      <c r="T63" s="182" t="s">
        <v>258</v>
      </c>
      <c r="U63" s="129" t="s">
        <v>243</v>
      </c>
      <c r="V63" s="180">
        <v>0.8</v>
      </c>
      <c r="W63" s="245">
        <f>M108</f>
        <v>14248.367127661057</v>
      </c>
      <c r="X63" s="245">
        <f t="shared" si="3"/>
        <v>170980.40553193269</v>
      </c>
      <c r="AA63" s="30"/>
    </row>
    <row r="64" spans="2:39" ht="15" customHeight="1">
      <c r="B64" s="95" t="s">
        <v>209</v>
      </c>
      <c r="C64" s="249">
        <f>'Salary Data'!H53*(C76+1)</f>
        <v>42057.814573291464</v>
      </c>
      <c r="D64" s="190" t="s">
        <v>315</v>
      </c>
      <c r="E64" s="218"/>
      <c r="F64" s="218"/>
      <c r="G64" s="218"/>
      <c r="H64" s="219"/>
      <c r="J64" s="51" t="str">
        <f t="shared" ref="J64:K64" si="4">B62</f>
        <v>Program Manager</v>
      </c>
      <c r="K64" s="64">
        <f t="shared" si="4"/>
        <v>66785.685141329537</v>
      </c>
      <c r="L64" s="75">
        <f>C68</f>
        <v>0.05</v>
      </c>
      <c r="M64" s="39">
        <f>K64*L64</f>
        <v>3339.284257066477</v>
      </c>
      <c r="O64" s="51" t="str">
        <f t="shared" ref="O64:P64" si="5">B62</f>
        <v>Program Manager</v>
      </c>
      <c r="P64" s="64">
        <f t="shared" si="5"/>
        <v>66785.685141329537</v>
      </c>
      <c r="Q64" s="75">
        <f>C68</f>
        <v>0.05</v>
      </c>
      <c r="R64" s="39">
        <f>P64*Q64</f>
        <v>3339.284257066477</v>
      </c>
      <c r="T64" s="228" t="s">
        <v>259</v>
      </c>
      <c r="U64" s="229" t="s">
        <v>244</v>
      </c>
      <c r="V64" s="230">
        <v>1</v>
      </c>
      <c r="W64" s="246">
        <f>R108</f>
        <v>17443.38386527335</v>
      </c>
      <c r="X64" s="246">
        <f t="shared" si="3"/>
        <v>209320.60638328019</v>
      </c>
      <c r="AA64" s="30"/>
    </row>
    <row r="65" spans="2:38" ht="15" customHeight="1">
      <c r="B65" s="100" t="s">
        <v>210</v>
      </c>
      <c r="C65" s="249">
        <f>'Salary Data'!E56*(C76+1)</f>
        <v>37089.923547609949</v>
      </c>
      <c r="D65" s="220" t="s">
        <v>316</v>
      </c>
      <c r="E65" s="171"/>
      <c r="F65" s="171"/>
      <c r="G65" s="171"/>
      <c r="H65" s="221"/>
      <c r="J65" s="51" t="str">
        <f>B64</f>
        <v xml:space="preserve">Medical Assistant </v>
      </c>
      <c r="K65" s="64">
        <f>C64</f>
        <v>42057.814573291464</v>
      </c>
      <c r="L65" s="75">
        <f>V60</f>
        <v>0.2</v>
      </c>
      <c r="M65" s="39">
        <f t="shared" ref="M65:M66" si="6">K65*L65</f>
        <v>8411.5629146582924</v>
      </c>
      <c r="O65" s="51" t="str">
        <f>B64</f>
        <v xml:space="preserve">Medical Assistant </v>
      </c>
      <c r="P65" s="64">
        <f>C64</f>
        <v>42057.814573291464</v>
      </c>
      <c r="Q65" s="75">
        <f>V61</f>
        <v>0.4</v>
      </c>
      <c r="R65" s="39">
        <f t="shared" ref="R65:R66" si="7">P65*Q65</f>
        <v>16823.125829316585</v>
      </c>
      <c r="T65" s="182" t="s">
        <v>260</v>
      </c>
      <c r="U65" s="129" t="s">
        <v>245</v>
      </c>
      <c r="V65" s="180">
        <v>1.2</v>
      </c>
      <c r="W65" s="245">
        <f>V65*$R$108</f>
        <v>20932.060638328021</v>
      </c>
      <c r="X65" s="245">
        <f t="shared" si="3"/>
        <v>251184.72765993624</v>
      </c>
      <c r="AA65" s="30"/>
    </row>
    <row r="66" spans="2:38" ht="15" customHeight="1">
      <c r="B66" s="410" t="s">
        <v>199</v>
      </c>
      <c r="C66" s="411"/>
      <c r="D66" s="197"/>
      <c r="E66" s="218"/>
      <c r="F66" s="218"/>
      <c r="G66" s="218"/>
      <c r="H66" s="219"/>
      <c r="J66" s="51" t="str">
        <f>B65</f>
        <v>Clerical Support</v>
      </c>
      <c r="K66" s="64">
        <f>C65</f>
        <v>37089.923547609949</v>
      </c>
      <c r="L66" s="75">
        <f>C70</f>
        <v>0.25</v>
      </c>
      <c r="M66" s="39">
        <f t="shared" si="6"/>
        <v>9272.4808869024873</v>
      </c>
      <c r="O66" s="51" t="str">
        <f>B65</f>
        <v>Clerical Support</v>
      </c>
      <c r="P66" s="64">
        <f>C65</f>
        <v>37089.923547609949</v>
      </c>
      <c r="Q66" s="75">
        <f>C70</f>
        <v>0.25</v>
      </c>
      <c r="R66" s="39">
        <f t="shared" si="7"/>
        <v>9272.4808869024873</v>
      </c>
      <c r="T66" s="182" t="s">
        <v>261</v>
      </c>
      <c r="U66" s="129" t="s">
        <v>246</v>
      </c>
      <c r="V66" s="180">
        <v>1.4</v>
      </c>
      <c r="W66" s="245">
        <f>V66*$R$108</f>
        <v>24420.737411382688</v>
      </c>
      <c r="X66" s="245">
        <f t="shared" si="3"/>
        <v>293048.84893659223</v>
      </c>
      <c r="AA66" s="30"/>
      <c r="AF66" s="181"/>
      <c r="AG66" s="181"/>
      <c r="AH66" s="181"/>
      <c r="AI66" s="181"/>
      <c r="AJ66" s="181"/>
      <c r="AK66" s="181"/>
      <c r="AL66" s="181"/>
    </row>
    <row r="67" spans="2:38" ht="15" customHeight="1">
      <c r="B67" s="95" t="s">
        <v>218</v>
      </c>
      <c r="C67" s="224">
        <v>1</v>
      </c>
      <c r="D67" s="197" t="s">
        <v>312</v>
      </c>
      <c r="E67" s="218"/>
      <c r="F67" s="218"/>
      <c r="G67" s="218"/>
      <c r="H67" s="219"/>
      <c r="J67" s="50" t="s">
        <v>198</v>
      </c>
      <c r="K67" s="49"/>
      <c r="L67" s="93">
        <f>SUM(L63:L66)</f>
        <v>0.7</v>
      </c>
      <c r="M67" s="48">
        <f>SUM(M63:M66)</f>
        <v>40012.190419401195</v>
      </c>
      <c r="O67" s="50" t="s">
        <v>198</v>
      </c>
      <c r="P67" s="49"/>
      <c r="Q67" s="93">
        <f>SUM(Q63:Q66)</f>
        <v>1.1000000000000001</v>
      </c>
      <c r="R67" s="48">
        <f>SUM(R63:R66)</f>
        <v>67412.615694833439</v>
      </c>
      <c r="T67" s="182" t="s">
        <v>262</v>
      </c>
      <c r="U67" s="129" t="s">
        <v>247</v>
      </c>
      <c r="V67" s="180">
        <v>1.6</v>
      </c>
      <c r="W67" s="245">
        <f>V67*$R$108</f>
        <v>27909.414184437363</v>
      </c>
      <c r="X67" s="245">
        <f t="shared" si="3"/>
        <v>334912.97021324834</v>
      </c>
      <c r="AA67" s="30"/>
      <c r="AF67" s="181"/>
      <c r="AG67" s="181"/>
      <c r="AH67" s="181"/>
      <c r="AI67" s="181"/>
      <c r="AJ67" s="181"/>
      <c r="AK67" s="181"/>
      <c r="AL67" s="181"/>
    </row>
    <row r="68" spans="2:38" ht="15" customHeight="1">
      <c r="B68" s="96" t="str">
        <f>B62</f>
        <v>Program Manager</v>
      </c>
      <c r="C68" s="196">
        <v>0.05</v>
      </c>
      <c r="D68" s="197" t="s">
        <v>312</v>
      </c>
      <c r="E68" s="218"/>
      <c r="F68" s="218"/>
      <c r="G68" s="218"/>
      <c r="H68" s="219"/>
      <c r="J68" s="45"/>
      <c r="K68" s="40"/>
      <c r="L68" s="31"/>
      <c r="M68" s="47"/>
      <c r="O68" s="45"/>
      <c r="P68" s="40"/>
      <c r="Q68" s="31"/>
      <c r="R68" s="47"/>
      <c r="T68" s="182" t="s">
        <v>263</v>
      </c>
      <c r="U68" s="129" t="s">
        <v>248</v>
      </c>
      <c r="V68" s="180">
        <v>1.8</v>
      </c>
      <c r="W68" s="245">
        <f>V68*$R$108</f>
        <v>31398.09095749203</v>
      </c>
      <c r="X68" s="245">
        <f t="shared" si="3"/>
        <v>376777.09148990433</v>
      </c>
      <c r="AA68" s="30"/>
      <c r="AF68" s="181"/>
      <c r="AG68" s="181"/>
      <c r="AH68" s="181"/>
      <c r="AI68" s="181"/>
      <c r="AJ68" s="181"/>
      <c r="AK68" s="181"/>
      <c r="AL68" s="181"/>
    </row>
    <row r="69" spans="2:38" ht="15" customHeight="1">
      <c r="B69" s="96" t="str">
        <f>B64</f>
        <v xml:space="preserve">Medical Assistant </v>
      </c>
      <c r="C69" s="224">
        <v>1</v>
      </c>
      <c r="D69" s="197" t="s">
        <v>312</v>
      </c>
      <c r="E69" s="218"/>
      <c r="F69" s="218"/>
      <c r="G69" s="218"/>
      <c r="H69" s="219"/>
      <c r="J69" s="37" t="s">
        <v>197</v>
      </c>
      <c r="K69" s="80">
        <f>C72</f>
        <v>0.20200000000000001</v>
      </c>
      <c r="L69" s="40"/>
      <c r="M69" s="39">
        <f>K69*M67</f>
        <v>8082.4624647190421</v>
      </c>
      <c r="O69" s="37" t="s">
        <v>197</v>
      </c>
      <c r="P69" s="80">
        <f>C72</f>
        <v>0.20200000000000001</v>
      </c>
      <c r="Q69" s="40"/>
      <c r="R69" s="39">
        <f>P69*R67</f>
        <v>13617.348370356356</v>
      </c>
      <c r="T69" s="182" t="s">
        <v>264</v>
      </c>
      <c r="U69" s="129" t="s">
        <v>249</v>
      </c>
      <c r="V69" s="180">
        <v>2</v>
      </c>
      <c r="W69" s="245">
        <f>V69*$R$108</f>
        <v>34886.7677305467</v>
      </c>
      <c r="X69" s="245">
        <f t="shared" si="3"/>
        <v>418641.21276656038</v>
      </c>
      <c r="AA69" s="30"/>
    </row>
    <row r="70" spans="2:38" ht="15" customHeight="1" thickBot="1">
      <c r="B70" s="96" t="str">
        <f>B65</f>
        <v>Clerical Support</v>
      </c>
      <c r="C70" s="199">
        <v>0.25</v>
      </c>
      <c r="D70" s="200" t="s">
        <v>312</v>
      </c>
      <c r="E70" s="171"/>
      <c r="F70" s="171"/>
      <c r="G70" s="171"/>
      <c r="H70" s="221"/>
      <c r="J70" s="42" t="s">
        <v>196</v>
      </c>
      <c r="K70" s="81"/>
      <c r="L70" s="46"/>
      <c r="M70" s="72">
        <f>M69+M67</f>
        <v>48094.652884120238</v>
      </c>
      <c r="O70" s="42" t="s">
        <v>196</v>
      </c>
      <c r="P70" s="81"/>
      <c r="Q70" s="46"/>
      <c r="R70" s="72">
        <f>R69+R67</f>
        <v>81029.964065189793</v>
      </c>
      <c r="T70" s="425" t="s">
        <v>291</v>
      </c>
      <c r="U70" s="426"/>
      <c r="V70" s="244">
        <f>V60</f>
        <v>0.2</v>
      </c>
      <c r="W70" s="245">
        <f>X108</f>
        <v>3488.676773054669</v>
      </c>
      <c r="X70" s="247">
        <f t="shared" si="3"/>
        <v>41864.121276656027</v>
      </c>
      <c r="AA70" s="30"/>
    </row>
    <row r="71" spans="2:38" ht="15" customHeight="1" thickTop="1">
      <c r="B71" s="410" t="s">
        <v>195</v>
      </c>
      <c r="C71" s="412"/>
      <c r="D71" s="197"/>
      <c r="E71" s="218"/>
      <c r="F71" s="218"/>
      <c r="G71" s="218"/>
      <c r="H71" s="219"/>
      <c r="J71" s="45"/>
      <c r="K71" s="82"/>
      <c r="L71" s="71" t="s">
        <v>216</v>
      </c>
      <c r="M71" s="121"/>
      <c r="O71" s="45"/>
      <c r="P71" s="82"/>
      <c r="Q71" s="71" t="s">
        <v>216</v>
      </c>
      <c r="R71" s="121"/>
      <c r="AA71" s="30"/>
    </row>
    <row r="72" spans="2:38" ht="15" customHeight="1">
      <c r="B72" s="108" t="s">
        <v>194</v>
      </c>
      <c r="C72" s="109">
        <v>0.20200000000000001</v>
      </c>
      <c r="D72" s="202" t="s">
        <v>319</v>
      </c>
      <c r="E72" s="218"/>
      <c r="F72" s="218"/>
      <c r="G72" s="218"/>
      <c r="H72" s="219"/>
      <c r="J72" s="37" t="str">
        <f>B73</f>
        <v>Staff Training (per MA FTE)</v>
      </c>
      <c r="K72" s="85"/>
      <c r="L72" s="123">
        <f>C73</f>
        <v>521.88423762753894</v>
      </c>
      <c r="M72" s="39">
        <f>L72*SUM(L65:L65)</f>
        <v>104.3768475255078</v>
      </c>
      <c r="O72" s="37" t="str">
        <f>B73</f>
        <v>Staff Training (per MA FTE)</v>
      </c>
      <c r="P72" s="85"/>
      <c r="Q72" s="123">
        <f>C73</f>
        <v>521.88423762753894</v>
      </c>
      <c r="R72" s="39">
        <f>Q72*SUM(Q65:Q65)</f>
        <v>208.7536950510156</v>
      </c>
      <c r="AA72" s="30"/>
    </row>
    <row r="73" spans="2:38" ht="15" customHeight="1">
      <c r="B73" s="96" t="s">
        <v>250</v>
      </c>
      <c r="C73" s="249">
        <f>500*(C76+1)</f>
        <v>521.88423762753894</v>
      </c>
      <c r="D73" s="197" t="s">
        <v>312</v>
      </c>
      <c r="E73" s="218"/>
      <c r="F73" s="218"/>
      <c r="G73" s="218"/>
      <c r="H73" s="219"/>
      <c r="J73" s="37" t="str">
        <f>B74</f>
        <v>Program Supplies and Materials (per FTE)</v>
      </c>
      <c r="K73" s="85"/>
      <c r="L73" s="123">
        <f>C74</f>
        <v>208.75369505101554</v>
      </c>
      <c r="M73" s="39">
        <f>L73*L67</f>
        <v>146.12758653571086</v>
      </c>
      <c r="O73" s="37" t="str">
        <f>B74</f>
        <v>Program Supplies and Materials (per FTE)</v>
      </c>
      <c r="P73" s="85"/>
      <c r="Q73" s="123">
        <f>C74</f>
        <v>208.75369505101554</v>
      </c>
      <c r="R73" s="39">
        <f>Q73*Q67</f>
        <v>229.6290645561171</v>
      </c>
      <c r="AA73" s="30"/>
    </row>
    <row r="74" spans="2:38" ht="15" customHeight="1">
      <c r="B74" s="108" t="s">
        <v>222</v>
      </c>
      <c r="C74" s="249">
        <f>200*(C76+1)</f>
        <v>208.75369505101554</v>
      </c>
      <c r="D74" s="197" t="s">
        <v>312</v>
      </c>
      <c r="E74" s="218"/>
      <c r="F74" s="218"/>
      <c r="G74" s="218"/>
      <c r="H74" s="219"/>
      <c r="J74" s="37"/>
      <c r="K74" s="83"/>
      <c r="L74" s="44"/>
      <c r="M74" s="39"/>
      <c r="O74" s="37"/>
      <c r="P74" s="83"/>
      <c r="Q74" s="44"/>
      <c r="R74" s="39"/>
      <c r="Y74" s="29"/>
    </row>
    <row r="75" spans="2:38" ht="20.100000000000001" customHeight="1" thickBot="1">
      <c r="B75" s="113" t="s">
        <v>192</v>
      </c>
      <c r="C75" s="118">
        <v>0.1258</v>
      </c>
      <c r="D75" s="205" t="s">
        <v>283</v>
      </c>
      <c r="E75" s="171"/>
      <c r="F75" s="171"/>
      <c r="G75" s="171"/>
      <c r="H75" s="221"/>
      <c r="J75" s="42" t="s">
        <v>193</v>
      </c>
      <c r="K75" s="81"/>
      <c r="L75" s="41"/>
      <c r="M75" s="72">
        <f>SUM(M70:M74)</f>
        <v>48345.157318181453</v>
      </c>
      <c r="O75" s="42" t="s">
        <v>193</v>
      </c>
      <c r="P75" s="81"/>
      <c r="Q75" s="41"/>
      <c r="R75" s="72">
        <f>SUM(R70:R74)</f>
        <v>81468.346824796929</v>
      </c>
      <c r="Y75" s="29"/>
    </row>
    <row r="76" spans="2:38" ht="20.100000000000001" customHeight="1" thickTop="1" thickBot="1">
      <c r="B76" s="115" t="s">
        <v>293</v>
      </c>
      <c r="C76" s="116">
        <f>CAF!BD40</f>
        <v>4.3768475255077849E-2</v>
      </c>
      <c r="D76" s="208" t="s">
        <v>213</v>
      </c>
      <c r="E76" s="222"/>
      <c r="F76" s="222"/>
      <c r="G76" s="222"/>
      <c r="H76" s="223"/>
      <c r="J76" s="37" t="s">
        <v>192</v>
      </c>
      <c r="K76" s="80">
        <f>C75</f>
        <v>0.1258</v>
      </c>
      <c r="L76" s="40"/>
      <c r="M76" s="39">
        <f>M75*K76</f>
        <v>6081.8207906272264</v>
      </c>
      <c r="O76" s="37" t="s">
        <v>192</v>
      </c>
      <c r="P76" s="80">
        <f>C75</f>
        <v>0.1258</v>
      </c>
      <c r="Q76" s="40"/>
      <c r="R76" s="39">
        <f>R75*P76</f>
        <v>10248.718030559454</v>
      </c>
      <c r="Y76" s="29"/>
    </row>
    <row r="77" spans="2:38" ht="20.100000000000001" customHeight="1" thickBot="1">
      <c r="B77" s="108" t="s">
        <v>296</v>
      </c>
      <c r="C77" s="361">
        <f>'CAF Fall 2018'!BQ23</f>
        <v>2.3531493276716206E-2</v>
      </c>
      <c r="D77" s="197" t="s">
        <v>297</v>
      </c>
      <c r="E77" s="198"/>
      <c r="F77" s="198"/>
      <c r="G77" s="198"/>
      <c r="H77" s="103"/>
      <c r="J77" s="37"/>
      <c r="K77" s="80"/>
      <c r="L77" s="40"/>
      <c r="M77" s="39"/>
      <c r="O77" s="37"/>
      <c r="P77" s="80"/>
      <c r="Q77" s="40"/>
      <c r="R77" s="39"/>
      <c r="Y77" s="29"/>
    </row>
    <row r="78" spans="2:38" ht="20.100000000000001" customHeight="1" thickBot="1">
      <c r="B78" s="385" t="str">
        <f>'OBOTS FQHC w Add-on'!B20</f>
        <v>Trust fund contribution for PFMLA</v>
      </c>
      <c r="C78" s="386">
        <f>'OBOTS FQHC w Add-on'!C20</f>
        <v>6.3E-3</v>
      </c>
      <c r="D78" s="389" t="str">
        <f>'OBOTS FQHC w Add-on'!D20</f>
        <v>Effective 7/1/19</v>
      </c>
      <c r="E78" s="387"/>
      <c r="F78" s="387"/>
      <c r="G78" s="387"/>
      <c r="H78" s="388"/>
      <c r="J78" s="77" t="s">
        <v>215</v>
      </c>
      <c r="K78" s="84"/>
      <c r="L78" s="78"/>
      <c r="M78" s="79">
        <f>M76+M75</f>
        <v>54426.978108808682</v>
      </c>
      <c r="O78" s="77" t="s">
        <v>215</v>
      </c>
      <c r="P78" s="84"/>
      <c r="Q78" s="78"/>
      <c r="R78" s="79">
        <f>R76+R75</f>
        <v>91717.064855356381</v>
      </c>
      <c r="Y78" s="29"/>
    </row>
    <row r="79" spans="2:38" ht="20.100000000000001" customHeight="1">
      <c r="B79" s="32" t="s">
        <v>280</v>
      </c>
      <c r="C79" s="32"/>
      <c r="D79" s="32"/>
      <c r="E79" s="32"/>
      <c r="J79" s="76" t="s">
        <v>191</v>
      </c>
      <c r="K79" s="86">
        <f>C77</f>
        <v>2.3531493276716206E-2</v>
      </c>
      <c r="L79" s="34"/>
      <c r="M79" s="36">
        <f>M78*K79</f>
        <v>1280.7480694394117</v>
      </c>
      <c r="O79" s="76" t="s">
        <v>191</v>
      </c>
      <c r="P79" s="86">
        <f>K79</f>
        <v>2.3531493276716206E-2</v>
      </c>
      <c r="Q79" s="34"/>
      <c r="R79" s="36">
        <f>R78*P79</f>
        <v>2158.2394950039629</v>
      </c>
      <c r="Y79" s="29"/>
    </row>
    <row r="80" spans="2:38" ht="20.100000000000001" customHeight="1" thickBot="1">
      <c r="B80" s="32"/>
      <c r="C80" s="32" t="s">
        <v>281</v>
      </c>
      <c r="D80" s="32"/>
      <c r="E80" s="32"/>
      <c r="J80" s="380" t="str">
        <f>B78</f>
        <v>Trust fund contribution for PFMLA</v>
      </c>
      <c r="K80" s="381">
        <f>C78</f>
        <v>6.3E-3</v>
      </c>
      <c r="L80" s="382"/>
      <c r="M80" s="377">
        <f>K80*M67</f>
        <v>252.07679964222754</v>
      </c>
      <c r="O80" s="380" t="str">
        <f>J80</f>
        <v>Trust fund contribution for PFMLA</v>
      </c>
      <c r="P80" s="381">
        <f>C78</f>
        <v>6.3E-3</v>
      </c>
      <c r="Q80" s="382"/>
      <c r="R80" s="377">
        <f>P80*R67</f>
        <v>424.69947887745064</v>
      </c>
      <c r="Y80" s="29"/>
    </row>
    <row r="81" spans="3:26" ht="20.100000000000001" customHeight="1">
      <c r="C81" s="231" t="s">
        <v>278</v>
      </c>
      <c r="J81" s="88" t="s">
        <v>220</v>
      </c>
      <c r="K81" s="89"/>
      <c r="L81" s="90"/>
      <c r="M81" s="91">
        <f>M78+M79+M80</f>
        <v>55959.802977890322</v>
      </c>
      <c r="O81" s="88" t="s">
        <v>220</v>
      </c>
      <c r="P81" s="89"/>
      <c r="Q81" s="90"/>
      <c r="R81" s="91">
        <f>R78+R79+R80</f>
        <v>94300.003829237787</v>
      </c>
      <c r="Y81" s="29"/>
    </row>
    <row r="82" spans="3:26" ht="20.100000000000001" customHeight="1" thickBot="1">
      <c r="C82" s="231" t="s">
        <v>282</v>
      </c>
      <c r="J82" s="63" t="s">
        <v>253</v>
      </c>
      <c r="K82" s="87"/>
      <c r="L82" s="33"/>
      <c r="M82" s="73">
        <f>M81/M60</f>
        <v>4663.3169148241932</v>
      </c>
      <c r="O82" s="63" t="s">
        <v>253</v>
      </c>
      <c r="P82" s="87"/>
      <c r="Q82" s="33"/>
      <c r="R82" s="73">
        <f>R81/R60</f>
        <v>7858.3336524364822</v>
      </c>
      <c r="Y82" s="29"/>
    </row>
    <row r="83" spans="3:26" ht="20.100000000000001" customHeight="1">
      <c r="Y83" s="29"/>
    </row>
    <row r="84" spans="3:26" ht="20.100000000000001" customHeight="1" thickBot="1">
      <c r="N84" s="30"/>
      <c r="Y84" s="29"/>
    </row>
    <row r="85" spans="3:26" ht="15" customHeight="1" thickBot="1">
      <c r="E85" s="427" t="s">
        <v>275</v>
      </c>
      <c r="F85" s="428"/>
      <c r="G85" s="428"/>
      <c r="H85" s="429"/>
      <c r="J85" s="427" t="s">
        <v>274</v>
      </c>
      <c r="K85" s="428"/>
      <c r="L85" s="428"/>
      <c r="M85" s="429"/>
      <c r="O85" s="427" t="s">
        <v>271</v>
      </c>
      <c r="P85" s="428"/>
      <c r="Q85" s="428"/>
      <c r="R85" s="429"/>
      <c r="T85" s="422" t="s">
        <v>290</v>
      </c>
      <c r="U85" s="423"/>
      <c r="V85" s="423"/>
      <c r="W85" s="423"/>
      <c r="X85" s="424"/>
      <c r="Y85" s="30"/>
    </row>
    <row r="86" spans="3:26" ht="15" customHeight="1">
      <c r="E86" s="60" t="s">
        <v>204</v>
      </c>
      <c r="F86" s="74" t="s">
        <v>211</v>
      </c>
      <c r="G86" s="74" t="s">
        <v>239</v>
      </c>
      <c r="H86" s="58">
        <v>12</v>
      </c>
      <c r="J86" s="60" t="s">
        <v>204</v>
      </c>
      <c r="K86" s="74" t="s">
        <v>211</v>
      </c>
      <c r="L86" s="74" t="s">
        <v>239</v>
      </c>
      <c r="M86" s="58">
        <v>12</v>
      </c>
      <c r="O86" s="60" t="s">
        <v>204</v>
      </c>
      <c r="P86" s="74" t="s">
        <v>211</v>
      </c>
      <c r="Q86" s="74" t="s">
        <v>239</v>
      </c>
      <c r="R86" s="58">
        <v>12</v>
      </c>
      <c r="T86" s="60" t="s">
        <v>204</v>
      </c>
      <c r="U86" s="237"/>
      <c r="V86" s="74" t="s">
        <v>211</v>
      </c>
      <c r="W86" s="74" t="s">
        <v>239</v>
      </c>
      <c r="X86" s="58">
        <v>12</v>
      </c>
      <c r="Y86" s="29"/>
    </row>
    <row r="87" spans="3:26" ht="15" customHeight="1">
      <c r="E87" s="57"/>
      <c r="F87" s="56"/>
      <c r="G87" s="55"/>
      <c r="H87" s="54"/>
      <c r="J87" s="57"/>
      <c r="K87" s="56"/>
      <c r="L87" s="55"/>
      <c r="M87" s="54"/>
      <c r="O87" s="57"/>
      <c r="P87" s="56"/>
      <c r="Q87" s="55"/>
      <c r="R87" s="54"/>
      <c r="T87" s="57"/>
      <c r="U87" s="238"/>
      <c r="V87" s="56"/>
      <c r="W87" s="55"/>
      <c r="X87" s="54"/>
      <c r="Y87" s="29"/>
    </row>
    <row r="88" spans="3:26" ht="15" customHeight="1">
      <c r="E88" s="50" t="s">
        <v>202</v>
      </c>
      <c r="F88" s="53" t="s">
        <v>201</v>
      </c>
      <c r="G88" s="53" t="s">
        <v>0</v>
      </c>
      <c r="H88" s="52" t="s">
        <v>200</v>
      </c>
      <c r="J88" s="50" t="s">
        <v>202</v>
      </c>
      <c r="K88" s="53" t="s">
        <v>201</v>
      </c>
      <c r="L88" s="53" t="s">
        <v>0</v>
      </c>
      <c r="M88" s="52" t="s">
        <v>200</v>
      </c>
      <c r="O88" s="50" t="s">
        <v>202</v>
      </c>
      <c r="P88" s="53" t="s">
        <v>201</v>
      </c>
      <c r="Q88" s="53" t="s">
        <v>0</v>
      </c>
      <c r="R88" s="52" t="s">
        <v>200</v>
      </c>
      <c r="T88" s="50" t="s">
        <v>202</v>
      </c>
      <c r="U88" s="49"/>
      <c r="V88" s="53" t="s">
        <v>201</v>
      </c>
      <c r="W88" s="53" t="s">
        <v>0</v>
      </c>
      <c r="X88" s="52" t="s">
        <v>200</v>
      </c>
      <c r="Y88" s="29"/>
    </row>
    <row r="89" spans="3:26" ht="15" customHeight="1">
      <c r="E89" s="37" t="s">
        <v>218</v>
      </c>
      <c r="F89" s="64">
        <f>$C$61</f>
        <v>94944.311803869714</v>
      </c>
      <c r="G89" s="75">
        <f>G91</f>
        <v>0.6</v>
      </c>
      <c r="H89" s="39">
        <f>F89*G89</f>
        <v>56966.587082321828</v>
      </c>
      <c r="J89" s="37" t="s">
        <v>218</v>
      </c>
      <c r="K89" s="64">
        <f>$C$61</f>
        <v>94944.311803869714</v>
      </c>
      <c r="L89" s="75">
        <f>L91</f>
        <v>0.8</v>
      </c>
      <c r="M89" s="39">
        <f>K89*L89</f>
        <v>75955.449443095771</v>
      </c>
      <c r="O89" s="37" t="s">
        <v>218</v>
      </c>
      <c r="P89" s="64">
        <f>$C$61</f>
        <v>94944.311803869714</v>
      </c>
      <c r="Q89" s="75">
        <f>Q91</f>
        <v>1</v>
      </c>
      <c r="R89" s="39">
        <f>P89*Q89</f>
        <v>94944.311803869714</v>
      </c>
      <c r="T89" s="37" t="s">
        <v>218</v>
      </c>
      <c r="U89" s="40"/>
      <c r="V89" s="64">
        <f>$C$61</f>
        <v>94944.311803869714</v>
      </c>
      <c r="W89" s="75">
        <f>L63</f>
        <v>0.2</v>
      </c>
      <c r="X89" s="39">
        <f>V89*W89</f>
        <v>18988.862360773943</v>
      </c>
      <c r="Y89" s="29"/>
    </row>
    <row r="90" spans="3:26" ht="15" customHeight="1">
      <c r="E90" s="51" t="str">
        <f>B62</f>
        <v>Program Manager</v>
      </c>
      <c r="F90" s="64">
        <f>C62</f>
        <v>66785.685141329537</v>
      </c>
      <c r="G90" s="75">
        <f>C68</f>
        <v>0.05</v>
      </c>
      <c r="H90" s="39">
        <f>F90*G90</f>
        <v>3339.284257066477</v>
      </c>
      <c r="J90" s="51" t="str">
        <f t="shared" ref="J90:K90" si="8">B62</f>
        <v>Program Manager</v>
      </c>
      <c r="K90" s="64">
        <f t="shared" si="8"/>
        <v>66785.685141329537</v>
      </c>
      <c r="L90" s="75">
        <f>C68</f>
        <v>0.05</v>
      </c>
      <c r="M90" s="39">
        <f>K90*L90</f>
        <v>3339.284257066477</v>
      </c>
      <c r="O90" s="51" t="str">
        <f t="shared" ref="O90:P90" si="9">B62</f>
        <v>Program Manager</v>
      </c>
      <c r="P90" s="64">
        <f t="shared" si="9"/>
        <v>66785.685141329537</v>
      </c>
      <c r="Q90" s="75">
        <f>C68</f>
        <v>0.05</v>
      </c>
      <c r="R90" s="39">
        <f>P90*Q90</f>
        <v>3339.284257066477</v>
      </c>
      <c r="T90" s="51" t="str">
        <f>B62</f>
        <v>Program Manager</v>
      </c>
      <c r="U90" s="239"/>
      <c r="V90" s="64">
        <f>C62</f>
        <v>66785.685141329537</v>
      </c>
      <c r="W90" s="75">
        <f>C68/5</f>
        <v>0.01</v>
      </c>
      <c r="X90" s="39">
        <f>V90*W90</f>
        <v>667.85685141329543</v>
      </c>
      <c r="Y90" s="29"/>
    </row>
    <row r="91" spans="3:26" ht="15" customHeight="1">
      <c r="E91" s="51" t="str">
        <f>B64</f>
        <v xml:space="preserve">Medical Assistant </v>
      </c>
      <c r="F91" s="64">
        <f>C64</f>
        <v>42057.814573291464</v>
      </c>
      <c r="G91" s="75">
        <f>V62</f>
        <v>0.6</v>
      </c>
      <c r="H91" s="39">
        <f t="shared" ref="H91:H92" si="10">F91*G91</f>
        <v>25234.688743974879</v>
      </c>
      <c r="J91" s="51" t="str">
        <f>B64</f>
        <v xml:space="preserve">Medical Assistant </v>
      </c>
      <c r="K91" s="64">
        <f>C64</f>
        <v>42057.814573291464</v>
      </c>
      <c r="L91" s="75">
        <f>V63</f>
        <v>0.8</v>
      </c>
      <c r="M91" s="39">
        <f t="shared" ref="M91:M92" si="11">K91*L91</f>
        <v>33646.251658633169</v>
      </c>
      <c r="O91" s="51" t="str">
        <f>B64</f>
        <v xml:space="preserve">Medical Assistant </v>
      </c>
      <c r="P91" s="64">
        <f>C64</f>
        <v>42057.814573291464</v>
      </c>
      <c r="Q91" s="225">
        <f>C69</f>
        <v>1</v>
      </c>
      <c r="R91" s="39">
        <f t="shared" ref="R91:R92" si="12">P91*Q91</f>
        <v>42057.814573291464</v>
      </c>
      <c r="T91" s="51" t="str">
        <f>B64</f>
        <v xml:space="preserve">Medical Assistant </v>
      </c>
      <c r="U91" s="239"/>
      <c r="V91" s="64">
        <f>C64</f>
        <v>42057.814573291464</v>
      </c>
      <c r="W91" s="75">
        <f>L65</f>
        <v>0.2</v>
      </c>
      <c r="X91" s="39">
        <f t="shared" ref="X91:X92" si="13">V91*W91</f>
        <v>8411.5629146582924</v>
      </c>
      <c r="Y91" s="29"/>
    </row>
    <row r="92" spans="3:26" ht="15" customHeight="1">
      <c r="E92" s="51" t="str">
        <f>B65</f>
        <v>Clerical Support</v>
      </c>
      <c r="F92" s="64">
        <f>C65</f>
        <v>37089.923547609949</v>
      </c>
      <c r="G92" s="75">
        <f>C70</f>
        <v>0.25</v>
      </c>
      <c r="H92" s="39">
        <f t="shared" si="10"/>
        <v>9272.4808869024873</v>
      </c>
      <c r="J92" s="51" t="str">
        <f>B65</f>
        <v>Clerical Support</v>
      </c>
      <c r="K92" s="64">
        <f>C65</f>
        <v>37089.923547609949</v>
      </c>
      <c r="L92" s="75">
        <f>C70</f>
        <v>0.25</v>
      </c>
      <c r="M92" s="39">
        <f t="shared" si="11"/>
        <v>9272.4808869024873</v>
      </c>
      <c r="O92" s="51" t="str">
        <f>B65</f>
        <v>Clerical Support</v>
      </c>
      <c r="P92" s="64">
        <f>C65</f>
        <v>37089.923547609949</v>
      </c>
      <c r="Q92" s="75">
        <f>C70</f>
        <v>0.25</v>
      </c>
      <c r="R92" s="39">
        <f t="shared" si="12"/>
        <v>9272.4808869024873</v>
      </c>
      <c r="T92" s="51" t="str">
        <f>B65</f>
        <v>Clerical Support</v>
      </c>
      <c r="U92" s="239"/>
      <c r="V92" s="64">
        <f>C65</f>
        <v>37089.923547609949</v>
      </c>
      <c r="W92" s="75">
        <f>C70/5</f>
        <v>0.05</v>
      </c>
      <c r="X92" s="39">
        <f t="shared" si="13"/>
        <v>1854.4961773804976</v>
      </c>
      <c r="Y92" s="29"/>
    </row>
    <row r="93" spans="3:26" ht="15" customHeight="1">
      <c r="E93" s="50" t="s">
        <v>198</v>
      </c>
      <c r="F93" s="49"/>
      <c r="G93" s="93">
        <f>SUM(G89:G92)</f>
        <v>1.5</v>
      </c>
      <c r="H93" s="48">
        <f>SUM(H89:H92)</f>
        <v>94813.040970265676</v>
      </c>
      <c r="J93" s="50" t="s">
        <v>198</v>
      </c>
      <c r="K93" s="49"/>
      <c r="L93" s="93">
        <f>SUM(L89:L92)</f>
        <v>1.9000000000000001</v>
      </c>
      <c r="M93" s="48">
        <f>SUM(M89:M92)</f>
        <v>122213.4662456979</v>
      </c>
      <c r="O93" s="50" t="s">
        <v>198</v>
      </c>
      <c r="P93" s="49"/>
      <c r="Q93" s="93">
        <f>SUM(Q89:Q92)</f>
        <v>2.2999999999999998</v>
      </c>
      <c r="R93" s="48">
        <f>SUM(R89:R92)</f>
        <v>149613.89152113014</v>
      </c>
      <c r="T93" s="50" t="s">
        <v>198</v>
      </c>
      <c r="U93" s="49"/>
      <c r="V93" s="49"/>
      <c r="W93" s="93">
        <f>SUM(W89:W92)</f>
        <v>0.46</v>
      </c>
      <c r="X93" s="48">
        <f>SUM(X89:X92)</f>
        <v>29922.778304226027</v>
      </c>
      <c r="Y93" s="29"/>
    </row>
    <row r="94" spans="3:26" ht="15" customHeight="1">
      <c r="E94" s="45"/>
      <c r="F94" s="40"/>
      <c r="G94" s="31"/>
      <c r="H94" s="47"/>
      <c r="J94" s="45"/>
      <c r="K94" s="40"/>
      <c r="L94" s="31"/>
      <c r="M94" s="47"/>
      <c r="O94" s="45"/>
      <c r="P94" s="40"/>
      <c r="Q94" s="31"/>
      <c r="R94" s="47"/>
      <c r="T94" s="45"/>
      <c r="U94" s="31"/>
      <c r="V94" s="40"/>
      <c r="W94" s="31"/>
      <c r="X94" s="47"/>
      <c r="Y94" s="29"/>
      <c r="Z94" s="236"/>
    </row>
    <row r="95" spans="3:26" ht="15" customHeight="1">
      <c r="E95" s="37" t="s">
        <v>197</v>
      </c>
      <c r="F95" s="80">
        <f>C72</f>
        <v>0.20200000000000001</v>
      </c>
      <c r="G95" s="40"/>
      <c r="H95" s="39">
        <f>F95*H93</f>
        <v>19152.234275993669</v>
      </c>
      <c r="J95" s="37" t="s">
        <v>197</v>
      </c>
      <c r="K95" s="80">
        <f>C72</f>
        <v>0.20200000000000001</v>
      </c>
      <c r="L95" s="40"/>
      <c r="M95" s="39">
        <f>K95*M93</f>
        <v>24687.120181630977</v>
      </c>
      <c r="O95" s="37" t="s">
        <v>197</v>
      </c>
      <c r="P95" s="80">
        <f>C72</f>
        <v>0.20200000000000001</v>
      </c>
      <c r="Q95" s="40"/>
      <c r="R95" s="39">
        <f>P95*R93</f>
        <v>30222.006087268288</v>
      </c>
      <c r="T95" s="37" t="s">
        <v>197</v>
      </c>
      <c r="U95" s="40"/>
      <c r="V95" s="80">
        <f>C72</f>
        <v>0.20200000000000001</v>
      </c>
      <c r="W95" s="40"/>
      <c r="X95" s="39">
        <f>V95*X93</f>
        <v>6044.4012174536574</v>
      </c>
      <c r="Y95" s="29"/>
      <c r="Z95" s="236"/>
    </row>
    <row r="96" spans="3:26" ht="15" customHeight="1" thickBot="1">
      <c r="E96" s="42" t="s">
        <v>196</v>
      </c>
      <c r="F96" s="81"/>
      <c r="G96" s="46"/>
      <c r="H96" s="72">
        <f>H95+H93</f>
        <v>113965.27524625935</v>
      </c>
      <c r="J96" s="42" t="s">
        <v>196</v>
      </c>
      <c r="K96" s="81"/>
      <c r="L96" s="46"/>
      <c r="M96" s="72">
        <f>M95+M93</f>
        <v>146900.58642732888</v>
      </c>
      <c r="O96" s="42" t="s">
        <v>196</v>
      </c>
      <c r="P96" s="81"/>
      <c r="Q96" s="46"/>
      <c r="R96" s="72">
        <f>R95+R93</f>
        <v>179835.89760839843</v>
      </c>
      <c r="T96" s="42" t="s">
        <v>196</v>
      </c>
      <c r="U96" s="41"/>
      <c r="V96" s="81"/>
      <c r="W96" s="46"/>
      <c r="X96" s="72">
        <f>X95+X93</f>
        <v>35967.179521679682</v>
      </c>
      <c r="Y96" s="29"/>
      <c r="Z96" s="236"/>
    </row>
    <row r="97" spans="5:26" ht="15" customHeight="1" thickTop="1">
      <c r="E97" s="45"/>
      <c r="F97" s="82"/>
      <c r="G97" s="71" t="s">
        <v>216</v>
      </c>
      <c r="H97" s="121"/>
      <c r="J97" s="45"/>
      <c r="K97" s="82"/>
      <c r="L97" s="71" t="s">
        <v>216</v>
      </c>
      <c r="M97" s="121"/>
      <c r="O97" s="45"/>
      <c r="P97" s="82"/>
      <c r="Q97" s="71" t="s">
        <v>216</v>
      </c>
      <c r="R97" s="121"/>
      <c r="T97" s="45"/>
      <c r="U97" s="31"/>
      <c r="V97" s="82"/>
      <c r="W97" s="71" t="s">
        <v>216</v>
      </c>
      <c r="X97" s="121"/>
      <c r="Y97" s="29"/>
      <c r="Z97" s="236"/>
    </row>
    <row r="98" spans="5:26" ht="15" customHeight="1">
      <c r="E98" s="37" t="str">
        <f>B73</f>
        <v>Staff Training (per MA FTE)</v>
      </c>
      <c r="F98" s="85"/>
      <c r="G98" s="123">
        <f>C73</f>
        <v>521.88423762753894</v>
      </c>
      <c r="H98" s="39">
        <f>G98*SUM(G91:G91)</f>
        <v>313.13054257652334</v>
      </c>
      <c r="J98" s="37" t="str">
        <f>B73</f>
        <v>Staff Training (per MA FTE)</v>
      </c>
      <c r="K98" s="85"/>
      <c r="L98" s="123">
        <f>C73</f>
        <v>521.88423762753894</v>
      </c>
      <c r="M98" s="39">
        <f>L98*SUM(L91:L91)</f>
        <v>417.5073901020312</v>
      </c>
      <c r="O98" s="37" t="str">
        <f>B73</f>
        <v>Staff Training (per MA FTE)</v>
      </c>
      <c r="P98" s="85"/>
      <c r="Q98" s="123">
        <f>C73</f>
        <v>521.88423762753894</v>
      </c>
      <c r="R98" s="39">
        <f>Q98*SUM(Q91:Q91)</f>
        <v>521.88423762753894</v>
      </c>
      <c r="T98" s="37" t="str">
        <f>B73</f>
        <v>Staff Training (per MA FTE)</v>
      </c>
      <c r="U98" s="40"/>
      <c r="V98" s="85"/>
      <c r="W98" s="123">
        <f>C73</f>
        <v>521.88423762753894</v>
      </c>
      <c r="X98" s="39">
        <f>W98*SUM(W91:W91)</f>
        <v>104.3768475255078</v>
      </c>
      <c r="Y98" s="29"/>
      <c r="Z98" s="236"/>
    </row>
    <row r="99" spans="5:26" ht="15" customHeight="1">
      <c r="E99" s="37" t="str">
        <f>B74</f>
        <v>Program Supplies and Materials (per FTE)</v>
      </c>
      <c r="F99" s="85"/>
      <c r="G99" s="123">
        <f>C74</f>
        <v>208.75369505101554</v>
      </c>
      <c r="H99" s="39">
        <f>G99*G93</f>
        <v>313.13054257652334</v>
      </c>
      <c r="J99" s="37" t="str">
        <f>B74</f>
        <v>Program Supplies and Materials (per FTE)</v>
      </c>
      <c r="K99" s="85"/>
      <c r="L99" s="123">
        <f>C74</f>
        <v>208.75369505101554</v>
      </c>
      <c r="M99" s="39">
        <f>L99*L93</f>
        <v>396.63202059692958</v>
      </c>
      <c r="O99" s="37" t="str">
        <f>B74</f>
        <v>Program Supplies and Materials (per FTE)</v>
      </c>
      <c r="P99" s="85"/>
      <c r="Q99" s="123">
        <f>C74</f>
        <v>208.75369505101554</v>
      </c>
      <c r="R99" s="39">
        <f>Q99*Q93</f>
        <v>480.1334986173357</v>
      </c>
      <c r="T99" s="37" t="str">
        <f>B74</f>
        <v>Program Supplies and Materials (per FTE)</v>
      </c>
      <c r="U99" s="40"/>
      <c r="V99" s="85"/>
      <c r="W99" s="123">
        <f>C74</f>
        <v>208.75369505101554</v>
      </c>
      <c r="X99" s="39">
        <f>W99*W93</f>
        <v>96.026699723467146</v>
      </c>
      <c r="Y99" s="29"/>
      <c r="Z99" s="236"/>
    </row>
    <row r="100" spans="5:26" ht="15" customHeight="1">
      <c r="E100" s="37"/>
      <c r="F100" s="83"/>
      <c r="G100" s="44"/>
      <c r="H100" s="39"/>
      <c r="J100" s="37"/>
      <c r="K100" s="83"/>
      <c r="L100" s="44"/>
      <c r="M100" s="39"/>
      <c r="O100" s="37"/>
      <c r="P100" s="83"/>
      <c r="Q100" s="44"/>
      <c r="R100" s="39"/>
      <c r="T100" s="37"/>
      <c r="U100" s="40"/>
      <c r="V100" s="83"/>
      <c r="W100" s="44"/>
      <c r="X100" s="39"/>
      <c r="Y100" s="29"/>
      <c r="Z100" s="236"/>
    </row>
    <row r="101" spans="5:26" ht="15" customHeight="1" thickBot="1">
      <c r="E101" s="42" t="s">
        <v>193</v>
      </c>
      <c r="F101" s="81"/>
      <c r="G101" s="41"/>
      <c r="H101" s="72">
        <f>SUM(H96:H100)</f>
        <v>114591.53633141238</v>
      </c>
      <c r="J101" s="42" t="s">
        <v>193</v>
      </c>
      <c r="K101" s="81"/>
      <c r="L101" s="41"/>
      <c r="M101" s="72">
        <f>SUM(M96:M100)</f>
        <v>147714.72583802784</v>
      </c>
      <c r="O101" s="42" t="s">
        <v>193</v>
      </c>
      <c r="P101" s="81"/>
      <c r="Q101" s="41"/>
      <c r="R101" s="72">
        <f>SUM(R96:R100)</f>
        <v>180837.91534464329</v>
      </c>
      <c r="T101" s="42" t="s">
        <v>193</v>
      </c>
      <c r="U101" s="41"/>
      <c r="V101" s="81"/>
      <c r="W101" s="41"/>
      <c r="X101" s="72">
        <f>SUM(X96:X100)</f>
        <v>36167.583068928652</v>
      </c>
      <c r="Y101" s="29"/>
      <c r="Z101" s="236"/>
    </row>
    <row r="102" spans="5:26" ht="15" customHeight="1" thickTop="1">
      <c r="E102" s="37" t="s">
        <v>192</v>
      </c>
      <c r="F102" s="80">
        <f>C75</f>
        <v>0.1258</v>
      </c>
      <c r="G102" s="40"/>
      <c r="H102" s="39">
        <f>H101*F102</f>
        <v>14415.615270491677</v>
      </c>
      <c r="J102" s="37" t="s">
        <v>192</v>
      </c>
      <c r="K102" s="80">
        <f>C75</f>
        <v>0.1258</v>
      </c>
      <c r="L102" s="40"/>
      <c r="M102" s="39">
        <f>M101*K102</f>
        <v>18582.512510423901</v>
      </c>
      <c r="O102" s="37" t="s">
        <v>192</v>
      </c>
      <c r="P102" s="80">
        <f>C75</f>
        <v>0.1258</v>
      </c>
      <c r="Q102" s="40"/>
      <c r="R102" s="39">
        <f>R101*P102</f>
        <v>22749.409750356124</v>
      </c>
      <c r="T102" s="37" t="s">
        <v>192</v>
      </c>
      <c r="U102" s="40"/>
      <c r="V102" s="80">
        <f>C75</f>
        <v>0.1258</v>
      </c>
      <c r="W102" s="40"/>
      <c r="X102" s="39">
        <f>X101*V102</f>
        <v>4549.8819500712243</v>
      </c>
      <c r="Y102" s="29"/>
      <c r="Z102" s="236"/>
    </row>
    <row r="103" spans="5:26" ht="15" customHeight="1">
      <c r="E103" s="37"/>
      <c r="F103" s="80"/>
      <c r="G103" s="40"/>
      <c r="H103" s="39"/>
      <c r="J103" s="37"/>
      <c r="K103" s="80"/>
      <c r="L103" s="40"/>
      <c r="M103" s="39"/>
      <c r="O103" s="37"/>
      <c r="P103" s="80"/>
      <c r="Q103" s="40"/>
      <c r="R103" s="39"/>
      <c r="T103" s="37"/>
      <c r="U103" s="40"/>
      <c r="V103" s="80"/>
      <c r="W103" s="40"/>
      <c r="X103" s="39"/>
      <c r="Y103" s="29"/>
      <c r="Z103" s="236"/>
    </row>
    <row r="104" spans="5:26" ht="15" customHeight="1" thickBot="1">
      <c r="E104" s="77" t="s">
        <v>215</v>
      </c>
      <c r="F104" s="84"/>
      <c r="G104" s="78"/>
      <c r="H104" s="79">
        <f>H102+H101</f>
        <v>129007.15160190406</v>
      </c>
      <c r="J104" s="77" t="s">
        <v>215</v>
      </c>
      <c r="K104" s="84"/>
      <c r="L104" s="78"/>
      <c r="M104" s="79">
        <f>M102+M101</f>
        <v>166297.23834845173</v>
      </c>
      <c r="O104" s="77" t="s">
        <v>215</v>
      </c>
      <c r="P104" s="84"/>
      <c r="Q104" s="78"/>
      <c r="R104" s="79">
        <f>R102+R101</f>
        <v>203587.32509499943</v>
      </c>
      <c r="T104" s="77" t="s">
        <v>215</v>
      </c>
      <c r="U104" s="240"/>
      <c r="V104" s="84"/>
      <c r="W104" s="78"/>
      <c r="X104" s="79">
        <f>X102+X101</f>
        <v>40717.465018999879</v>
      </c>
      <c r="Y104" s="29"/>
      <c r="Z104" s="236"/>
    </row>
    <row r="105" spans="5:26" ht="15" customHeight="1" thickTop="1">
      <c r="E105" s="76" t="s">
        <v>191</v>
      </c>
      <c r="F105" s="86">
        <f>K79</f>
        <v>2.3531493276716206E-2</v>
      </c>
      <c r="G105" s="34"/>
      <c r="H105" s="36">
        <f>H104*F105</f>
        <v>3035.7309205685137</v>
      </c>
      <c r="J105" s="76" t="s">
        <v>191</v>
      </c>
      <c r="K105" s="86">
        <f>K79</f>
        <v>2.3531493276716206E-2</v>
      </c>
      <c r="L105" s="34"/>
      <c r="M105" s="36">
        <f>M104*K105</f>
        <v>3913.2223461330645</v>
      </c>
      <c r="O105" s="76" t="s">
        <v>191</v>
      </c>
      <c r="P105" s="86">
        <f>K79</f>
        <v>2.3531493276716206E-2</v>
      </c>
      <c r="Q105" s="34"/>
      <c r="R105" s="36">
        <f>R104*P105</f>
        <v>4790.7137716976158</v>
      </c>
      <c r="T105" s="76" t="s">
        <v>191</v>
      </c>
      <c r="U105" s="241"/>
      <c r="V105" s="86">
        <f>K79</f>
        <v>2.3531493276716206E-2</v>
      </c>
      <c r="W105" s="34"/>
      <c r="X105" s="36">
        <f>X104*V105</f>
        <v>958.14275433952298</v>
      </c>
      <c r="Y105" s="29"/>
      <c r="Z105" s="236"/>
    </row>
    <row r="106" spans="5:26" ht="15" customHeight="1" thickBot="1">
      <c r="E106" s="380" t="str">
        <f>J80</f>
        <v>Trust fund contribution for PFMLA</v>
      </c>
      <c r="F106" s="381">
        <f>C78</f>
        <v>6.3E-3</v>
      </c>
      <c r="G106" s="382"/>
      <c r="H106" s="377">
        <f>F106*H93</f>
        <v>597.32215811267372</v>
      </c>
      <c r="I106" s="384"/>
      <c r="J106" s="380" t="str">
        <f>E106</f>
        <v>Trust fund contribution for PFMLA</v>
      </c>
      <c r="K106" s="381">
        <f>C78</f>
        <v>6.3E-3</v>
      </c>
      <c r="L106" s="382"/>
      <c r="M106" s="377">
        <f>K106*M93</f>
        <v>769.94483734789674</v>
      </c>
      <c r="N106" s="384"/>
      <c r="O106" s="380" t="str">
        <f>E106</f>
        <v>Trust fund contribution for PFMLA</v>
      </c>
      <c r="P106" s="381">
        <f>C78</f>
        <v>6.3E-3</v>
      </c>
      <c r="Q106" s="382"/>
      <c r="R106" s="377">
        <f>+P106*R93</f>
        <v>942.56751658311987</v>
      </c>
      <c r="S106" s="384"/>
      <c r="T106" s="380" t="str">
        <f>E106</f>
        <v>Trust fund contribution for PFMLA</v>
      </c>
      <c r="U106" s="379"/>
      <c r="V106" s="381">
        <f>C78</f>
        <v>6.3E-3</v>
      </c>
      <c r="W106" s="382"/>
      <c r="X106" s="377">
        <f>V106*X93</f>
        <v>188.51350331662397</v>
      </c>
      <c r="Y106" s="29"/>
      <c r="Z106" s="236"/>
    </row>
    <row r="107" spans="5:26" ht="15" customHeight="1">
      <c r="E107" s="88" t="s">
        <v>220</v>
      </c>
      <c r="F107" s="89"/>
      <c r="G107" s="90"/>
      <c r="H107" s="91">
        <f>H104+H105+H106</f>
        <v>132640.20468058524</v>
      </c>
      <c r="J107" s="88" t="s">
        <v>220</v>
      </c>
      <c r="K107" s="89"/>
      <c r="L107" s="90"/>
      <c r="M107" s="91">
        <f>M104+M105+M106</f>
        <v>170980.40553193269</v>
      </c>
      <c r="O107" s="88" t="s">
        <v>220</v>
      </c>
      <c r="P107" s="89"/>
      <c r="Q107" s="90"/>
      <c r="R107" s="91">
        <f>R104+R105+R106</f>
        <v>209320.60638328019</v>
      </c>
      <c r="T107" s="88" t="s">
        <v>220</v>
      </c>
      <c r="U107" s="242"/>
      <c r="V107" s="89"/>
      <c r="W107" s="90"/>
      <c r="X107" s="91">
        <f>X104+X105+X106</f>
        <v>41864.121276656027</v>
      </c>
      <c r="Y107" s="29"/>
      <c r="Z107" s="236"/>
    </row>
    <row r="108" spans="5:26" ht="15" customHeight="1" thickBot="1">
      <c r="E108" s="63" t="s">
        <v>253</v>
      </c>
      <c r="F108" s="87"/>
      <c r="G108" s="33"/>
      <c r="H108" s="73">
        <f>H107/H86</f>
        <v>11053.35039004877</v>
      </c>
      <c r="J108" s="63" t="s">
        <v>253</v>
      </c>
      <c r="K108" s="87"/>
      <c r="L108" s="33"/>
      <c r="M108" s="73">
        <f>M107/M86</f>
        <v>14248.367127661057</v>
      </c>
      <c r="O108" s="63" t="s">
        <v>253</v>
      </c>
      <c r="P108" s="87"/>
      <c r="Q108" s="33"/>
      <c r="R108" s="73">
        <f>R107/R86</f>
        <v>17443.38386527335</v>
      </c>
      <c r="T108" s="63" t="s">
        <v>253</v>
      </c>
      <c r="U108" s="243"/>
      <c r="V108" s="87"/>
      <c r="W108" s="33"/>
      <c r="X108" s="73">
        <f>X107/X86</f>
        <v>3488.676773054669</v>
      </c>
      <c r="Y108" s="29"/>
      <c r="Z108" s="236"/>
    </row>
    <row r="109" spans="5:26" ht="15" customHeight="1">
      <c r="Y109" s="29"/>
      <c r="Z109" s="236"/>
    </row>
    <row r="110" spans="5:26" ht="15" customHeight="1">
      <c r="Y110" s="29"/>
      <c r="Z110" s="236"/>
    </row>
    <row r="111" spans="5:26" ht="15" customHeight="1">
      <c r="Y111" s="29"/>
      <c r="Z111" s="236"/>
    </row>
    <row r="112" spans="5:26" ht="15" customHeight="1">
      <c r="Y112" s="29"/>
      <c r="Z112" s="236"/>
    </row>
    <row r="113" spans="25:26" ht="15" customHeight="1">
      <c r="Y113" s="29"/>
      <c r="Z113" s="236"/>
    </row>
    <row r="114" spans="25:26" ht="15" customHeight="1">
      <c r="Y114" s="29"/>
      <c r="Z114" s="236"/>
    </row>
  </sheetData>
  <mergeCells count="22">
    <mergeCell ref="T85:X85"/>
    <mergeCell ref="T70:U70"/>
    <mergeCell ref="B8:C8"/>
    <mergeCell ref="B3:H3"/>
    <mergeCell ref="J3:M3"/>
    <mergeCell ref="O3:R3"/>
    <mergeCell ref="B4:C4"/>
    <mergeCell ref="D4:H4"/>
    <mergeCell ref="B12:C12"/>
    <mergeCell ref="E29:H29"/>
    <mergeCell ref="J29:M29"/>
    <mergeCell ref="O29:R29"/>
    <mergeCell ref="B59:H59"/>
    <mergeCell ref="J59:M59"/>
    <mergeCell ref="O59:R59"/>
    <mergeCell ref="O85:R85"/>
    <mergeCell ref="J85:M85"/>
    <mergeCell ref="B60:C60"/>
    <mergeCell ref="D60:H60"/>
    <mergeCell ref="B66:C66"/>
    <mergeCell ref="B71:C71"/>
    <mergeCell ref="E85:H85"/>
  </mergeCells>
  <pageMargins left="0.2" right="0.2" top="0.25" bottom="0.25" header="0.3" footer="0.3"/>
  <pageSetup scale="38" orientation="landscape" r:id="rId1"/>
  <headerFooter>
    <oddFooter>&amp;RPublic Hearing 4.12.19</oddFooter>
  </headerFooter>
  <ignoredErrors>
    <ignoredError sqref="L65 Q65 L91 G91 W9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1"/>
  <sheetViews>
    <sheetView topLeftCell="AN1" zoomScaleNormal="100" workbookViewId="0">
      <selection activeCell="AQ29" sqref="AQ29"/>
    </sheetView>
  </sheetViews>
  <sheetFormatPr defaultRowHeight="12.75"/>
  <cols>
    <col min="1" max="1" width="38.42578125" style="65" customWidth="1"/>
    <col min="2" max="2" width="12.85546875" style="66" customWidth="1"/>
    <col min="3" max="44" width="9.7109375" style="65" customWidth="1"/>
    <col min="45" max="45" width="12.7109375" style="65" customWidth="1"/>
    <col min="46" max="74" width="9.7109375" style="65" customWidth="1"/>
    <col min="75" max="256" width="9.140625" style="65"/>
    <col min="257" max="257" width="38.42578125" style="65" customWidth="1"/>
    <col min="258" max="258" width="12.85546875" style="65" customWidth="1"/>
    <col min="259" max="300" width="9.7109375" style="65" customWidth="1"/>
    <col min="301" max="301" width="12.7109375" style="65" customWidth="1"/>
    <col min="302" max="330" width="9.7109375" style="65" customWidth="1"/>
    <col min="331" max="512" width="9.140625" style="65"/>
    <col min="513" max="513" width="38.42578125" style="65" customWidth="1"/>
    <col min="514" max="514" width="12.85546875" style="65" customWidth="1"/>
    <col min="515" max="556" width="9.7109375" style="65" customWidth="1"/>
    <col min="557" max="557" width="12.7109375" style="65" customWidth="1"/>
    <col min="558" max="586" width="9.7109375" style="65" customWidth="1"/>
    <col min="587" max="768" width="9.140625" style="65"/>
    <col min="769" max="769" width="38.42578125" style="65" customWidth="1"/>
    <col min="770" max="770" width="12.85546875" style="65" customWidth="1"/>
    <col min="771" max="812" width="9.7109375" style="65" customWidth="1"/>
    <col min="813" max="813" width="12.7109375" style="65" customWidth="1"/>
    <col min="814" max="842" width="9.7109375" style="65" customWidth="1"/>
    <col min="843" max="1024" width="9.140625" style="65"/>
    <col min="1025" max="1025" width="38.42578125" style="65" customWidth="1"/>
    <col min="1026" max="1026" width="12.85546875" style="65" customWidth="1"/>
    <col min="1027" max="1068" width="9.7109375" style="65" customWidth="1"/>
    <col min="1069" max="1069" width="12.7109375" style="65" customWidth="1"/>
    <col min="1070" max="1098" width="9.7109375" style="65" customWidth="1"/>
    <col min="1099" max="1280" width="9.140625" style="65"/>
    <col min="1281" max="1281" width="38.42578125" style="65" customWidth="1"/>
    <col min="1282" max="1282" width="12.85546875" style="65" customWidth="1"/>
    <col min="1283" max="1324" width="9.7109375" style="65" customWidth="1"/>
    <col min="1325" max="1325" width="12.7109375" style="65" customWidth="1"/>
    <col min="1326" max="1354" width="9.7109375" style="65" customWidth="1"/>
    <col min="1355" max="1536" width="9.140625" style="65"/>
    <col min="1537" max="1537" width="38.42578125" style="65" customWidth="1"/>
    <col min="1538" max="1538" width="12.85546875" style="65" customWidth="1"/>
    <col min="1539" max="1580" width="9.7109375" style="65" customWidth="1"/>
    <col min="1581" max="1581" width="12.7109375" style="65" customWidth="1"/>
    <col min="1582" max="1610" width="9.7109375" style="65" customWidth="1"/>
    <col min="1611" max="1792" width="9.140625" style="65"/>
    <col min="1793" max="1793" width="38.42578125" style="65" customWidth="1"/>
    <col min="1794" max="1794" width="12.85546875" style="65" customWidth="1"/>
    <col min="1795" max="1836" width="9.7109375" style="65" customWidth="1"/>
    <col min="1837" max="1837" width="12.7109375" style="65" customWidth="1"/>
    <col min="1838" max="1866" width="9.7109375" style="65" customWidth="1"/>
    <col min="1867" max="2048" width="9.140625" style="65"/>
    <col min="2049" max="2049" width="38.42578125" style="65" customWidth="1"/>
    <col min="2050" max="2050" width="12.85546875" style="65" customWidth="1"/>
    <col min="2051" max="2092" width="9.7109375" style="65" customWidth="1"/>
    <col min="2093" max="2093" width="12.7109375" style="65" customWidth="1"/>
    <col min="2094" max="2122" width="9.7109375" style="65" customWidth="1"/>
    <col min="2123" max="2304" width="9.140625" style="65"/>
    <col min="2305" max="2305" width="38.42578125" style="65" customWidth="1"/>
    <col min="2306" max="2306" width="12.85546875" style="65" customWidth="1"/>
    <col min="2307" max="2348" width="9.7109375" style="65" customWidth="1"/>
    <col min="2349" max="2349" width="12.7109375" style="65" customWidth="1"/>
    <col min="2350" max="2378" width="9.7109375" style="65" customWidth="1"/>
    <col min="2379" max="2560" width="9.140625" style="65"/>
    <col min="2561" max="2561" width="38.42578125" style="65" customWidth="1"/>
    <col min="2562" max="2562" width="12.85546875" style="65" customWidth="1"/>
    <col min="2563" max="2604" width="9.7109375" style="65" customWidth="1"/>
    <col min="2605" max="2605" width="12.7109375" style="65" customWidth="1"/>
    <col min="2606" max="2634" width="9.7109375" style="65" customWidth="1"/>
    <col min="2635" max="2816" width="9.140625" style="65"/>
    <col min="2817" max="2817" width="38.42578125" style="65" customWidth="1"/>
    <col min="2818" max="2818" width="12.85546875" style="65" customWidth="1"/>
    <col min="2819" max="2860" width="9.7109375" style="65" customWidth="1"/>
    <col min="2861" max="2861" width="12.7109375" style="65" customWidth="1"/>
    <col min="2862" max="2890" width="9.7109375" style="65" customWidth="1"/>
    <col min="2891" max="3072" width="9.140625" style="65"/>
    <col min="3073" max="3073" width="38.42578125" style="65" customWidth="1"/>
    <col min="3074" max="3074" width="12.85546875" style="65" customWidth="1"/>
    <col min="3075" max="3116" width="9.7109375" style="65" customWidth="1"/>
    <col min="3117" max="3117" width="12.7109375" style="65" customWidth="1"/>
    <col min="3118" max="3146" width="9.7109375" style="65" customWidth="1"/>
    <col min="3147" max="3328" width="9.140625" style="65"/>
    <col min="3329" max="3329" width="38.42578125" style="65" customWidth="1"/>
    <col min="3330" max="3330" width="12.85546875" style="65" customWidth="1"/>
    <col min="3331" max="3372" width="9.7109375" style="65" customWidth="1"/>
    <col min="3373" max="3373" width="12.7109375" style="65" customWidth="1"/>
    <col min="3374" max="3402" width="9.7109375" style="65" customWidth="1"/>
    <col min="3403" max="3584" width="9.140625" style="65"/>
    <col min="3585" max="3585" width="38.42578125" style="65" customWidth="1"/>
    <col min="3586" max="3586" width="12.85546875" style="65" customWidth="1"/>
    <col min="3587" max="3628" width="9.7109375" style="65" customWidth="1"/>
    <col min="3629" max="3629" width="12.7109375" style="65" customWidth="1"/>
    <col min="3630" max="3658" width="9.7109375" style="65" customWidth="1"/>
    <col min="3659" max="3840" width="9.140625" style="65"/>
    <col min="3841" max="3841" width="38.42578125" style="65" customWidth="1"/>
    <col min="3842" max="3842" width="12.85546875" style="65" customWidth="1"/>
    <col min="3843" max="3884" width="9.7109375" style="65" customWidth="1"/>
    <col min="3885" max="3885" width="12.7109375" style="65" customWidth="1"/>
    <col min="3886" max="3914" width="9.7109375" style="65" customWidth="1"/>
    <col min="3915" max="4096" width="9.140625" style="65"/>
    <col min="4097" max="4097" width="38.42578125" style="65" customWidth="1"/>
    <col min="4098" max="4098" width="12.85546875" style="65" customWidth="1"/>
    <col min="4099" max="4140" width="9.7109375" style="65" customWidth="1"/>
    <col min="4141" max="4141" width="12.7109375" style="65" customWidth="1"/>
    <col min="4142" max="4170" width="9.7109375" style="65" customWidth="1"/>
    <col min="4171" max="4352" width="9.140625" style="65"/>
    <col min="4353" max="4353" width="38.42578125" style="65" customWidth="1"/>
    <col min="4354" max="4354" width="12.85546875" style="65" customWidth="1"/>
    <col min="4355" max="4396" width="9.7109375" style="65" customWidth="1"/>
    <col min="4397" max="4397" width="12.7109375" style="65" customWidth="1"/>
    <col min="4398" max="4426" width="9.7109375" style="65" customWidth="1"/>
    <col min="4427" max="4608" width="9.140625" style="65"/>
    <col min="4609" max="4609" width="38.42578125" style="65" customWidth="1"/>
    <col min="4610" max="4610" width="12.85546875" style="65" customWidth="1"/>
    <col min="4611" max="4652" width="9.7109375" style="65" customWidth="1"/>
    <col min="4653" max="4653" width="12.7109375" style="65" customWidth="1"/>
    <col min="4654" max="4682" width="9.7109375" style="65" customWidth="1"/>
    <col min="4683" max="4864" width="9.140625" style="65"/>
    <col min="4865" max="4865" width="38.42578125" style="65" customWidth="1"/>
    <col min="4866" max="4866" width="12.85546875" style="65" customWidth="1"/>
    <col min="4867" max="4908" width="9.7109375" style="65" customWidth="1"/>
    <col min="4909" max="4909" width="12.7109375" style="65" customWidth="1"/>
    <col min="4910" max="4938" width="9.7109375" style="65" customWidth="1"/>
    <col min="4939" max="5120" width="9.140625" style="65"/>
    <col min="5121" max="5121" width="38.42578125" style="65" customWidth="1"/>
    <col min="5122" max="5122" width="12.85546875" style="65" customWidth="1"/>
    <col min="5123" max="5164" width="9.7109375" style="65" customWidth="1"/>
    <col min="5165" max="5165" width="12.7109375" style="65" customWidth="1"/>
    <col min="5166" max="5194" width="9.7109375" style="65" customWidth="1"/>
    <col min="5195" max="5376" width="9.140625" style="65"/>
    <col min="5377" max="5377" width="38.42578125" style="65" customWidth="1"/>
    <col min="5378" max="5378" width="12.85546875" style="65" customWidth="1"/>
    <col min="5379" max="5420" width="9.7109375" style="65" customWidth="1"/>
    <col min="5421" max="5421" width="12.7109375" style="65" customWidth="1"/>
    <col min="5422" max="5450" width="9.7109375" style="65" customWidth="1"/>
    <col min="5451" max="5632" width="9.140625" style="65"/>
    <col min="5633" max="5633" width="38.42578125" style="65" customWidth="1"/>
    <col min="5634" max="5634" width="12.85546875" style="65" customWidth="1"/>
    <col min="5635" max="5676" width="9.7109375" style="65" customWidth="1"/>
    <col min="5677" max="5677" width="12.7109375" style="65" customWidth="1"/>
    <col min="5678" max="5706" width="9.7109375" style="65" customWidth="1"/>
    <col min="5707" max="5888" width="9.140625" style="65"/>
    <col min="5889" max="5889" width="38.42578125" style="65" customWidth="1"/>
    <col min="5890" max="5890" width="12.85546875" style="65" customWidth="1"/>
    <col min="5891" max="5932" width="9.7109375" style="65" customWidth="1"/>
    <col min="5933" max="5933" width="12.7109375" style="65" customWidth="1"/>
    <col min="5934" max="5962" width="9.7109375" style="65" customWidth="1"/>
    <col min="5963" max="6144" width="9.140625" style="65"/>
    <col min="6145" max="6145" width="38.42578125" style="65" customWidth="1"/>
    <col min="6146" max="6146" width="12.85546875" style="65" customWidth="1"/>
    <col min="6147" max="6188" width="9.7109375" style="65" customWidth="1"/>
    <col min="6189" max="6189" width="12.7109375" style="65" customWidth="1"/>
    <col min="6190" max="6218" width="9.7109375" style="65" customWidth="1"/>
    <col min="6219" max="6400" width="9.140625" style="65"/>
    <col min="6401" max="6401" width="38.42578125" style="65" customWidth="1"/>
    <col min="6402" max="6402" width="12.85546875" style="65" customWidth="1"/>
    <col min="6403" max="6444" width="9.7109375" style="65" customWidth="1"/>
    <col min="6445" max="6445" width="12.7109375" style="65" customWidth="1"/>
    <col min="6446" max="6474" width="9.7109375" style="65" customWidth="1"/>
    <col min="6475" max="6656" width="9.140625" style="65"/>
    <col min="6657" max="6657" width="38.42578125" style="65" customWidth="1"/>
    <col min="6658" max="6658" width="12.85546875" style="65" customWidth="1"/>
    <col min="6659" max="6700" width="9.7109375" style="65" customWidth="1"/>
    <col min="6701" max="6701" width="12.7109375" style="65" customWidth="1"/>
    <col min="6702" max="6730" width="9.7109375" style="65" customWidth="1"/>
    <col min="6731" max="6912" width="9.140625" style="65"/>
    <col min="6913" max="6913" width="38.42578125" style="65" customWidth="1"/>
    <col min="6914" max="6914" width="12.85546875" style="65" customWidth="1"/>
    <col min="6915" max="6956" width="9.7109375" style="65" customWidth="1"/>
    <col min="6957" max="6957" width="12.7109375" style="65" customWidth="1"/>
    <col min="6958" max="6986" width="9.7109375" style="65" customWidth="1"/>
    <col min="6987" max="7168" width="9.140625" style="65"/>
    <col min="7169" max="7169" width="38.42578125" style="65" customWidth="1"/>
    <col min="7170" max="7170" width="12.85546875" style="65" customWidth="1"/>
    <col min="7171" max="7212" width="9.7109375" style="65" customWidth="1"/>
    <col min="7213" max="7213" width="12.7109375" style="65" customWidth="1"/>
    <col min="7214" max="7242" width="9.7109375" style="65" customWidth="1"/>
    <col min="7243" max="7424" width="9.140625" style="65"/>
    <col min="7425" max="7425" width="38.42578125" style="65" customWidth="1"/>
    <col min="7426" max="7426" width="12.85546875" style="65" customWidth="1"/>
    <col min="7427" max="7468" width="9.7109375" style="65" customWidth="1"/>
    <col min="7469" max="7469" width="12.7109375" style="65" customWidth="1"/>
    <col min="7470" max="7498" width="9.7109375" style="65" customWidth="1"/>
    <col min="7499" max="7680" width="9.140625" style="65"/>
    <col min="7681" max="7681" width="38.42578125" style="65" customWidth="1"/>
    <col min="7682" max="7682" width="12.85546875" style="65" customWidth="1"/>
    <col min="7683" max="7724" width="9.7109375" style="65" customWidth="1"/>
    <col min="7725" max="7725" width="12.7109375" style="65" customWidth="1"/>
    <col min="7726" max="7754" width="9.7109375" style="65" customWidth="1"/>
    <col min="7755" max="7936" width="9.140625" style="65"/>
    <col min="7937" max="7937" width="38.42578125" style="65" customWidth="1"/>
    <col min="7938" max="7938" width="12.85546875" style="65" customWidth="1"/>
    <col min="7939" max="7980" width="9.7109375" style="65" customWidth="1"/>
    <col min="7981" max="7981" width="12.7109375" style="65" customWidth="1"/>
    <col min="7982" max="8010" width="9.7109375" style="65" customWidth="1"/>
    <col min="8011" max="8192" width="9.140625" style="65"/>
    <col min="8193" max="8193" width="38.42578125" style="65" customWidth="1"/>
    <col min="8194" max="8194" width="12.85546875" style="65" customWidth="1"/>
    <col min="8195" max="8236" width="9.7109375" style="65" customWidth="1"/>
    <col min="8237" max="8237" width="12.7109375" style="65" customWidth="1"/>
    <col min="8238" max="8266" width="9.7109375" style="65" customWidth="1"/>
    <col min="8267" max="8448" width="9.140625" style="65"/>
    <col min="8449" max="8449" width="38.42578125" style="65" customWidth="1"/>
    <col min="8450" max="8450" width="12.85546875" style="65" customWidth="1"/>
    <col min="8451" max="8492" width="9.7109375" style="65" customWidth="1"/>
    <col min="8493" max="8493" width="12.7109375" style="65" customWidth="1"/>
    <col min="8494" max="8522" width="9.7109375" style="65" customWidth="1"/>
    <col min="8523" max="8704" width="9.140625" style="65"/>
    <col min="8705" max="8705" width="38.42578125" style="65" customWidth="1"/>
    <col min="8706" max="8706" width="12.85546875" style="65" customWidth="1"/>
    <col min="8707" max="8748" width="9.7109375" style="65" customWidth="1"/>
    <col min="8749" max="8749" width="12.7109375" style="65" customWidth="1"/>
    <col min="8750" max="8778" width="9.7109375" style="65" customWidth="1"/>
    <col min="8779" max="8960" width="9.140625" style="65"/>
    <col min="8961" max="8961" width="38.42578125" style="65" customWidth="1"/>
    <col min="8962" max="8962" width="12.85546875" style="65" customWidth="1"/>
    <col min="8963" max="9004" width="9.7109375" style="65" customWidth="1"/>
    <col min="9005" max="9005" width="12.7109375" style="65" customWidth="1"/>
    <col min="9006" max="9034" width="9.7109375" style="65" customWidth="1"/>
    <col min="9035" max="9216" width="9.140625" style="65"/>
    <col min="9217" max="9217" width="38.42578125" style="65" customWidth="1"/>
    <col min="9218" max="9218" width="12.85546875" style="65" customWidth="1"/>
    <col min="9219" max="9260" width="9.7109375" style="65" customWidth="1"/>
    <col min="9261" max="9261" width="12.7109375" style="65" customWidth="1"/>
    <col min="9262" max="9290" width="9.7109375" style="65" customWidth="1"/>
    <col min="9291" max="9472" width="9.140625" style="65"/>
    <col min="9473" max="9473" width="38.42578125" style="65" customWidth="1"/>
    <col min="9474" max="9474" width="12.85546875" style="65" customWidth="1"/>
    <col min="9475" max="9516" width="9.7109375" style="65" customWidth="1"/>
    <col min="9517" max="9517" width="12.7109375" style="65" customWidth="1"/>
    <col min="9518" max="9546" width="9.7109375" style="65" customWidth="1"/>
    <col min="9547" max="9728" width="9.140625" style="65"/>
    <col min="9729" max="9729" width="38.42578125" style="65" customWidth="1"/>
    <col min="9730" max="9730" width="12.85546875" style="65" customWidth="1"/>
    <col min="9731" max="9772" width="9.7109375" style="65" customWidth="1"/>
    <col min="9773" max="9773" width="12.7109375" style="65" customWidth="1"/>
    <col min="9774" max="9802" width="9.7109375" style="65" customWidth="1"/>
    <col min="9803" max="9984" width="9.140625" style="65"/>
    <col min="9985" max="9985" width="38.42578125" style="65" customWidth="1"/>
    <col min="9986" max="9986" width="12.85546875" style="65" customWidth="1"/>
    <col min="9987" max="10028" width="9.7109375" style="65" customWidth="1"/>
    <col min="10029" max="10029" width="12.7109375" style="65" customWidth="1"/>
    <col min="10030" max="10058" width="9.7109375" style="65" customWidth="1"/>
    <col min="10059" max="10240" width="9.140625" style="65"/>
    <col min="10241" max="10241" width="38.42578125" style="65" customWidth="1"/>
    <col min="10242" max="10242" width="12.85546875" style="65" customWidth="1"/>
    <col min="10243" max="10284" width="9.7109375" style="65" customWidth="1"/>
    <col min="10285" max="10285" width="12.7109375" style="65" customWidth="1"/>
    <col min="10286" max="10314" width="9.7109375" style="65" customWidth="1"/>
    <col min="10315" max="10496" width="9.140625" style="65"/>
    <col min="10497" max="10497" width="38.42578125" style="65" customWidth="1"/>
    <col min="10498" max="10498" width="12.85546875" style="65" customWidth="1"/>
    <col min="10499" max="10540" width="9.7109375" style="65" customWidth="1"/>
    <col min="10541" max="10541" width="12.7109375" style="65" customWidth="1"/>
    <col min="10542" max="10570" width="9.7109375" style="65" customWidth="1"/>
    <col min="10571" max="10752" width="9.140625" style="65"/>
    <col min="10753" max="10753" width="38.42578125" style="65" customWidth="1"/>
    <col min="10754" max="10754" width="12.85546875" style="65" customWidth="1"/>
    <col min="10755" max="10796" width="9.7109375" style="65" customWidth="1"/>
    <col min="10797" max="10797" width="12.7109375" style="65" customWidth="1"/>
    <col min="10798" max="10826" width="9.7109375" style="65" customWidth="1"/>
    <col min="10827" max="11008" width="9.140625" style="65"/>
    <col min="11009" max="11009" width="38.42578125" style="65" customWidth="1"/>
    <col min="11010" max="11010" width="12.85546875" style="65" customWidth="1"/>
    <col min="11011" max="11052" width="9.7109375" style="65" customWidth="1"/>
    <col min="11053" max="11053" width="12.7109375" style="65" customWidth="1"/>
    <col min="11054" max="11082" width="9.7109375" style="65" customWidth="1"/>
    <col min="11083" max="11264" width="9.140625" style="65"/>
    <col min="11265" max="11265" width="38.42578125" style="65" customWidth="1"/>
    <col min="11266" max="11266" width="12.85546875" style="65" customWidth="1"/>
    <col min="11267" max="11308" width="9.7109375" style="65" customWidth="1"/>
    <col min="11309" max="11309" width="12.7109375" style="65" customWidth="1"/>
    <col min="11310" max="11338" width="9.7109375" style="65" customWidth="1"/>
    <col min="11339" max="11520" width="9.140625" style="65"/>
    <col min="11521" max="11521" width="38.42578125" style="65" customWidth="1"/>
    <col min="11522" max="11522" width="12.85546875" style="65" customWidth="1"/>
    <col min="11523" max="11564" width="9.7109375" style="65" customWidth="1"/>
    <col min="11565" max="11565" width="12.7109375" style="65" customWidth="1"/>
    <col min="11566" max="11594" width="9.7109375" style="65" customWidth="1"/>
    <col min="11595" max="11776" width="9.140625" style="65"/>
    <col min="11777" max="11777" width="38.42578125" style="65" customWidth="1"/>
    <col min="11778" max="11778" width="12.85546875" style="65" customWidth="1"/>
    <col min="11779" max="11820" width="9.7109375" style="65" customWidth="1"/>
    <col min="11821" max="11821" width="12.7109375" style="65" customWidth="1"/>
    <col min="11822" max="11850" width="9.7109375" style="65" customWidth="1"/>
    <col min="11851" max="12032" width="9.140625" style="65"/>
    <col min="12033" max="12033" width="38.42578125" style="65" customWidth="1"/>
    <col min="12034" max="12034" width="12.85546875" style="65" customWidth="1"/>
    <col min="12035" max="12076" width="9.7109375" style="65" customWidth="1"/>
    <col min="12077" max="12077" width="12.7109375" style="65" customWidth="1"/>
    <col min="12078" max="12106" width="9.7109375" style="65" customWidth="1"/>
    <col min="12107" max="12288" width="9.140625" style="65"/>
    <col min="12289" max="12289" width="38.42578125" style="65" customWidth="1"/>
    <col min="12290" max="12290" width="12.85546875" style="65" customWidth="1"/>
    <col min="12291" max="12332" width="9.7109375" style="65" customWidth="1"/>
    <col min="12333" max="12333" width="12.7109375" style="65" customWidth="1"/>
    <col min="12334" max="12362" width="9.7109375" style="65" customWidth="1"/>
    <col min="12363" max="12544" width="9.140625" style="65"/>
    <col min="12545" max="12545" width="38.42578125" style="65" customWidth="1"/>
    <col min="12546" max="12546" width="12.85546875" style="65" customWidth="1"/>
    <col min="12547" max="12588" width="9.7109375" style="65" customWidth="1"/>
    <col min="12589" max="12589" width="12.7109375" style="65" customWidth="1"/>
    <col min="12590" max="12618" width="9.7109375" style="65" customWidth="1"/>
    <col min="12619" max="12800" width="9.140625" style="65"/>
    <col min="12801" max="12801" width="38.42578125" style="65" customWidth="1"/>
    <col min="12802" max="12802" width="12.85546875" style="65" customWidth="1"/>
    <col min="12803" max="12844" width="9.7109375" style="65" customWidth="1"/>
    <col min="12845" max="12845" width="12.7109375" style="65" customWidth="1"/>
    <col min="12846" max="12874" width="9.7109375" style="65" customWidth="1"/>
    <col min="12875" max="13056" width="9.140625" style="65"/>
    <col min="13057" max="13057" width="38.42578125" style="65" customWidth="1"/>
    <col min="13058" max="13058" width="12.85546875" style="65" customWidth="1"/>
    <col min="13059" max="13100" width="9.7109375" style="65" customWidth="1"/>
    <col min="13101" max="13101" width="12.7109375" style="65" customWidth="1"/>
    <col min="13102" max="13130" width="9.7109375" style="65" customWidth="1"/>
    <col min="13131" max="13312" width="9.140625" style="65"/>
    <col min="13313" max="13313" width="38.42578125" style="65" customWidth="1"/>
    <col min="13314" max="13314" width="12.85546875" style="65" customWidth="1"/>
    <col min="13315" max="13356" width="9.7109375" style="65" customWidth="1"/>
    <col min="13357" max="13357" width="12.7109375" style="65" customWidth="1"/>
    <col min="13358" max="13386" width="9.7109375" style="65" customWidth="1"/>
    <col min="13387" max="13568" width="9.140625" style="65"/>
    <col min="13569" max="13569" width="38.42578125" style="65" customWidth="1"/>
    <col min="13570" max="13570" width="12.85546875" style="65" customWidth="1"/>
    <col min="13571" max="13612" width="9.7109375" style="65" customWidth="1"/>
    <col min="13613" max="13613" width="12.7109375" style="65" customWidth="1"/>
    <col min="13614" max="13642" width="9.7109375" style="65" customWidth="1"/>
    <col min="13643" max="13824" width="9.140625" style="65"/>
    <col min="13825" max="13825" width="38.42578125" style="65" customWidth="1"/>
    <col min="13826" max="13826" width="12.85546875" style="65" customWidth="1"/>
    <col min="13827" max="13868" width="9.7109375" style="65" customWidth="1"/>
    <col min="13869" max="13869" width="12.7109375" style="65" customWidth="1"/>
    <col min="13870" max="13898" width="9.7109375" style="65" customWidth="1"/>
    <col min="13899" max="14080" width="9.140625" style="65"/>
    <col min="14081" max="14081" width="38.42578125" style="65" customWidth="1"/>
    <col min="14082" max="14082" width="12.85546875" style="65" customWidth="1"/>
    <col min="14083" max="14124" width="9.7109375" style="65" customWidth="1"/>
    <col min="14125" max="14125" width="12.7109375" style="65" customWidth="1"/>
    <col min="14126" max="14154" width="9.7109375" style="65" customWidth="1"/>
    <col min="14155" max="14336" width="9.140625" style="65"/>
    <col min="14337" max="14337" width="38.42578125" style="65" customWidth="1"/>
    <col min="14338" max="14338" width="12.85546875" style="65" customWidth="1"/>
    <col min="14339" max="14380" width="9.7109375" style="65" customWidth="1"/>
    <col min="14381" max="14381" width="12.7109375" style="65" customWidth="1"/>
    <col min="14382" max="14410" width="9.7109375" style="65" customWidth="1"/>
    <col min="14411" max="14592" width="9.140625" style="65"/>
    <col min="14593" max="14593" width="38.42578125" style="65" customWidth="1"/>
    <col min="14594" max="14594" width="12.85546875" style="65" customWidth="1"/>
    <col min="14595" max="14636" width="9.7109375" style="65" customWidth="1"/>
    <col min="14637" max="14637" width="12.7109375" style="65" customWidth="1"/>
    <col min="14638" max="14666" width="9.7109375" style="65" customWidth="1"/>
    <col min="14667" max="14848" width="9.140625" style="65"/>
    <col min="14849" max="14849" width="38.42578125" style="65" customWidth="1"/>
    <col min="14850" max="14850" width="12.85546875" style="65" customWidth="1"/>
    <col min="14851" max="14892" width="9.7109375" style="65" customWidth="1"/>
    <col min="14893" max="14893" width="12.7109375" style="65" customWidth="1"/>
    <col min="14894" max="14922" width="9.7109375" style="65" customWidth="1"/>
    <col min="14923" max="15104" width="9.140625" style="65"/>
    <col min="15105" max="15105" width="38.42578125" style="65" customWidth="1"/>
    <col min="15106" max="15106" width="12.85546875" style="65" customWidth="1"/>
    <col min="15107" max="15148" width="9.7109375" style="65" customWidth="1"/>
    <col min="15149" max="15149" width="12.7109375" style="65" customWidth="1"/>
    <col min="15150" max="15178" width="9.7109375" style="65" customWidth="1"/>
    <col min="15179" max="15360" width="9.140625" style="65"/>
    <col min="15361" max="15361" width="38.42578125" style="65" customWidth="1"/>
    <col min="15362" max="15362" width="12.85546875" style="65" customWidth="1"/>
    <col min="15363" max="15404" width="9.7109375" style="65" customWidth="1"/>
    <col min="15405" max="15405" width="12.7109375" style="65" customWidth="1"/>
    <col min="15406" max="15434" width="9.7109375" style="65" customWidth="1"/>
    <col min="15435" max="15616" width="9.140625" style="65"/>
    <col min="15617" max="15617" width="38.42578125" style="65" customWidth="1"/>
    <col min="15618" max="15618" width="12.85546875" style="65" customWidth="1"/>
    <col min="15619" max="15660" width="9.7109375" style="65" customWidth="1"/>
    <col min="15661" max="15661" width="12.7109375" style="65" customWidth="1"/>
    <col min="15662" max="15690" width="9.7109375" style="65" customWidth="1"/>
    <col min="15691" max="15872" width="9.140625" style="65"/>
    <col min="15873" max="15873" width="38.42578125" style="65" customWidth="1"/>
    <col min="15874" max="15874" width="12.85546875" style="65" customWidth="1"/>
    <col min="15875" max="15916" width="9.7109375" style="65" customWidth="1"/>
    <col min="15917" max="15917" width="12.7109375" style="65" customWidth="1"/>
    <col min="15918" max="15946" width="9.7109375" style="65" customWidth="1"/>
    <col min="15947" max="16128" width="9.140625" style="65"/>
    <col min="16129" max="16129" width="38.42578125" style="65" customWidth="1"/>
    <col min="16130" max="16130" width="12.85546875" style="65" customWidth="1"/>
    <col min="16131" max="16172" width="9.7109375" style="65" customWidth="1"/>
    <col min="16173" max="16173" width="12.7109375" style="65" customWidth="1"/>
    <col min="16174" max="16202" width="9.7109375" style="65" customWidth="1"/>
    <col min="16203" max="16384" width="9.140625" style="65"/>
  </cols>
  <sheetData>
    <row r="1" spans="1:75" ht="18">
      <c r="A1" s="433" t="s">
        <v>176</v>
      </c>
      <c r="B1" s="434"/>
    </row>
    <row r="2" spans="1:75" ht="15.75">
      <c r="A2" s="435" t="s">
        <v>186</v>
      </c>
      <c r="B2" s="436"/>
    </row>
    <row r="3" spans="1:75" ht="15.75" thickBot="1">
      <c r="A3" s="437" t="s">
        <v>175</v>
      </c>
      <c r="B3" s="438"/>
    </row>
    <row r="6" spans="1:75">
      <c r="AO6" s="20" t="s">
        <v>174</v>
      </c>
      <c r="AP6" s="20" t="s">
        <v>174</v>
      </c>
      <c r="AQ6" s="20" t="s">
        <v>174</v>
      </c>
      <c r="AR6" s="20" t="s">
        <v>174</v>
      </c>
      <c r="AS6" s="21" t="s">
        <v>173</v>
      </c>
      <c r="AT6" s="22" t="s">
        <v>173</v>
      </c>
      <c r="AU6" s="22" t="s">
        <v>173</v>
      </c>
      <c r="AV6" s="21" t="s">
        <v>173</v>
      </c>
      <c r="AW6" s="23" t="s">
        <v>172</v>
      </c>
      <c r="AX6" s="24" t="s">
        <v>172</v>
      </c>
      <c r="AY6" s="24" t="s">
        <v>172</v>
      </c>
      <c r="AZ6" s="24" t="s">
        <v>172</v>
      </c>
      <c r="BA6" s="25" t="s">
        <v>171</v>
      </c>
      <c r="BB6" s="25" t="s">
        <v>171</v>
      </c>
      <c r="BC6" s="25" t="s">
        <v>171</v>
      </c>
      <c r="BD6" s="25" t="s">
        <v>171</v>
      </c>
      <c r="BE6" s="26" t="s">
        <v>170</v>
      </c>
      <c r="BF6" s="26" t="s">
        <v>170</v>
      </c>
      <c r="BG6" s="26" t="s">
        <v>170</v>
      </c>
      <c r="BH6" s="26" t="s">
        <v>170</v>
      </c>
      <c r="BI6" s="27" t="s">
        <v>183</v>
      </c>
      <c r="BJ6" s="27" t="s">
        <v>183</v>
      </c>
      <c r="BK6" s="27" t="s">
        <v>183</v>
      </c>
      <c r="BL6" s="27" t="s">
        <v>183</v>
      </c>
    </row>
    <row r="7" spans="1:75" s="66" customFormat="1">
      <c r="B7" s="66" t="s">
        <v>169</v>
      </c>
      <c r="C7" s="67" t="s">
        <v>168</v>
      </c>
      <c r="D7" s="67" t="s">
        <v>167</v>
      </c>
      <c r="E7" s="67" t="s">
        <v>166</v>
      </c>
      <c r="F7" s="67" t="s">
        <v>165</v>
      </c>
      <c r="G7" s="67" t="s">
        <v>164</v>
      </c>
      <c r="H7" s="67" t="s">
        <v>163</v>
      </c>
      <c r="I7" s="67" t="s">
        <v>162</v>
      </c>
      <c r="J7" s="67" t="s">
        <v>161</v>
      </c>
      <c r="K7" s="67" t="s">
        <v>160</v>
      </c>
      <c r="L7" s="67" t="s">
        <v>159</v>
      </c>
      <c r="M7" s="67" t="s">
        <v>158</v>
      </c>
      <c r="N7" s="67" t="s">
        <v>157</v>
      </c>
      <c r="O7" s="67" t="s">
        <v>156</v>
      </c>
      <c r="P7" s="67" t="s">
        <v>155</v>
      </c>
      <c r="Q7" s="67" t="s">
        <v>154</v>
      </c>
      <c r="R7" s="67" t="s">
        <v>153</v>
      </c>
      <c r="S7" s="67" t="s">
        <v>152</v>
      </c>
      <c r="T7" s="67" t="s">
        <v>151</v>
      </c>
      <c r="U7" s="67" t="s">
        <v>150</v>
      </c>
      <c r="V7" s="67" t="s">
        <v>149</v>
      </c>
      <c r="W7" s="67" t="s">
        <v>148</v>
      </c>
      <c r="X7" s="67" t="s">
        <v>147</v>
      </c>
      <c r="Y7" s="67" t="s">
        <v>146</v>
      </c>
      <c r="Z7" s="67" t="s">
        <v>145</v>
      </c>
      <c r="AA7" s="67" t="s">
        <v>144</v>
      </c>
      <c r="AB7" s="67" t="s">
        <v>143</v>
      </c>
      <c r="AC7" s="67" t="s">
        <v>142</v>
      </c>
      <c r="AD7" s="67" t="s">
        <v>141</v>
      </c>
      <c r="AE7" s="67" t="s">
        <v>140</v>
      </c>
      <c r="AF7" s="67" t="s">
        <v>139</v>
      </c>
      <c r="AG7" s="67" t="s">
        <v>138</v>
      </c>
      <c r="AH7" s="67" t="s">
        <v>137</v>
      </c>
      <c r="AI7" s="67" t="s">
        <v>136</v>
      </c>
      <c r="AJ7" s="67" t="s">
        <v>135</v>
      </c>
      <c r="AK7" s="67" t="s">
        <v>134</v>
      </c>
      <c r="AL7" s="67" t="s">
        <v>133</v>
      </c>
      <c r="AM7" s="67" t="s">
        <v>132</v>
      </c>
      <c r="AN7" s="67" t="s">
        <v>131</v>
      </c>
      <c r="AO7" s="67" t="s">
        <v>130</v>
      </c>
      <c r="AP7" s="67" t="s">
        <v>129</v>
      </c>
      <c r="AQ7" s="67" t="s">
        <v>128</v>
      </c>
      <c r="AR7" s="67" t="s">
        <v>127</v>
      </c>
      <c r="AS7" s="67" t="s">
        <v>126</v>
      </c>
      <c r="AT7" s="67" t="s">
        <v>125</v>
      </c>
      <c r="AU7" s="66" t="s">
        <v>124</v>
      </c>
      <c r="AV7" s="66" t="s">
        <v>123</v>
      </c>
      <c r="AW7" s="66" t="s">
        <v>122</v>
      </c>
      <c r="AX7" s="66" t="s">
        <v>121</v>
      </c>
      <c r="AY7" s="66" t="s">
        <v>120</v>
      </c>
      <c r="AZ7" s="66" t="s">
        <v>119</v>
      </c>
      <c r="BA7" s="66" t="s">
        <v>118</v>
      </c>
      <c r="BB7" s="66" t="s">
        <v>117</v>
      </c>
      <c r="BC7" s="66" t="s">
        <v>116</v>
      </c>
      <c r="BD7" s="66" t="s">
        <v>115</v>
      </c>
      <c r="BE7" s="66" t="s">
        <v>114</v>
      </c>
      <c r="BF7" s="66" t="s">
        <v>113</v>
      </c>
      <c r="BG7" s="66" t="s">
        <v>112</v>
      </c>
      <c r="BH7" s="66" t="s">
        <v>111</v>
      </c>
      <c r="BI7" s="66" t="s">
        <v>110</v>
      </c>
      <c r="BJ7" s="66" t="s">
        <v>109</v>
      </c>
      <c r="BK7" s="66" t="s">
        <v>108</v>
      </c>
      <c r="BL7" s="66" t="s">
        <v>107</v>
      </c>
      <c r="BM7" s="66" t="s">
        <v>106</v>
      </c>
      <c r="BN7" s="66" t="s">
        <v>105</v>
      </c>
      <c r="BO7" s="66" t="s">
        <v>104</v>
      </c>
      <c r="BP7" s="66" t="s">
        <v>103</v>
      </c>
      <c r="BQ7" s="66" t="s">
        <v>102</v>
      </c>
      <c r="BR7" s="66" t="s">
        <v>101</v>
      </c>
      <c r="BS7" s="66" t="s">
        <v>100</v>
      </c>
      <c r="BT7" s="66" t="s">
        <v>99</v>
      </c>
      <c r="BU7" s="66" t="s">
        <v>98</v>
      </c>
      <c r="BV7" s="66" t="s">
        <v>97</v>
      </c>
      <c r="BW7" s="66" t="s">
        <v>96</v>
      </c>
    </row>
    <row r="8" spans="1:75">
      <c r="A8" s="66" t="s">
        <v>95</v>
      </c>
      <c r="B8" s="66" t="s">
        <v>94</v>
      </c>
      <c r="C8" s="68">
        <v>2.036</v>
      </c>
      <c r="D8" s="68">
        <v>2.0609999999999999</v>
      </c>
      <c r="E8" s="68">
        <v>2.0659999999999998</v>
      </c>
      <c r="F8" s="68">
        <v>2.0880000000000001</v>
      </c>
      <c r="G8" s="68">
        <v>2.105</v>
      </c>
      <c r="H8" s="68">
        <v>2.1160000000000001</v>
      </c>
      <c r="I8" s="68">
        <v>2.15</v>
      </c>
      <c r="J8" s="68">
        <v>2.17</v>
      </c>
      <c r="K8" s="68">
        <v>2.1880000000000002</v>
      </c>
      <c r="L8" s="68">
        <v>2.2149999999999999</v>
      </c>
      <c r="M8" s="68">
        <v>2.2349999999999999</v>
      </c>
      <c r="N8" s="68">
        <v>2.222</v>
      </c>
      <c r="O8" s="68">
        <v>2.2349999999999999</v>
      </c>
      <c r="P8" s="68">
        <v>2.262</v>
      </c>
      <c r="Q8" s="68">
        <v>2.2749999999999999</v>
      </c>
      <c r="R8" s="68">
        <v>2.3029999999999999</v>
      </c>
      <c r="S8" s="68">
        <v>2.3220000000000001</v>
      </c>
      <c r="T8" s="68">
        <v>2.363</v>
      </c>
      <c r="U8" s="68">
        <v>2.403</v>
      </c>
      <c r="V8" s="68">
        <v>2.3519999999999999</v>
      </c>
      <c r="W8" s="68">
        <v>2.3460000000000001</v>
      </c>
      <c r="X8" s="68">
        <v>2.351</v>
      </c>
      <c r="Y8" s="68">
        <v>2.371</v>
      </c>
      <c r="Z8" s="68">
        <v>2.3849999999999998</v>
      </c>
      <c r="AA8" s="68">
        <v>2.3849999999999998</v>
      </c>
      <c r="AB8" s="68">
        <v>2.3860000000000001</v>
      </c>
      <c r="AC8" s="68">
        <v>2.4009999999999998</v>
      </c>
      <c r="AD8" s="68">
        <v>2.4239999999999999</v>
      </c>
      <c r="AE8" s="68">
        <v>2.4369999999999998</v>
      </c>
      <c r="AF8" s="68">
        <v>2.4809999999999999</v>
      </c>
      <c r="AG8" s="68">
        <v>2.492</v>
      </c>
      <c r="AH8" s="68">
        <v>2.4990000000000001</v>
      </c>
      <c r="AI8" s="68">
        <v>2.52</v>
      </c>
      <c r="AJ8" s="68">
        <v>2.524</v>
      </c>
      <c r="AK8" s="68">
        <v>2.5329999999999999</v>
      </c>
      <c r="AL8" s="68">
        <v>2.5499999999999998</v>
      </c>
      <c r="AM8" s="68">
        <v>2.5630000000000002</v>
      </c>
      <c r="AN8" s="68">
        <v>2.5590000000000002</v>
      </c>
      <c r="AO8" s="68">
        <v>2.5750000000000002</v>
      </c>
      <c r="AP8" s="68">
        <v>2.589</v>
      </c>
      <c r="AQ8" s="68">
        <v>2.6059999999999999</v>
      </c>
      <c r="AR8" s="68">
        <v>2.6139999999999999</v>
      </c>
      <c r="AS8" s="68">
        <v>2.6160000000000001</v>
      </c>
      <c r="AT8" s="68">
        <v>2.6190000000000002</v>
      </c>
      <c r="AU8" s="65">
        <v>2.6219999999999999</v>
      </c>
      <c r="AV8" s="65">
        <v>2.63</v>
      </c>
      <c r="AW8" s="65">
        <v>2.6240000000000001</v>
      </c>
      <c r="AX8" s="65">
        <v>2.6259999999999999</v>
      </c>
      <c r="AY8" s="65">
        <v>2.6240000000000001</v>
      </c>
      <c r="AZ8" s="65">
        <v>2.6269999999999998</v>
      </c>
      <c r="BA8" s="65">
        <v>2.6429999999999998</v>
      </c>
      <c r="BB8" s="65">
        <v>2.6669999999999998</v>
      </c>
      <c r="BC8" s="65">
        <v>2.6749999999999998</v>
      </c>
      <c r="BD8" s="65">
        <v>2.6920000000000002</v>
      </c>
      <c r="BE8" s="65">
        <v>2.7130000000000001</v>
      </c>
      <c r="BF8" s="65">
        <v>2.7250000000000001</v>
      </c>
      <c r="BG8" s="65">
        <v>2.7440000000000002</v>
      </c>
      <c r="BH8" s="65">
        <v>2.7639999999999998</v>
      </c>
      <c r="BI8" s="65">
        <v>2.7829999999999999</v>
      </c>
      <c r="BJ8" s="65">
        <v>2.802</v>
      </c>
      <c r="BK8" s="65">
        <v>2.82</v>
      </c>
      <c r="BL8" s="65">
        <v>2.8380000000000001</v>
      </c>
      <c r="BM8" s="65">
        <v>2.8559999999999999</v>
      </c>
      <c r="BN8" s="65">
        <v>2.875</v>
      </c>
      <c r="BO8" s="65">
        <v>2.8940000000000001</v>
      </c>
      <c r="BP8" s="65">
        <v>2.9129999999999998</v>
      </c>
      <c r="BQ8" s="65">
        <v>2.9329999999999998</v>
      </c>
      <c r="BR8" s="65">
        <v>2.9529999999999998</v>
      </c>
      <c r="BS8" s="65">
        <v>2.972</v>
      </c>
      <c r="BT8" s="65">
        <v>2.9929999999999999</v>
      </c>
      <c r="BU8" s="65">
        <v>3.0150000000000001</v>
      </c>
      <c r="BV8" s="65">
        <v>3.0339999999999998</v>
      </c>
    </row>
    <row r="9" spans="1:75">
      <c r="A9" s="66" t="s">
        <v>93</v>
      </c>
      <c r="B9" s="66" t="s">
        <v>92</v>
      </c>
      <c r="C9" s="68">
        <v>2.036</v>
      </c>
      <c r="D9" s="68">
        <v>2.0609999999999999</v>
      </c>
      <c r="E9" s="68">
        <v>2.0659999999999998</v>
      </c>
      <c r="F9" s="68">
        <v>2.0880000000000001</v>
      </c>
      <c r="G9" s="68">
        <v>2.105</v>
      </c>
      <c r="H9" s="68">
        <v>2.1160000000000001</v>
      </c>
      <c r="I9" s="68">
        <v>2.15</v>
      </c>
      <c r="J9" s="68">
        <v>2.17</v>
      </c>
      <c r="K9" s="68">
        <v>2.1880000000000002</v>
      </c>
      <c r="L9" s="68">
        <v>2.2149999999999999</v>
      </c>
      <c r="M9" s="68">
        <v>2.2349999999999999</v>
      </c>
      <c r="N9" s="68">
        <v>2.222</v>
      </c>
      <c r="O9" s="68">
        <v>2.2349999999999999</v>
      </c>
      <c r="P9" s="68">
        <v>2.262</v>
      </c>
      <c r="Q9" s="68">
        <v>2.2749999999999999</v>
      </c>
      <c r="R9" s="68">
        <v>2.3029999999999999</v>
      </c>
      <c r="S9" s="68">
        <v>2.3220000000000001</v>
      </c>
      <c r="T9" s="68">
        <v>2.363</v>
      </c>
      <c r="U9" s="68">
        <v>2.403</v>
      </c>
      <c r="V9" s="68">
        <v>2.3519999999999999</v>
      </c>
      <c r="W9" s="68">
        <v>2.3460000000000001</v>
      </c>
      <c r="X9" s="68">
        <v>2.351</v>
      </c>
      <c r="Y9" s="68">
        <v>2.371</v>
      </c>
      <c r="Z9" s="68">
        <v>2.3849999999999998</v>
      </c>
      <c r="AA9" s="68">
        <v>2.3849999999999998</v>
      </c>
      <c r="AB9" s="68">
        <v>2.3860000000000001</v>
      </c>
      <c r="AC9" s="68">
        <v>2.4009999999999998</v>
      </c>
      <c r="AD9" s="68">
        <v>2.4239999999999999</v>
      </c>
      <c r="AE9" s="68">
        <v>2.4369999999999998</v>
      </c>
      <c r="AF9" s="68">
        <v>2.4809999999999999</v>
      </c>
      <c r="AG9" s="68">
        <v>2.492</v>
      </c>
      <c r="AH9" s="68">
        <v>2.4990000000000001</v>
      </c>
      <c r="AI9" s="68">
        <v>2.52</v>
      </c>
      <c r="AJ9" s="68">
        <v>2.524</v>
      </c>
      <c r="AK9" s="68">
        <v>2.5329999999999999</v>
      </c>
      <c r="AL9" s="68">
        <v>2.5499999999999998</v>
      </c>
      <c r="AM9" s="68">
        <v>2.5630000000000002</v>
      </c>
      <c r="AN9" s="68">
        <v>2.5590000000000002</v>
      </c>
      <c r="AO9" s="68">
        <v>2.5750000000000002</v>
      </c>
      <c r="AP9" s="68">
        <v>2.589</v>
      </c>
      <c r="AQ9" s="68">
        <v>2.6059999999999999</v>
      </c>
      <c r="AR9" s="68">
        <v>2.6139999999999999</v>
      </c>
      <c r="AS9" s="68">
        <v>2.6160000000000001</v>
      </c>
      <c r="AT9" s="68">
        <v>2.6190000000000002</v>
      </c>
      <c r="AU9" s="65">
        <v>2.6219999999999999</v>
      </c>
      <c r="AV9" s="65">
        <v>2.63</v>
      </c>
      <c r="AW9" s="65">
        <v>2.6240000000000001</v>
      </c>
      <c r="AX9" s="65">
        <v>2.6259999999999999</v>
      </c>
      <c r="AY9" s="65">
        <v>2.6240000000000001</v>
      </c>
      <c r="AZ9" s="65">
        <v>2.6230000000000002</v>
      </c>
      <c r="BA9" s="65">
        <v>2.6339999999999999</v>
      </c>
      <c r="BB9" s="65">
        <v>2.6520000000000001</v>
      </c>
      <c r="BC9" s="65">
        <v>2.6589999999999998</v>
      </c>
      <c r="BD9" s="65">
        <v>2.6709999999999998</v>
      </c>
      <c r="BE9" s="65">
        <v>2.6869999999999998</v>
      </c>
      <c r="BF9" s="65">
        <v>2.6960000000000002</v>
      </c>
      <c r="BG9" s="65">
        <v>2.7120000000000002</v>
      </c>
      <c r="BH9" s="65">
        <v>2.7269999999999999</v>
      </c>
      <c r="BI9" s="65">
        <v>2.7429999999999999</v>
      </c>
      <c r="BJ9" s="65">
        <v>2.7589999999999999</v>
      </c>
      <c r="BK9" s="65">
        <v>2.7759999999999998</v>
      </c>
      <c r="BL9" s="65">
        <v>2.7919999999999998</v>
      </c>
      <c r="BM9" s="65">
        <v>2.8090000000000002</v>
      </c>
      <c r="BN9" s="65">
        <v>2.827</v>
      </c>
      <c r="BO9" s="65">
        <v>2.8450000000000002</v>
      </c>
      <c r="BP9" s="65">
        <v>2.863</v>
      </c>
      <c r="BQ9" s="65">
        <v>2.8809999999999998</v>
      </c>
      <c r="BR9" s="65">
        <v>2.9</v>
      </c>
      <c r="BS9" s="65">
        <v>2.92</v>
      </c>
      <c r="BT9" s="65">
        <v>2.9390000000000001</v>
      </c>
      <c r="BU9" s="65">
        <v>2.96</v>
      </c>
      <c r="BV9" s="65">
        <v>2.9790000000000001</v>
      </c>
    </row>
    <row r="10" spans="1:75">
      <c r="A10" s="66" t="s">
        <v>91</v>
      </c>
      <c r="B10" s="66" t="s">
        <v>90</v>
      </c>
      <c r="C10" s="68">
        <v>2.036</v>
      </c>
      <c r="D10" s="68">
        <v>2.0609999999999999</v>
      </c>
      <c r="E10" s="68">
        <v>2.0659999999999998</v>
      </c>
      <c r="F10" s="68">
        <v>2.0880000000000001</v>
      </c>
      <c r="G10" s="68">
        <v>2.105</v>
      </c>
      <c r="H10" s="68">
        <v>2.1160000000000001</v>
      </c>
      <c r="I10" s="68">
        <v>2.15</v>
      </c>
      <c r="J10" s="68">
        <v>2.17</v>
      </c>
      <c r="K10" s="68">
        <v>2.1880000000000002</v>
      </c>
      <c r="L10" s="68">
        <v>2.2149999999999999</v>
      </c>
      <c r="M10" s="68">
        <v>2.2349999999999999</v>
      </c>
      <c r="N10" s="68">
        <v>2.222</v>
      </c>
      <c r="O10" s="68">
        <v>2.2349999999999999</v>
      </c>
      <c r="P10" s="68">
        <v>2.262</v>
      </c>
      <c r="Q10" s="68">
        <v>2.2749999999999999</v>
      </c>
      <c r="R10" s="68">
        <v>2.3029999999999999</v>
      </c>
      <c r="S10" s="68">
        <v>2.3220000000000001</v>
      </c>
      <c r="T10" s="68">
        <v>2.363</v>
      </c>
      <c r="U10" s="68">
        <v>2.403</v>
      </c>
      <c r="V10" s="68">
        <v>2.3519999999999999</v>
      </c>
      <c r="W10" s="68">
        <v>2.3460000000000001</v>
      </c>
      <c r="X10" s="68">
        <v>2.351</v>
      </c>
      <c r="Y10" s="68">
        <v>2.371</v>
      </c>
      <c r="Z10" s="68">
        <v>2.3849999999999998</v>
      </c>
      <c r="AA10" s="68">
        <v>2.3849999999999998</v>
      </c>
      <c r="AB10" s="68">
        <v>2.3860000000000001</v>
      </c>
      <c r="AC10" s="68">
        <v>2.4009999999999998</v>
      </c>
      <c r="AD10" s="68">
        <v>2.4239999999999999</v>
      </c>
      <c r="AE10" s="68">
        <v>2.4369999999999998</v>
      </c>
      <c r="AF10" s="68">
        <v>2.4809999999999999</v>
      </c>
      <c r="AG10" s="68">
        <v>2.492</v>
      </c>
      <c r="AH10" s="68">
        <v>2.4990000000000001</v>
      </c>
      <c r="AI10" s="68">
        <v>2.52</v>
      </c>
      <c r="AJ10" s="68">
        <v>2.524</v>
      </c>
      <c r="AK10" s="68">
        <v>2.5329999999999999</v>
      </c>
      <c r="AL10" s="68">
        <v>2.5499999999999998</v>
      </c>
      <c r="AM10" s="68">
        <v>2.5630000000000002</v>
      </c>
      <c r="AN10" s="68">
        <v>2.5590000000000002</v>
      </c>
      <c r="AO10" s="68">
        <v>2.5750000000000002</v>
      </c>
      <c r="AP10" s="68">
        <v>2.589</v>
      </c>
      <c r="AQ10" s="68">
        <v>2.6059999999999999</v>
      </c>
      <c r="AR10" s="68">
        <v>2.6139999999999999</v>
      </c>
      <c r="AS10" s="68">
        <v>2.6160000000000001</v>
      </c>
      <c r="AT10" s="68">
        <v>2.6190000000000002</v>
      </c>
      <c r="AU10" s="65">
        <v>2.6219999999999999</v>
      </c>
      <c r="AV10" s="65">
        <v>2.63</v>
      </c>
      <c r="AW10" s="65">
        <v>2.6240000000000001</v>
      </c>
      <c r="AX10" s="65">
        <v>2.6259999999999999</v>
      </c>
      <c r="AY10" s="65">
        <v>2.6240000000000001</v>
      </c>
      <c r="AZ10" s="65">
        <v>2.629</v>
      </c>
      <c r="BA10" s="65">
        <v>2.6469999999999998</v>
      </c>
      <c r="BB10" s="65">
        <v>2.6749999999999998</v>
      </c>
      <c r="BC10" s="65">
        <v>2.6850000000000001</v>
      </c>
      <c r="BD10" s="65">
        <v>2.7069999999999999</v>
      </c>
      <c r="BE10" s="65">
        <v>2.734</v>
      </c>
      <c r="BF10" s="65">
        <v>2.75</v>
      </c>
      <c r="BG10" s="65">
        <v>2.774</v>
      </c>
      <c r="BH10" s="65">
        <v>2.8</v>
      </c>
      <c r="BI10" s="65">
        <v>2.8239999999999998</v>
      </c>
      <c r="BJ10" s="65">
        <v>2.8490000000000002</v>
      </c>
      <c r="BK10" s="65">
        <v>2.8730000000000002</v>
      </c>
      <c r="BL10" s="65">
        <v>2.8980000000000001</v>
      </c>
      <c r="BM10" s="65">
        <v>2.923</v>
      </c>
      <c r="BN10" s="65">
        <v>2.9489999999999998</v>
      </c>
      <c r="BO10" s="65">
        <v>2.9750000000000001</v>
      </c>
      <c r="BP10" s="65">
        <v>3.0030000000000001</v>
      </c>
      <c r="BQ10" s="65">
        <v>3.0310000000000001</v>
      </c>
      <c r="BR10" s="65">
        <v>3.0590000000000002</v>
      </c>
      <c r="BS10" s="65">
        <v>3.0880000000000001</v>
      </c>
      <c r="BT10" s="65">
        <v>3.1179999999999999</v>
      </c>
      <c r="BU10" s="65">
        <v>3.149</v>
      </c>
      <c r="BV10" s="65">
        <v>3.1779999999999999</v>
      </c>
    </row>
    <row r="12" spans="1:75"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</row>
    <row r="13" spans="1:75"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</row>
    <row r="14" spans="1:75"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</row>
    <row r="15" spans="1:75"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</row>
    <row r="16" spans="1:75" hidden="1"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2" t="s">
        <v>184</v>
      </c>
      <c r="AT16" s="1"/>
      <c r="AU16" s="1"/>
      <c r="AV16" s="19" t="s">
        <v>187</v>
      </c>
      <c r="AW16" s="18"/>
      <c r="AX16" s="18"/>
      <c r="AY16" s="18"/>
      <c r="AZ16" s="18"/>
      <c r="BA16" s="18"/>
      <c r="BB16" s="1"/>
      <c r="BC16" s="1"/>
      <c r="BD16" s="1"/>
    </row>
    <row r="17" spans="3:56" hidden="1"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S17" s="1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4"/>
    </row>
    <row r="18" spans="3:56" hidden="1">
      <c r="AS18" s="8"/>
      <c r="AT18" s="14" t="s">
        <v>177</v>
      </c>
      <c r="AU18" s="6" t="s">
        <v>188</v>
      </c>
      <c r="AV18" s="6"/>
      <c r="AW18" s="6"/>
      <c r="AX18" s="6"/>
      <c r="AY18" s="6"/>
      <c r="AZ18" s="6"/>
      <c r="BA18" s="6"/>
      <c r="BB18" s="6"/>
      <c r="BC18" s="6"/>
      <c r="BD18" s="7"/>
    </row>
    <row r="19" spans="3:56" hidden="1">
      <c r="AS19" s="8"/>
      <c r="AT19" s="6"/>
      <c r="AU19" s="66" t="s">
        <v>118</v>
      </c>
      <c r="AV19" s="6"/>
      <c r="AW19" s="6"/>
      <c r="AX19" s="6"/>
      <c r="AY19" s="6"/>
      <c r="AZ19" s="6"/>
      <c r="BA19" s="6"/>
      <c r="BB19" s="6"/>
      <c r="BC19" s="6"/>
      <c r="BD19" s="15" t="s">
        <v>179</v>
      </c>
    </row>
    <row r="20" spans="3:56" hidden="1">
      <c r="AS20" s="8"/>
      <c r="AT20" s="6"/>
      <c r="AU20" s="68">
        <f>BA9</f>
        <v>2.6339999999999999</v>
      </c>
      <c r="AV20" s="6"/>
      <c r="AW20" s="6"/>
      <c r="AX20" s="6"/>
      <c r="AY20" s="6"/>
      <c r="AZ20" s="6"/>
      <c r="BA20" s="6"/>
      <c r="BB20" s="6"/>
      <c r="BC20" s="6"/>
      <c r="BD20" s="17">
        <f>AU20</f>
        <v>2.6339999999999999</v>
      </c>
    </row>
    <row r="21" spans="3:56" hidden="1">
      <c r="AS21" s="8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17"/>
    </row>
    <row r="22" spans="3:56" hidden="1">
      <c r="AS22" s="8"/>
      <c r="AT22" s="14" t="s">
        <v>178</v>
      </c>
      <c r="AU22" s="6" t="s">
        <v>189</v>
      </c>
      <c r="AV22" s="6"/>
      <c r="AW22" s="6"/>
      <c r="AX22" s="6"/>
      <c r="AY22" s="6"/>
      <c r="AZ22" s="6"/>
      <c r="BA22" s="6"/>
      <c r="BB22" s="6"/>
      <c r="BC22" s="6"/>
      <c r="BD22" s="17"/>
    </row>
    <row r="23" spans="3:56" hidden="1">
      <c r="AS23" s="8"/>
      <c r="AT23" s="6"/>
      <c r="AU23" s="66" t="s">
        <v>117</v>
      </c>
      <c r="AV23" s="66" t="s">
        <v>116</v>
      </c>
      <c r="AW23" s="66" t="s">
        <v>115</v>
      </c>
      <c r="AX23" s="66" t="s">
        <v>114</v>
      </c>
      <c r="AY23" s="66" t="s">
        <v>113</v>
      </c>
      <c r="AZ23" s="66" t="s">
        <v>112</v>
      </c>
      <c r="BA23" s="66" t="s">
        <v>111</v>
      </c>
      <c r="BB23" s="66" t="s">
        <v>110</v>
      </c>
      <c r="BC23" s="6"/>
      <c r="BD23" s="17"/>
    </row>
    <row r="24" spans="3:56" hidden="1">
      <c r="AS24" s="8"/>
      <c r="AT24" s="6"/>
      <c r="AU24" s="65">
        <v>2.6520000000000001</v>
      </c>
      <c r="AV24" s="65">
        <v>2.6589999999999998</v>
      </c>
      <c r="AW24" s="65">
        <v>2.6709999999999998</v>
      </c>
      <c r="AX24" s="65">
        <v>2.6869999999999998</v>
      </c>
      <c r="AY24" s="65">
        <v>2.6960000000000002</v>
      </c>
      <c r="AZ24" s="65">
        <v>2.7120000000000002</v>
      </c>
      <c r="BA24" s="65">
        <v>2.7269999999999999</v>
      </c>
      <c r="BB24" s="65">
        <v>2.7429999999999999</v>
      </c>
      <c r="BC24" s="6"/>
      <c r="BD24" s="16">
        <f>AVERAGE(AU24:BB24)</f>
        <v>2.6933749999999996</v>
      </c>
    </row>
    <row r="25" spans="3:56" hidden="1">
      <c r="AS25" s="8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17"/>
    </row>
    <row r="26" spans="3:56" hidden="1">
      <c r="AS26" s="8"/>
      <c r="AT26" s="6"/>
      <c r="AU26" s="6"/>
      <c r="AV26" s="6"/>
      <c r="AW26" s="6"/>
      <c r="AX26" s="6"/>
      <c r="AY26" s="6"/>
      <c r="AZ26" s="6"/>
      <c r="BA26" s="6"/>
      <c r="BB26" s="6"/>
      <c r="BC26" s="9" t="s">
        <v>180</v>
      </c>
      <c r="BD26" s="28">
        <f>(BD24-BD20)/BD20</f>
        <v>2.2541761579346901E-2</v>
      </c>
    </row>
    <row r="27" spans="3:56" hidden="1">
      <c r="AS27" s="10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2"/>
    </row>
    <row r="28" spans="3:56" hidden="1"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3:56"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3:56">
      <c r="AS30" s="2" t="s">
        <v>181</v>
      </c>
      <c r="AT30" s="1"/>
      <c r="AU30" s="1"/>
      <c r="AV30" s="19" t="s">
        <v>182</v>
      </c>
      <c r="AW30" s="18"/>
      <c r="AX30" s="18"/>
      <c r="AY30" s="18"/>
      <c r="AZ30" s="18"/>
      <c r="BA30" s="18"/>
      <c r="BB30" s="1"/>
      <c r="BC30" s="1"/>
      <c r="BD30" s="1"/>
    </row>
    <row r="31" spans="3:56">
      <c r="AS31" s="1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4"/>
    </row>
    <row r="32" spans="3:56">
      <c r="AS32" s="8"/>
      <c r="AT32" s="14" t="s">
        <v>177</v>
      </c>
      <c r="AU32" s="6" t="s">
        <v>173</v>
      </c>
      <c r="AV32" s="6"/>
      <c r="AW32" s="6"/>
      <c r="AX32" s="6"/>
      <c r="AY32" s="6"/>
      <c r="AZ32" s="6"/>
      <c r="BA32" s="6"/>
      <c r="BB32" s="6"/>
      <c r="BC32" s="6"/>
      <c r="BD32" s="7"/>
    </row>
    <row r="33" spans="45:56">
      <c r="AS33" s="8"/>
      <c r="AT33" s="6"/>
      <c r="AU33" s="67" t="s">
        <v>126</v>
      </c>
      <c r="AV33" s="67" t="s">
        <v>125</v>
      </c>
      <c r="AW33" s="66" t="s">
        <v>124</v>
      </c>
      <c r="AX33" s="66" t="s">
        <v>123</v>
      </c>
      <c r="AY33" s="6"/>
      <c r="AZ33" s="6"/>
      <c r="BA33" s="6"/>
      <c r="BB33" s="6"/>
      <c r="BC33" s="6"/>
      <c r="BD33" s="15" t="s">
        <v>179</v>
      </c>
    </row>
    <row r="34" spans="45:56">
      <c r="AS34" s="8"/>
      <c r="AT34" s="6"/>
      <c r="AU34" s="5">
        <f>AS9</f>
        <v>2.6160000000000001</v>
      </c>
      <c r="AV34" s="5">
        <f>AT9</f>
        <v>2.6190000000000002</v>
      </c>
      <c r="AW34" s="5">
        <f>AU9</f>
        <v>2.6219999999999999</v>
      </c>
      <c r="AX34" s="5">
        <f>AV9</f>
        <v>2.63</v>
      </c>
      <c r="AY34" s="6"/>
      <c r="AZ34" s="6"/>
      <c r="BA34" s="6"/>
      <c r="BB34" s="6"/>
      <c r="BC34" s="6"/>
      <c r="BD34" s="16">
        <f>AVERAGE(AU34:AX34)</f>
        <v>2.62175</v>
      </c>
    </row>
    <row r="35" spans="45:56">
      <c r="AS35" s="8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17"/>
    </row>
    <row r="36" spans="45:56">
      <c r="AS36" s="8"/>
      <c r="AT36" s="14" t="s">
        <v>178</v>
      </c>
      <c r="AU36" s="6" t="s">
        <v>190</v>
      </c>
      <c r="AV36" s="6"/>
      <c r="AW36" s="6"/>
      <c r="AX36" s="6"/>
      <c r="AY36" s="6"/>
      <c r="AZ36" s="6"/>
      <c r="BA36" s="6"/>
      <c r="BB36" s="6"/>
      <c r="BC36" s="6"/>
      <c r="BD36" s="17"/>
    </row>
    <row r="37" spans="45:56">
      <c r="AS37" s="8"/>
      <c r="AT37" s="6"/>
      <c r="AU37" s="66" t="s">
        <v>114</v>
      </c>
      <c r="AV37" s="66" t="s">
        <v>113</v>
      </c>
      <c r="AW37" s="66" t="s">
        <v>112</v>
      </c>
      <c r="AX37" s="66" t="s">
        <v>111</v>
      </c>
      <c r="AY37" s="66" t="s">
        <v>110</v>
      </c>
      <c r="AZ37" s="66" t="s">
        <v>109</v>
      </c>
      <c r="BA37" s="66" t="s">
        <v>108</v>
      </c>
      <c r="BB37" s="66" t="s">
        <v>107</v>
      </c>
      <c r="BC37" s="6"/>
      <c r="BD37" s="17"/>
    </row>
    <row r="38" spans="45:56">
      <c r="AS38" s="8"/>
      <c r="AT38" s="6"/>
      <c r="AU38" s="5">
        <f>BE9</f>
        <v>2.6869999999999998</v>
      </c>
      <c r="AV38" s="5">
        <f t="shared" ref="AV38:BB38" si="0">BF9</f>
        <v>2.6960000000000002</v>
      </c>
      <c r="AW38" s="5">
        <f t="shared" si="0"/>
        <v>2.7120000000000002</v>
      </c>
      <c r="AX38" s="5">
        <f t="shared" si="0"/>
        <v>2.7269999999999999</v>
      </c>
      <c r="AY38" s="5">
        <f t="shared" si="0"/>
        <v>2.7429999999999999</v>
      </c>
      <c r="AZ38" s="5">
        <f t="shared" si="0"/>
        <v>2.7589999999999999</v>
      </c>
      <c r="BA38" s="5">
        <f t="shared" si="0"/>
        <v>2.7759999999999998</v>
      </c>
      <c r="BB38" s="5">
        <f t="shared" si="0"/>
        <v>2.7919999999999998</v>
      </c>
      <c r="BC38" s="6"/>
      <c r="BD38" s="16">
        <f>AVERAGE(AU38:BB38)</f>
        <v>2.7365000000000004</v>
      </c>
    </row>
    <row r="39" spans="45:56">
      <c r="AS39" s="8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17"/>
    </row>
    <row r="40" spans="45:56">
      <c r="AS40" s="8"/>
      <c r="AT40" s="6"/>
      <c r="AU40" s="6"/>
      <c r="AV40" s="6"/>
      <c r="AW40" s="6"/>
      <c r="AX40" s="6"/>
      <c r="AY40" s="6"/>
      <c r="AZ40" s="6"/>
      <c r="BA40" s="6"/>
      <c r="BB40" s="6"/>
      <c r="BC40" s="9" t="s">
        <v>180</v>
      </c>
      <c r="BD40" s="28">
        <f>(BD38-BD34)/BD34</f>
        <v>4.3768475255077849E-2</v>
      </c>
    </row>
    <row r="41" spans="45:56">
      <c r="AS41" s="10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2"/>
    </row>
  </sheetData>
  <mergeCells count="3">
    <mergeCell ref="A1:B1"/>
    <mergeCell ref="A2:B2"/>
    <mergeCell ref="A3:B3"/>
  </mergeCells>
  <pageMargins left="0.2" right="0.2" top="0.25" bottom="0.25" header="0.3" footer="0.3"/>
  <pageSetup scale="49" orientation="landscape" r:id="rId1"/>
  <headerFooter>
    <oddFooter>&amp;RDRAFT - FOR POLICY DISCUSSION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5"/>
  <sheetViews>
    <sheetView showGridLines="0" showRowColHeaders="0" topLeftCell="C1" zoomScale="79" zoomScaleNormal="79" workbookViewId="0">
      <selection activeCell="H31" sqref="H31"/>
    </sheetView>
  </sheetViews>
  <sheetFormatPr defaultColWidth="9.140625" defaultRowHeight="15"/>
  <cols>
    <col min="1" max="1" width="4.85546875" style="29" customWidth="1"/>
    <col min="2" max="2" width="36.7109375" style="29" customWidth="1"/>
    <col min="3" max="3" width="9.85546875" style="29" customWidth="1"/>
    <col min="4" max="4" width="10" style="29" customWidth="1"/>
    <col min="5" max="5" width="69" style="29" customWidth="1"/>
    <col min="6" max="6" width="9.42578125" style="29" customWidth="1"/>
    <col min="7" max="7" width="30.85546875" style="29" customWidth="1"/>
    <col min="8" max="8" width="13.5703125" style="29" customWidth="1"/>
    <col min="9" max="10" width="12" style="29" customWidth="1"/>
    <col min="11" max="11" width="2.42578125" style="29" customWidth="1"/>
    <col min="12" max="12" width="31.42578125" style="29" customWidth="1"/>
    <col min="13" max="13" width="12.5703125" style="29" customWidth="1"/>
    <col min="14" max="14" width="11" style="29" bestFit="1" customWidth="1"/>
    <col min="15" max="15" width="12.140625" style="29" customWidth="1"/>
    <col min="16" max="16" width="2.28515625" style="29" customWidth="1"/>
    <col min="17" max="17" width="25.7109375" style="29" customWidth="1"/>
    <col min="18" max="18" width="15.5703125" style="29" customWidth="1"/>
    <col min="19" max="19" width="12" style="29" customWidth="1"/>
    <col min="20" max="20" width="15.7109375" style="29" customWidth="1"/>
    <col min="21" max="16384" width="9.140625" style="29"/>
  </cols>
  <sheetData>
    <row r="1" spans="2:15">
      <c r="J1" s="62"/>
    </row>
    <row r="2" spans="2:15" ht="15.75" thickBot="1">
      <c r="B2" s="174">
        <v>42739</v>
      </c>
      <c r="G2" s="61"/>
    </row>
    <row r="3" spans="2:15" ht="21" customHeight="1" thickBot="1">
      <c r="B3" s="445" t="s">
        <v>223</v>
      </c>
      <c r="C3" s="446"/>
      <c r="D3" s="446"/>
      <c r="E3" s="447"/>
      <c r="F3" s="30"/>
      <c r="G3" s="448" t="s">
        <v>224</v>
      </c>
      <c r="H3" s="449"/>
      <c r="I3" s="449"/>
      <c r="J3" s="450"/>
      <c r="L3" s="448" t="s">
        <v>225</v>
      </c>
      <c r="M3" s="449"/>
      <c r="N3" s="449"/>
      <c r="O3" s="450"/>
    </row>
    <row r="4" spans="2:15">
      <c r="B4" s="442" t="s">
        <v>206</v>
      </c>
      <c r="C4" s="443"/>
      <c r="D4" s="444"/>
      <c r="E4" s="94" t="s">
        <v>205</v>
      </c>
      <c r="F4" s="30"/>
      <c r="G4" s="60" t="s">
        <v>204</v>
      </c>
      <c r="H4" s="74" t="s">
        <v>211</v>
      </c>
      <c r="I4" s="59" t="s">
        <v>203</v>
      </c>
      <c r="J4" s="58">
        <v>12</v>
      </c>
      <c r="L4" s="60" t="s">
        <v>204</v>
      </c>
      <c r="M4" s="74" t="s">
        <v>211</v>
      </c>
      <c r="N4" s="59" t="s">
        <v>203</v>
      </c>
      <c r="O4" s="58">
        <v>12</v>
      </c>
    </row>
    <row r="5" spans="2:15">
      <c r="B5" s="95" t="s">
        <v>207</v>
      </c>
      <c r="C5" s="98">
        <f>'Salary Data'!G11*(C20+1)</f>
        <v>57218.878658129579</v>
      </c>
      <c r="D5" s="98"/>
      <c r="E5" s="99" t="s">
        <v>288</v>
      </c>
      <c r="F5" s="30"/>
      <c r="G5" s="57"/>
      <c r="H5" s="56"/>
      <c r="I5" s="55"/>
      <c r="J5" s="54"/>
      <c r="L5" s="57"/>
      <c r="M5" s="56"/>
      <c r="N5" s="55"/>
      <c r="O5" s="54"/>
    </row>
    <row r="6" spans="2:15">
      <c r="B6" s="95" t="s">
        <v>218</v>
      </c>
      <c r="C6" s="98">
        <f>'Salary Data'!F18*(C20+1)</f>
        <v>67117.815861123425</v>
      </c>
      <c r="D6" s="98"/>
      <c r="E6" s="97" t="s">
        <v>289</v>
      </c>
      <c r="F6" s="30"/>
      <c r="G6" s="50" t="s">
        <v>202</v>
      </c>
      <c r="H6" s="53" t="s">
        <v>201</v>
      </c>
      <c r="I6" s="53" t="s">
        <v>0</v>
      </c>
      <c r="J6" s="52" t="s">
        <v>200</v>
      </c>
      <c r="L6" s="50" t="s">
        <v>202</v>
      </c>
      <c r="M6" s="53" t="s">
        <v>201</v>
      </c>
      <c r="N6" s="53" t="s">
        <v>0</v>
      </c>
      <c r="O6" s="52" t="s">
        <v>200</v>
      </c>
    </row>
    <row r="7" spans="2:15">
      <c r="B7" s="95" t="s">
        <v>209</v>
      </c>
      <c r="C7" s="98">
        <f>'Salary Data'!F51*(C20+1)</f>
        <v>35625.318927539185</v>
      </c>
      <c r="D7" s="98"/>
      <c r="E7" s="97" t="s">
        <v>286</v>
      </c>
      <c r="F7" s="30"/>
      <c r="G7" s="51" t="str">
        <f t="shared" ref="G7:H10" si="0">B5</f>
        <v>Program Manager</v>
      </c>
      <c r="H7" s="64">
        <f t="shared" si="0"/>
        <v>57218.878658129579</v>
      </c>
      <c r="I7" s="75">
        <f>C10</f>
        <v>0.05</v>
      </c>
      <c r="J7" s="39">
        <f>H7*I7</f>
        <v>2860.9439329064789</v>
      </c>
      <c r="L7" s="51" t="str">
        <f t="shared" ref="L7:M10" si="1">B5</f>
        <v>Program Manager</v>
      </c>
      <c r="M7" s="64">
        <f t="shared" si="1"/>
        <v>57218.878658129579</v>
      </c>
      <c r="N7" s="75">
        <f>D10</f>
        <v>0.05</v>
      </c>
      <c r="O7" s="39">
        <f>M7*N7</f>
        <v>2860.9439329064789</v>
      </c>
    </row>
    <row r="8" spans="2:15">
      <c r="B8" s="100" t="s">
        <v>210</v>
      </c>
      <c r="C8" s="98">
        <f>'Salary Data'!E52*(C20+1)</f>
        <v>33694.392638876612</v>
      </c>
      <c r="D8" s="101"/>
      <c r="E8" s="102" t="s">
        <v>287</v>
      </c>
      <c r="F8" s="30"/>
      <c r="G8" s="51" t="str">
        <f t="shared" si="0"/>
        <v>Registered Nurse</v>
      </c>
      <c r="H8" s="64">
        <f t="shared" si="0"/>
        <v>67117.815861123425</v>
      </c>
      <c r="I8" s="75">
        <f>C11</f>
        <v>0.5</v>
      </c>
      <c r="J8" s="39">
        <f t="shared" ref="J8:J10" si="2">H8*I8</f>
        <v>33558.907930561712</v>
      </c>
      <c r="L8" s="51" t="str">
        <f t="shared" si="1"/>
        <v>Registered Nurse</v>
      </c>
      <c r="M8" s="64">
        <f t="shared" si="1"/>
        <v>67117.815861123425</v>
      </c>
      <c r="N8" s="75">
        <f>D11</f>
        <v>0.75</v>
      </c>
      <c r="O8" s="39">
        <f t="shared" ref="O8:O10" si="3">M8*N8</f>
        <v>50338.361895842565</v>
      </c>
    </row>
    <row r="9" spans="2:15">
      <c r="B9" s="439" t="s">
        <v>199</v>
      </c>
      <c r="C9" s="440"/>
      <c r="D9" s="441"/>
      <c r="E9" s="103"/>
      <c r="F9" s="30"/>
      <c r="G9" s="51" t="str">
        <f t="shared" si="0"/>
        <v xml:space="preserve">Medical Assistant </v>
      </c>
      <c r="H9" s="64">
        <f t="shared" si="0"/>
        <v>35625.318927539185</v>
      </c>
      <c r="I9" s="75">
        <f>C12</f>
        <v>0.5</v>
      </c>
      <c r="J9" s="39">
        <f t="shared" si="2"/>
        <v>17812.659463769593</v>
      </c>
      <c r="L9" s="51" t="str">
        <f t="shared" si="1"/>
        <v xml:space="preserve">Medical Assistant </v>
      </c>
      <c r="M9" s="64">
        <f t="shared" si="1"/>
        <v>35625.318927539185</v>
      </c>
      <c r="N9" s="75">
        <f>D12</f>
        <v>0.75</v>
      </c>
      <c r="O9" s="39">
        <f t="shared" si="3"/>
        <v>26718.989195654387</v>
      </c>
    </row>
    <row r="10" spans="2:15">
      <c r="B10" s="96" t="str">
        <f>B5</f>
        <v>Program Manager</v>
      </c>
      <c r="C10" s="104">
        <v>0.05</v>
      </c>
      <c r="D10" s="104">
        <v>0.05</v>
      </c>
      <c r="E10" s="103" t="s">
        <v>208</v>
      </c>
      <c r="F10" s="30"/>
      <c r="G10" s="51" t="str">
        <f t="shared" si="0"/>
        <v>Clerical Support</v>
      </c>
      <c r="H10" s="64">
        <f t="shared" si="0"/>
        <v>33694.392638876612</v>
      </c>
      <c r="I10" s="75">
        <f>C13</f>
        <v>0.05</v>
      </c>
      <c r="J10" s="39">
        <f t="shared" si="2"/>
        <v>1684.7196319438308</v>
      </c>
      <c r="L10" s="51" t="str">
        <f t="shared" si="1"/>
        <v>Clerical Support</v>
      </c>
      <c r="M10" s="64">
        <f t="shared" si="1"/>
        <v>33694.392638876612</v>
      </c>
      <c r="N10" s="75">
        <f>D13</f>
        <v>0.05</v>
      </c>
      <c r="O10" s="39">
        <f t="shared" si="3"/>
        <v>1684.7196319438308</v>
      </c>
    </row>
    <row r="11" spans="2:15">
      <c r="B11" s="96" t="str">
        <f t="shared" ref="B11:B13" si="4">B6</f>
        <v>Registered Nurse</v>
      </c>
      <c r="C11" s="104">
        <v>0.5</v>
      </c>
      <c r="D11" s="104">
        <v>0.75</v>
      </c>
      <c r="E11" s="103" t="s">
        <v>208</v>
      </c>
      <c r="F11" s="30"/>
      <c r="G11" s="50" t="s">
        <v>198</v>
      </c>
      <c r="H11" s="49"/>
      <c r="I11" s="93">
        <f>SUM(I7:I10)</f>
        <v>1.1000000000000001</v>
      </c>
      <c r="J11" s="48">
        <f>SUM(J7:J10)</f>
        <v>55917.230959181608</v>
      </c>
      <c r="L11" s="50" t="s">
        <v>198</v>
      </c>
      <c r="M11" s="49"/>
      <c r="N11" s="93">
        <f>SUM(N7:N10)</f>
        <v>1.6</v>
      </c>
      <c r="O11" s="48">
        <f>SUM(O7:O10)</f>
        <v>81603.014656347266</v>
      </c>
    </row>
    <row r="12" spans="2:15">
      <c r="B12" s="96" t="str">
        <f t="shared" si="4"/>
        <v xml:space="preserve">Medical Assistant </v>
      </c>
      <c r="C12" s="104">
        <v>0.5</v>
      </c>
      <c r="D12" s="104">
        <v>0.75</v>
      </c>
      <c r="E12" s="103" t="s">
        <v>208</v>
      </c>
      <c r="F12" s="30"/>
      <c r="G12" s="45"/>
      <c r="H12" s="40"/>
      <c r="I12" s="31"/>
      <c r="J12" s="47"/>
      <c r="L12" s="45"/>
      <c r="M12" s="40"/>
      <c r="N12" s="31"/>
      <c r="O12" s="47"/>
    </row>
    <row r="13" spans="2:15">
      <c r="B13" s="96" t="str">
        <f t="shared" si="4"/>
        <v>Clerical Support</v>
      </c>
      <c r="C13" s="105">
        <v>0.05</v>
      </c>
      <c r="D13" s="105">
        <v>0.05</v>
      </c>
      <c r="E13" s="106" t="s">
        <v>208</v>
      </c>
      <c r="F13" s="30"/>
      <c r="G13" s="37" t="s">
        <v>197</v>
      </c>
      <c r="H13" s="80">
        <f>C15</f>
        <v>0.20200000000000001</v>
      </c>
      <c r="I13" s="40"/>
      <c r="J13" s="39">
        <f>H13*J11</f>
        <v>11295.280653754686</v>
      </c>
      <c r="L13" s="37" t="s">
        <v>197</v>
      </c>
      <c r="M13" s="80">
        <f>C15</f>
        <v>0.20200000000000001</v>
      </c>
      <c r="N13" s="40"/>
      <c r="O13" s="39">
        <f>M13*O11</f>
        <v>16483.808960582148</v>
      </c>
    </row>
    <row r="14" spans="2:15" ht="15.75" thickBot="1">
      <c r="B14" s="439" t="s">
        <v>195</v>
      </c>
      <c r="C14" s="440"/>
      <c r="D14" s="441"/>
      <c r="E14" s="107"/>
      <c r="F14" s="30"/>
      <c r="G14" s="42" t="s">
        <v>196</v>
      </c>
      <c r="H14" s="81"/>
      <c r="I14" s="46"/>
      <c r="J14" s="72">
        <f>J13+J11</f>
        <v>67212.511612936301</v>
      </c>
      <c r="L14" s="42" t="s">
        <v>196</v>
      </c>
      <c r="M14" s="81"/>
      <c r="N14" s="46"/>
      <c r="O14" s="72">
        <f>O13+O11</f>
        <v>98086.82361692941</v>
      </c>
    </row>
    <row r="15" spans="2:15" ht="15.75" thickTop="1">
      <c r="B15" s="108" t="s">
        <v>194</v>
      </c>
      <c r="C15" s="109">
        <v>0.20200000000000001</v>
      </c>
      <c r="D15" s="109"/>
      <c r="E15" s="110" t="s">
        <v>283</v>
      </c>
      <c r="F15" s="30"/>
      <c r="G15" s="45"/>
      <c r="H15" s="82"/>
      <c r="I15" s="71" t="s">
        <v>216</v>
      </c>
      <c r="J15" s="43"/>
      <c r="L15" s="45"/>
      <c r="M15" s="82"/>
      <c r="N15" s="71" t="s">
        <v>216</v>
      </c>
      <c r="O15" s="43"/>
    </row>
    <row r="16" spans="2:15">
      <c r="B16" s="96" t="s">
        <v>217</v>
      </c>
      <c r="C16" s="111">
        <f>16.51*100*(C20+1)</f>
        <v>1723.2617526461336</v>
      </c>
      <c r="D16" s="111"/>
      <c r="E16" s="112" t="s">
        <v>221</v>
      </c>
      <c r="F16" s="30"/>
      <c r="G16" s="37" t="str">
        <f>B16</f>
        <v>Occupancy (Per FTE)</v>
      </c>
      <c r="H16" s="82"/>
      <c r="I16" s="92">
        <f>C16</f>
        <v>1723.2617526461336</v>
      </c>
      <c r="J16" s="39">
        <f>I16*I11</f>
        <v>1895.5879279107471</v>
      </c>
      <c r="L16" s="37" t="str">
        <f>B16</f>
        <v>Occupancy (Per FTE)</v>
      </c>
      <c r="M16" s="82"/>
      <c r="N16" s="92">
        <f>C16</f>
        <v>1723.2617526461336</v>
      </c>
      <c r="O16" s="39">
        <f>N16*N11</f>
        <v>2757.2188042338139</v>
      </c>
    </row>
    <row r="17" spans="2:15">
      <c r="B17" s="96" t="s">
        <v>214</v>
      </c>
      <c r="C17" s="111">
        <f>500*(C20+1)</f>
        <v>521.88423762753894</v>
      </c>
      <c r="D17" s="111"/>
      <c r="E17" s="112" t="s">
        <v>208</v>
      </c>
      <c r="F17" s="30"/>
      <c r="G17" s="37" t="str">
        <f>B17</f>
        <v>Staff Training (RN + MA FTE)</v>
      </c>
      <c r="H17" s="85"/>
      <c r="I17" s="92">
        <f>C17</f>
        <v>521.88423762753894</v>
      </c>
      <c r="J17" s="39">
        <f>I17*(I8+I9)</f>
        <v>521.88423762753894</v>
      </c>
      <c r="L17" s="37" t="str">
        <f>B17</f>
        <v>Staff Training (RN + MA FTE)</v>
      </c>
      <c r="M17" s="85"/>
      <c r="N17" s="92">
        <f>C17</f>
        <v>521.88423762753894</v>
      </c>
      <c r="O17" s="39">
        <f>N17*SUM(N8:N9)</f>
        <v>782.82635644130846</v>
      </c>
    </row>
    <row r="18" spans="2:15">
      <c r="B18" s="108" t="s">
        <v>222</v>
      </c>
      <c r="C18" s="111">
        <f>200*(C20+1)</f>
        <v>208.75369505101554</v>
      </c>
      <c r="D18" s="111"/>
      <c r="E18" s="112" t="s">
        <v>208</v>
      </c>
      <c r="F18" s="30"/>
      <c r="G18" s="37" t="str">
        <f>B18</f>
        <v>Program Supplies and Materials (per FTE)</v>
      </c>
      <c r="H18" s="85"/>
      <c r="I18" s="92">
        <f>C18</f>
        <v>208.75369505101554</v>
      </c>
      <c r="J18" s="39">
        <f>I18*I11</f>
        <v>229.6290645561171</v>
      </c>
      <c r="L18" s="37" t="str">
        <f>B18</f>
        <v>Program Supplies and Materials (per FTE)</v>
      </c>
      <c r="M18" s="85"/>
      <c r="N18" s="92">
        <f>C18</f>
        <v>208.75369505101554</v>
      </c>
      <c r="O18" s="39">
        <f>N18*N11</f>
        <v>334.0059120816249</v>
      </c>
    </row>
    <row r="19" spans="2:15">
      <c r="B19" s="113" t="s">
        <v>192</v>
      </c>
      <c r="C19" s="118">
        <v>0.1258</v>
      </c>
      <c r="D19" s="119"/>
      <c r="E19" s="114" t="s">
        <v>283</v>
      </c>
      <c r="F19" s="30"/>
      <c r="G19" s="37"/>
      <c r="H19" s="83"/>
      <c r="I19" s="44"/>
      <c r="J19" s="39"/>
      <c r="L19" s="37"/>
      <c r="M19" s="83"/>
      <c r="N19" s="44"/>
      <c r="O19" s="39"/>
    </row>
    <row r="20" spans="2:15" ht="15.75" thickBot="1">
      <c r="B20" s="115" t="s">
        <v>293</v>
      </c>
      <c r="C20" s="116">
        <f>CAF!BD40</f>
        <v>4.3768475255077849E-2</v>
      </c>
      <c r="D20" s="120"/>
      <c r="E20" s="117" t="s">
        <v>213</v>
      </c>
      <c r="F20" s="30"/>
      <c r="G20" s="42" t="s">
        <v>193</v>
      </c>
      <c r="H20" s="81"/>
      <c r="I20" s="41"/>
      <c r="J20" s="72">
        <f>SUM(J14:J19)</f>
        <v>69859.612843030714</v>
      </c>
      <c r="L20" s="42" t="s">
        <v>193</v>
      </c>
      <c r="M20" s="81"/>
      <c r="N20" s="41"/>
      <c r="O20" s="72">
        <f>SUM(O14:O19)</f>
        <v>101960.87468968616</v>
      </c>
    </row>
    <row r="21" spans="2:15" ht="15.75" thickBot="1">
      <c r="B21" s="115" t="s">
        <v>296</v>
      </c>
      <c r="C21" s="116">
        <f>'CAF Fall 2018'!BQ23</f>
        <v>2.3531493276716206E-2</v>
      </c>
      <c r="D21" s="120"/>
      <c r="E21" s="208" t="s">
        <v>297</v>
      </c>
      <c r="F21" s="30"/>
      <c r="G21" s="37" t="s">
        <v>192</v>
      </c>
      <c r="H21" s="80">
        <f>C19</f>
        <v>0.1258</v>
      </c>
      <c r="I21" s="40"/>
      <c r="J21" s="39">
        <f>J20*H21</f>
        <v>8788.3392956532643</v>
      </c>
      <c r="L21" s="37" t="s">
        <v>192</v>
      </c>
      <c r="M21" s="80">
        <f>C19</f>
        <v>0.1258</v>
      </c>
      <c r="N21" s="40"/>
      <c r="O21" s="39">
        <f>O20*M21</f>
        <v>12826.678035962517</v>
      </c>
    </row>
    <row r="22" spans="2:15" ht="15.75" thickBot="1">
      <c r="B22" s="390" t="str">
        <f>'OBOTS Hospital w Add-on'!B78</f>
        <v>Trust fund contribution for PFMLA</v>
      </c>
      <c r="C22" s="391">
        <f>'OBOTS Hospital w Add-on'!C78</f>
        <v>6.3E-3</v>
      </c>
      <c r="D22" s="392"/>
      <c r="E22" s="393" t="str">
        <f>'OBOTS Hospital w Add-on'!D78</f>
        <v>Effective 7/1/19</v>
      </c>
      <c r="F22" s="30"/>
      <c r="G22" s="37"/>
      <c r="H22" s="80"/>
      <c r="I22" s="40"/>
      <c r="J22" s="39"/>
      <c r="L22" s="37"/>
      <c r="M22" s="80"/>
      <c r="N22" s="40"/>
      <c r="O22" s="39"/>
    </row>
    <row r="23" spans="2:15" ht="15.75" thickBot="1">
      <c r="B23" s="32"/>
      <c r="C23" s="32"/>
      <c r="D23" s="32"/>
      <c r="E23" s="32"/>
      <c r="F23" s="30"/>
      <c r="G23" s="77" t="s">
        <v>215</v>
      </c>
      <c r="H23" s="84"/>
      <c r="I23" s="78"/>
      <c r="J23" s="79">
        <f>J21+J20</f>
        <v>78647.952138683977</v>
      </c>
      <c r="L23" s="77" t="s">
        <v>215</v>
      </c>
      <c r="M23" s="84"/>
      <c r="N23" s="78"/>
      <c r="O23" s="79">
        <f>O21+O20</f>
        <v>114787.55272564867</v>
      </c>
    </row>
    <row r="24" spans="2:15" ht="15.75" thickTop="1">
      <c r="B24" s="32"/>
      <c r="C24" s="32"/>
      <c r="D24" s="32"/>
      <c r="E24" s="32"/>
      <c r="F24" s="30"/>
      <c r="G24" s="76" t="s">
        <v>191</v>
      </c>
      <c r="H24" s="86">
        <f>C21</f>
        <v>2.3531493276716206E-2</v>
      </c>
      <c r="I24" s="34"/>
      <c r="J24" s="36">
        <f>J23*H24</f>
        <v>1850.70375697894</v>
      </c>
      <c r="L24" s="76" t="s">
        <v>191</v>
      </c>
      <c r="M24" s="86">
        <f>C21</f>
        <v>2.3531493276716206E-2</v>
      </c>
      <c r="N24" s="34"/>
      <c r="O24" s="36">
        <f>O23*M24</f>
        <v>2701.1225252143086</v>
      </c>
    </row>
    <row r="25" spans="2:15" ht="15.75" thickBot="1">
      <c r="F25" s="30"/>
      <c r="G25" s="380" t="str">
        <f>B22</f>
        <v>Trust fund contribution for PFMLA</v>
      </c>
      <c r="H25" s="381">
        <f>C22</f>
        <v>6.3E-3</v>
      </c>
      <c r="I25" s="382"/>
      <c r="J25" s="377">
        <f>H25*J11</f>
        <v>352.27855504284412</v>
      </c>
      <c r="K25" s="384"/>
      <c r="L25" s="380" t="str">
        <f>B22</f>
        <v>Trust fund contribution for PFMLA</v>
      </c>
      <c r="M25" s="381">
        <f>C22</f>
        <v>6.3E-3</v>
      </c>
      <c r="N25" s="382"/>
      <c r="O25" s="377">
        <f>M25*O11</f>
        <v>514.09899233498777</v>
      </c>
    </row>
    <row r="26" spans="2:15">
      <c r="F26" s="30"/>
      <c r="G26" s="88" t="s">
        <v>220</v>
      </c>
      <c r="H26" s="89"/>
      <c r="I26" s="90"/>
      <c r="J26" s="91">
        <f>J23+J24+J25</f>
        <v>80850.934450705754</v>
      </c>
      <c r="L26" s="88" t="s">
        <v>220</v>
      </c>
      <c r="M26" s="89"/>
      <c r="N26" s="90"/>
      <c r="O26" s="91">
        <f>O23+O24+O25</f>
        <v>118002.77424319796</v>
      </c>
    </row>
    <row r="27" spans="2:15" ht="15.75" thickBot="1">
      <c r="F27" s="30"/>
      <c r="G27" s="63" t="s">
        <v>219</v>
      </c>
      <c r="H27" s="87"/>
      <c r="I27" s="33"/>
      <c r="J27" s="73">
        <f>J26/12</f>
        <v>6737.5778708921462</v>
      </c>
      <c r="L27" s="63" t="s">
        <v>219</v>
      </c>
      <c r="M27" s="87"/>
      <c r="N27" s="33"/>
      <c r="O27" s="73">
        <f>O26/12</f>
        <v>9833.5645202664964</v>
      </c>
    </row>
    <row r="28" spans="2:15">
      <c r="F28" s="30"/>
      <c r="G28" s="61"/>
    </row>
    <row r="29" spans="2:15" ht="30" customHeight="1"/>
    <row r="30" spans="2:15" ht="14.25" customHeight="1"/>
    <row r="32" spans="2:15">
      <c r="O32" s="122"/>
    </row>
    <row r="33" spans="13:15">
      <c r="M33" s="124"/>
      <c r="O33" s="122"/>
    </row>
    <row r="35" spans="13:15">
      <c r="M35" s="125"/>
      <c r="N35" s="126"/>
      <c r="O35" s="127"/>
    </row>
    <row r="36" spans="13:15">
      <c r="M36" s="125"/>
      <c r="N36" s="126"/>
      <c r="O36" s="127"/>
    </row>
    <row r="37" spans="13:15">
      <c r="M37" s="125"/>
      <c r="N37" s="126"/>
      <c r="O37" s="127"/>
    </row>
    <row r="38" spans="13:15">
      <c r="M38" s="125"/>
      <c r="N38" s="126"/>
      <c r="O38" s="127"/>
    </row>
    <row r="39" spans="13:15">
      <c r="N39" s="126"/>
      <c r="O39" s="122"/>
    </row>
    <row r="41" spans="13:15">
      <c r="M41" s="128"/>
      <c r="O41" s="127"/>
    </row>
    <row r="42" spans="13:15">
      <c r="N42" s="62"/>
      <c r="O42" s="127"/>
    </row>
    <row r="43" spans="13:15">
      <c r="N43" s="62"/>
      <c r="O43" s="127"/>
    </row>
    <row r="44" spans="13:15">
      <c r="N44" s="125"/>
      <c r="O44" s="127"/>
    </row>
    <row r="45" spans="13:15">
      <c r="N45" s="125"/>
      <c r="O45" s="127"/>
    </row>
    <row r="46" spans="13:15">
      <c r="N46" s="125"/>
      <c r="O46" s="127"/>
    </row>
    <row r="47" spans="13:15">
      <c r="M47" s="125"/>
      <c r="N47" s="62"/>
      <c r="O47" s="127"/>
    </row>
    <row r="48" spans="13:15">
      <c r="O48" s="127"/>
    </row>
    <row r="49" spans="13:15">
      <c r="M49" s="128"/>
      <c r="O49" s="127"/>
    </row>
    <row r="50" spans="13:15">
      <c r="M50" s="128"/>
      <c r="O50" s="127"/>
    </row>
    <row r="51" spans="13:15">
      <c r="O51" s="125"/>
    </row>
    <row r="52" spans="13:15">
      <c r="M52" s="128"/>
      <c r="O52" s="125"/>
    </row>
    <row r="53" spans="13:15">
      <c r="M53" s="128"/>
      <c r="O53" s="125"/>
    </row>
    <row r="54" spans="13:15" ht="15.75" customHeight="1">
      <c r="O54" s="125"/>
    </row>
    <row r="55" spans="13:15">
      <c r="M55" s="128"/>
      <c r="N55" s="125"/>
      <c r="O55" s="125"/>
    </row>
  </sheetData>
  <mergeCells count="6">
    <mergeCell ref="B9:D9"/>
    <mergeCell ref="B4:D4"/>
    <mergeCell ref="B14:D14"/>
    <mergeCell ref="B3:E3"/>
    <mergeCell ref="L3:O3"/>
    <mergeCell ref="G3:J3"/>
  </mergeCells>
  <pageMargins left="0.2" right="0.2" top="0.25" bottom="0.25" header="0.3" footer="0.3"/>
  <pageSetup scale="48" orientation="landscape" r:id="rId1"/>
  <headerFooter>
    <oddFooter>&amp;RPublic Hearing 4.12.19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workbookViewId="0">
      <selection activeCell="M13" sqref="M13"/>
    </sheetView>
  </sheetViews>
  <sheetFormatPr defaultColWidth="11.28515625" defaultRowHeight="12.75"/>
  <cols>
    <col min="1" max="1" width="11.28515625" style="132"/>
    <col min="2" max="2" width="43.7109375" style="132" customWidth="1"/>
    <col min="3" max="6" width="11.28515625" style="132"/>
    <col min="7" max="7" width="12" style="132" customWidth="1"/>
    <col min="8" max="8" width="9.85546875" style="132" customWidth="1"/>
    <col min="9" max="11" width="11.28515625" style="132"/>
    <col min="12" max="12" width="11.85546875" style="132" bestFit="1" customWidth="1"/>
    <col min="13" max="13" width="12.28515625" style="132" customWidth="1"/>
    <col min="14" max="16384" width="11.28515625" style="132"/>
  </cols>
  <sheetData>
    <row r="1" spans="1:13" ht="23.25" customHeight="1">
      <c r="A1" s="170" t="s">
        <v>237</v>
      </c>
      <c r="B1" s="131"/>
      <c r="C1" s="130"/>
      <c r="D1" s="130"/>
      <c r="E1" s="451" t="s">
        <v>86</v>
      </c>
      <c r="F1" s="451"/>
      <c r="G1" s="452"/>
      <c r="H1" s="452"/>
      <c r="I1" s="452"/>
      <c r="J1" s="130"/>
      <c r="K1" s="130"/>
    </row>
    <row r="2" spans="1:13" ht="38.25">
      <c r="A2" s="130"/>
      <c r="B2" s="131"/>
      <c r="C2" s="133" t="s">
        <v>81</v>
      </c>
      <c r="D2" s="134" t="s">
        <v>88</v>
      </c>
      <c r="E2" s="134" t="s">
        <v>83</v>
      </c>
      <c r="F2" s="134" t="s">
        <v>87</v>
      </c>
      <c r="G2" s="133" t="s">
        <v>84</v>
      </c>
      <c r="H2" s="133" t="s">
        <v>85</v>
      </c>
      <c r="I2" s="133" t="s">
        <v>82</v>
      </c>
      <c r="J2" s="130"/>
      <c r="K2" s="130"/>
    </row>
    <row r="3" spans="1:13" ht="15.75" customHeight="1">
      <c r="A3" s="135" t="s">
        <v>75</v>
      </c>
      <c r="B3" s="131"/>
      <c r="C3" s="130"/>
      <c r="D3" s="130"/>
      <c r="E3" s="130"/>
      <c r="F3" s="130"/>
      <c r="G3" s="130"/>
      <c r="H3" s="130"/>
      <c r="I3" s="130"/>
      <c r="J3" s="130"/>
      <c r="K3" s="453" t="s">
        <v>89</v>
      </c>
      <c r="L3" s="453"/>
      <c r="M3" s="453"/>
    </row>
    <row r="4" spans="1:13">
      <c r="A4" s="136" t="s">
        <v>9</v>
      </c>
      <c r="B4" s="137" t="s">
        <v>10</v>
      </c>
      <c r="C4" s="138" t="s">
        <v>226</v>
      </c>
      <c r="D4" s="139">
        <v>0.89</v>
      </c>
      <c r="E4" s="140">
        <v>76846.705202312136</v>
      </c>
      <c r="F4" s="140">
        <v>74795.505617977527</v>
      </c>
      <c r="G4" s="140">
        <v>76846.705202312136</v>
      </c>
      <c r="H4" s="140">
        <v>79020</v>
      </c>
      <c r="I4" s="140">
        <v>74673.410404624272</v>
      </c>
      <c r="J4" s="130"/>
      <c r="K4" s="453"/>
      <c r="L4" s="453"/>
      <c r="M4" s="453"/>
    </row>
    <row r="5" spans="1:13">
      <c r="A5" s="136" t="s">
        <v>11</v>
      </c>
      <c r="B5" s="137" t="s">
        <v>12</v>
      </c>
      <c r="C5" s="138" t="s">
        <v>227</v>
      </c>
      <c r="D5" s="139">
        <v>0.56000000000000005</v>
      </c>
      <c r="E5" s="140">
        <v>75053.57142857142</v>
      </c>
      <c r="F5" s="140">
        <v>75053.57142857142</v>
      </c>
      <c r="G5" s="140">
        <v>75053.57142857142</v>
      </c>
      <c r="H5" s="140">
        <v>75053.57142857142</v>
      </c>
      <c r="I5" s="140">
        <v>75053.57142857142</v>
      </c>
      <c r="J5" s="130"/>
      <c r="K5" s="453"/>
      <c r="L5" s="453"/>
      <c r="M5" s="453"/>
    </row>
    <row r="6" spans="1:13">
      <c r="A6" s="136" t="s">
        <v>24</v>
      </c>
      <c r="B6" s="137" t="s">
        <v>25</v>
      </c>
      <c r="C6" s="138" t="s">
        <v>227</v>
      </c>
      <c r="D6" s="164">
        <v>1.94</v>
      </c>
      <c r="E6" s="140">
        <v>59974.742268041242</v>
      </c>
      <c r="F6" s="163">
        <v>59974.742268041242</v>
      </c>
      <c r="G6" s="140">
        <v>59974.742268041242</v>
      </c>
      <c r="H6" s="140">
        <v>59974.742268041242</v>
      </c>
      <c r="I6" s="140">
        <v>59974.742268041242</v>
      </c>
      <c r="J6" s="130"/>
      <c r="K6" s="453"/>
      <c r="L6" s="453"/>
      <c r="M6" s="453"/>
    </row>
    <row r="7" spans="1:13">
      <c r="A7" s="136" t="s">
        <v>13</v>
      </c>
      <c r="B7" s="137" t="s">
        <v>14</v>
      </c>
      <c r="C7" s="138" t="s">
        <v>227</v>
      </c>
      <c r="D7" s="164">
        <v>0.93</v>
      </c>
      <c r="E7" s="140">
        <v>44065.591397849457</v>
      </c>
      <c r="F7" s="175">
        <v>44065.591397849457</v>
      </c>
      <c r="G7" s="140">
        <v>44065.591397849457</v>
      </c>
      <c r="H7" s="140">
        <v>44065.591397849457</v>
      </c>
      <c r="I7" s="140">
        <v>44065.591397849457</v>
      </c>
      <c r="J7" s="141"/>
      <c r="K7" s="141"/>
    </row>
    <row r="8" spans="1:13" ht="13.5" thickBot="1">
      <c r="A8" s="136" t="s">
        <v>66</v>
      </c>
      <c r="B8" s="137" t="s">
        <v>67</v>
      </c>
      <c r="C8" s="138" t="s">
        <v>228</v>
      </c>
      <c r="D8" s="139" t="s">
        <v>229</v>
      </c>
      <c r="E8" s="148" t="s">
        <v>185</v>
      </c>
      <c r="F8" s="140" t="s">
        <v>185</v>
      </c>
      <c r="G8" s="140" t="s">
        <v>185</v>
      </c>
      <c r="H8" s="140" t="s">
        <v>185</v>
      </c>
      <c r="I8" s="140" t="s">
        <v>185</v>
      </c>
      <c r="J8" s="141"/>
      <c r="K8" s="141"/>
    </row>
    <row r="9" spans="1:13" ht="13.5" thickBot="1">
      <c r="A9" s="142"/>
      <c r="B9" s="131"/>
      <c r="C9" s="143"/>
      <c r="D9" s="144"/>
      <c r="E9" s="150">
        <f>AVERAGE(E4:E7)</f>
        <v>63985.152574193569</v>
      </c>
      <c r="F9" s="166">
        <f>D6*F6</f>
        <v>116351</v>
      </c>
      <c r="G9" s="145"/>
      <c r="H9" s="145"/>
      <c r="I9" s="145"/>
      <c r="J9" s="141"/>
      <c r="K9" s="141"/>
    </row>
    <row r="10" spans="1:13" ht="13.5" thickBot="1">
      <c r="A10" s="142"/>
      <c r="B10" s="131"/>
      <c r="C10" s="143"/>
      <c r="D10" s="169"/>
      <c r="E10" s="145"/>
      <c r="F10" s="167">
        <f>D7*F7</f>
        <v>40981</v>
      </c>
      <c r="G10" s="145"/>
      <c r="H10" s="145"/>
      <c r="I10" s="145"/>
      <c r="J10" s="141"/>
      <c r="K10" s="141"/>
    </row>
    <row r="11" spans="1:13" ht="13.5" thickBot="1">
      <c r="A11" s="142"/>
      <c r="B11" s="131"/>
      <c r="C11" s="143"/>
      <c r="D11" s="168">
        <f>D6+D7</f>
        <v>2.87</v>
      </c>
      <c r="E11" s="145"/>
      <c r="F11" s="166">
        <f>SUM(F9:F10)</f>
        <v>157332</v>
      </c>
      <c r="G11" s="150">
        <f>F11/D11</f>
        <v>54819.512195121948</v>
      </c>
      <c r="H11" s="165" t="s">
        <v>236</v>
      </c>
      <c r="I11" s="145"/>
      <c r="J11" s="141"/>
      <c r="K11" s="141"/>
    </row>
    <row r="12" spans="1:13">
      <c r="A12" s="142"/>
      <c r="B12" s="131"/>
      <c r="C12" s="143"/>
      <c r="D12" s="144"/>
      <c r="E12" s="145"/>
      <c r="F12" s="145"/>
      <c r="G12" s="145"/>
      <c r="H12" s="145"/>
      <c r="I12" s="145"/>
      <c r="J12" s="141"/>
      <c r="K12" s="141"/>
    </row>
    <row r="13" spans="1:13">
      <c r="A13" s="130"/>
      <c r="B13" s="131"/>
      <c r="C13" s="141"/>
      <c r="D13" s="141"/>
      <c r="E13" s="146"/>
      <c r="F13" s="146"/>
      <c r="G13" s="146"/>
      <c r="H13" s="146"/>
      <c r="I13" s="146"/>
      <c r="J13" s="141"/>
      <c r="K13" s="141"/>
    </row>
    <row r="14" spans="1:13">
      <c r="A14" s="135" t="s">
        <v>76</v>
      </c>
      <c r="B14" s="131"/>
      <c r="C14" s="141"/>
      <c r="D14" s="141"/>
      <c r="E14" s="146"/>
      <c r="F14" s="146"/>
      <c r="G14" s="146"/>
      <c r="H14" s="146"/>
      <c r="I14" s="146"/>
      <c r="J14" s="141"/>
      <c r="K14" s="141"/>
    </row>
    <row r="15" spans="1:13">
      <c r="A15" s="136" t="s">
        <v>20</v>
      </c>
      <c r="B15" s="137" t="s">
        <v>21</v>
      </c>
      <c r="C15" s="147" t="s">
        <v>226</v>
      </c>
      <c r="D15" s="139">
        <v>0.23</v>
      </c>
      <c r="E15" s="140">
        <v>204393.51111111112</v>
      </c>
      <c r="F15" s="140">
        <v>202378.60869565216</v>
      </c>
      <c r="G15" s="140">
        <v>204393.51111111112</v>
      </c>
      <c r="H15" s="140">
        <v>206500</v>
      </c>
      <c r="I15" s="140">
        <v>202287.02222222224</v>
      </c>
      <c r="J15" s="141"/>
      <c r="K15" s="140">
        <v>204393.51111111112</v>
      </c>
    </row>
    <row r="16" spans="1:13">
      <c r="A16" s="136" t="s">
        <v>46</v>
      </c>
      <c r="B16" s="137" t="s">
        <v>47</v>
      </c>
      <c r="C16" s="147" t="s">
        <v>228</v>
      </c>
      <c r="D16" s="139" t="s">
        <v>229</v>
      </c>
      <c r="E16" s="140" t="s">
        <v>185</v>
      </c>
      <c r="F16" s="140" t="s">
        <v>185</v>
      </c>
      <c r="G16" s="140" t="s">
        <v>185</v>
      </c>
      <c r="H16" s="140" t="s">
        <v>185</v>
      </c>
      <c r="I16" s="140" t="s">
        <v>185</v>
      </c>
      <c r="J16" s="141"/>
      <c r="K16" s="140">
        <v>202378.60869565216</v>
      </c>
    </row>
    <row r="17" spans="1:12" ht="13.5" thickBot="1">
      <c r="A17" s="136" t="s">
        <v>15</v>
      </c>
      <c r="B17" s="137" t="s">
        <v>16</v>
      </c>
      <c r="C17" s="147" t="s">
        <v>227</v>
      </c>
      <c r="D17" s="139">
        <v>1.23</v>
      </c>
      <c r="E17" s="140">
        <v>86615.447154471549</v>
      </c>
      <c r="F17" s="148">
        <v>86615.447154471549</v>
      </c>
      <c r="G17" s="140">
        <v>86615.447154471549</v>
      </c>
      <c r="H17" s="140">
        <v>86615.447154471549</v>
      </c>
      <c r="I17" s="140">
        <v>86615.447154471549</v>
      </c>
      <c r="J17" s="141"/>
      <c r="K17" s="140">
        <v>204393.51111111112</v>
      </c>
    </row>
    <row r="18" spans="1:12" ht="13.5" thickBot="1">
      <c r="A18" s="136" t="s">
        <v>17</v>
      </c>
      <c r="B18" s="137" t="s">
        <v>18</v>
      </c>
      <c r="C18" s="147" t="s">
        <v>230</v>
      </c>
      <c r="D18" s="139">
        <v>1.091923076923077</v>
      </c>
      <c r="E18" s="149">
        <v>67628.847926391813</v>
      </c>
      <c r="F18" s="150">
        <v>64303.356014580793</v>
      </c>
      <c r="G18" s="151">
        <v>68149.686111111107</v>
      </c>
      <c r="H18" s="140">
        <v>89980</v>
      </c>
      <c r="I18" s="140">
        <v>45442.25352112676</v>
      </c>
      <c r="J18" s="141"/>
      <c r="K18" s="140">
        <v>206500</v>
      </c>
    </row>
    <row r="19" spans="1:12">
      <c r="A19" s="136" t="s">
        <v>19</v>
      </c>
      <c r="B19" s="137" t="s">
        <v>52</v>
      </c>
      <c r="C19" s="147" t="s">
        <v>228</v>
      </c>
      <c r="D19" s="139" t="s">
        <v>229</v>
      </c>
      <c r="E19" s="140" t="s">
        <v>185</v>
      </c>
      <c r="F19" s="153" t="s">
        <v>185</v>
      </c>
      <c r="G19" s="140" t="s">
        <v>185</v>
      </c>
      <c r="H19" s="140" t="s">
        <v>185</v>
      </c>
      <c r="I19" s="140" t="s">
        <v>185</v>
      </c>
      <c r="J19" s="141"/>
      <c r="K19" s="140">
        <v>202287.02222222224</v>
      </c>
    </row>
    <row r="20" spans="1:12" ht="13.5" thickBot="1">
      <c r="A20" s="136" t="s">
        <v>53</v>
      </c>
      <c r="B20" s="137" t="s">
        <v>54</v>
      </c>
      <c r="C20" s="147" t="s">
        <v>228</v>
      </c>
      <c r="D20" s="139" t="s">
        <v>229</v>
      </c>
      <c r="E20" s="140" t="s">
        <v>185</v>
      </c>
      <c r="F20" s="140" t="s">
        <v>185</v>
      </c>
      <c r="G20" s="140" t="s">
        <v>185</v>
      </c>
      <c r="H20" s="140" t="s">
        <v>185</v>
      </c>
      <c r="I20" s="140" t="s">
        <v>185</v>
      </c>
      <c r="J20" s="141"/>
      <c r="K20" s="140">
        <v>86615.447154471549</v>
      </c>
      <c r="L20" s="234">
        <f>MEDIAN(K15:K24)</f>
        <v>144451.23468834689</v>
      </c>
    </row>
    <row r="21" spans="1:12" ht="13.5" thickBot="1">
      <c r="A21" s="136" t="s">
        <v>55</v>
      </c>
      <c r="B21" s="137" t="s">
        <v>56</v>
      </c>
      <c r="C21" s="147" t="s">
        <v>228</v>
      </c>
      <c r="D21" s="139" t="s">
        <v>229</v>
      </c>
      <c r="E21" s="140" t="s">
        <v>185</v>
      </c>
      <c r="F21" s="140" t="s">
        <v>185</v>
      </c>
      <c r="G21" s="140" t="s">
        <v>185</v>
      </c>
      <c r="H21" s="140" t="s">
        <v>185</v>
      </c>
      <c r="I21" s="140" t="s">
        <v>185</v>
      </c>
      <c r="J21" s="141"/>
      <c r="K21" s="162">
        <v>86615.447154471549</v>
      </c>
      <c r="L21" s="235">
        <f>_xlfn.PERCENTILE.INC(K15:K24,0.448621)-0.426</f>
        <v>90962.999989693184</v>
      </c>
    </row>
    <row r="22" spans="1:12">
      <c r="A22" s="136" t="s">
        <v>57</v>
      </c>
      <c r="B22" s="137" t="s">
        <v>58</v>
      </c>
      <c r="C22" s="147" t="s">
        <v>228</v>
      </c>
      <c r="D22" s="139" t="s">
        <v>229</v>
      </c>
      <c r="E22" s="140" t="s">
        <v>185</v>
      </c>
      <c r="F22" s="140" t="s">
        <v>185</v>
      </c>
      <c r="G22" s="140" t="s">
        <v>185</v>
      </c>
      <c r="H22" s="140" t="s">
        <v>185</v>
      </c>
      <c r="I22" s="140" t="s">
        <v>185</v>
      </c>
      <c r="J22" s="141"/>
      <c r="K22" s="140">
        <v>86615.447154471549</v>
      </c>
    </row>
    <row r="23" spans="1:12">
      <c r="A23" s="136" t="s">
        <v>59</v>
      </c>
      <c r="B23" s="137" t="s">
        <v>60</v>
      </c>
      <c r="C23" s="147" t="s">
        <v>228</v>
      </c>
      <c r="D23" s="139" t="s">
        <v>229</v>
      </c>
      <c r="E23" s="140" t="s">
        <v>185</v>
      </c>
      <c r="F23" s="140" t="s">
        <v>185</v>
      </c>
      <c r="G23" s="140" t="s">
        <v>185</v>
      </c>
      <c r="H23" s="140" t="s">
        <v>185</v>
      </c>
      <c r="I23" s="140" t="s">
        <v>185</v>
      </c>
      <c r="J23" s="141"/>
      <c r="K23" s="140">
        <v>86615.447154471549</v>
      </c>
    </row>
    <row r="24" spans="1:12">
      <c r="A24" s="136" t="s">
        <v>61</v>
      </c>
      <c r="B24" s="137" t="s">
        <v>62</v>
      </c>
      <c r="C24" s="147" t="s">
        <v>228</v>
      </c>
      <c r="D24" s="139" t="s">
        <v>229</v>
      </c>
      <c r="E24" s="140" t="s">
        <v>185</v>
      </c>
      <c r="F24" s="140" t="s">
        <v>185</v>
      </c>
      <c r="G24" s="140" t="s">
        <v>185</v>
      </c>
      <c r="H24" s="140" t="s">
        <v>185</v>
      </c>
      <c r="I24" s="140" t="s">
        <v>185</v>
      </c>
      <c r="J24" s="141"/>
      <c r="K24" s="140">
        <v>86615.447154471549</v>
      </c>
    </row>
    <row r="25" spans="1:12">
      <c r="A25" s="142"/>
      <c r="B25" s="131"/>
      <c r="C25" s="154"/>
      <c r="D25" s="144"/>
      <c r="E25" s="145"/>
      <c r="F25" s="145"/>
      <c r="G25" s="145"/>
      <c r="H25" s="145"/>
      <c r="I25" s="145"/>
      <c r="J25" s="141"/>
      <c r="K25" s="141"/>
    </row>
    <row r="26" spans="1:12">
      <c r="A26" s="142"/>
      <c r="B26" s="131"/>
      <c r="C26" s="154"/>
      <c r="D26" s="144"/>
      <c r="E26" s="155"/>
      <c r="F26" s="155"/>
      <c r="G26" s="155"/>
      <c r="H26" s="155"/>
      <c r="I26" s="155"/>
      <c r="J26" s="141"/>
      <c r="K26" s="141"/>
    </row>
    <row r="27" spans="1:12">
      <c r="A27" s="135" t="s">
        <v>77</v>
      </c>
      <c r="B27" s="131"/>
      <c r="C27" s="141"/>
      <c r="D27" s="141"/>
      <c r="E27" s="146"/>
      <c r="F27" s="146"/>
      <c r="G27" s="146"/>
      <c r="H27" s="146"/>
      <c r="I27" s="146"/>
      <c r="J27" s="141"/>
      <c r="K27" s="141"/>
    </row>
    <row r="28" spans="1:12">
      <c r="A28" s="136" t="s">
        <v>34</v>
      </c>
      <c r="B28" s="137" t="s">
        <v>35</v>
      </c>
      <c r="C28" s="147" t="s">
        <v>228</v>
      </c>
      <c r="D28" s="139" t="s">
        <v>229</v>
      </c>
      <c r="E28" s="140" t="s">
        <v>185</v>
      </c>
      <c r="F28" s="140" t="s">
        <v>185</v>
      </c>
      <c r="G28" s="140" t="s">
        <v>185</v>
      </c>
      <c r="H28" s="140" t="s">
        <v>185</v>
      </c>
      <c r="I28" s="140" t="s">
        <v>185</v>
      </c>
      <c r="J28" s="141"/>
      <c r="K28" s="141"/>
    </row>
    <row r="29" spans="1:12">
      <c r="A29" s="136" t="s">
        <v>48</v>
      </c>
      <c r="B29" s="137" t="s">
        <v>49</v>
      </c>
      <c r="C29" s="147" t="s">
        <v>228</v>
      </c>
      <c r="D29" s="139" t="s">
        <v>229</v>
      </c>
      <c r="E29" s="140" t="s">
        <v>185</v>
      </c>
      <c r="F29" s="140" t="s">
        <v>185</v>
      </c>
      <c r="G29" s="140" t="s">
        <v>185</v>
      </c>
      <c r="H29" s="140" t="s">
        <v>185</v>
      </c>
      <c r="I29" s="140" t="s">
        <v>185</v>
      </c>
      <c r="J29" s="141"/>
      <c r="K29" s="141"/>
    </row>
    <row r="30" spans="1:12">
      <c r="A30" s="136" t="s">
        <v>36</v>
      </c>
      <c r="B30" s="137" t="s">
        <v>37</v>
      </c>
      <c r="C30" s="147" t="s">
        <v>226</v>
      </c>
      <c r="D30" s="139">
        <v>0.6</v>
      </c>
      <c r="E30" s="140">
        <v>63909.322857142863</v>
      </c>
      <c r="F30" s="140">
        <v>62196.816666666666</v>
      </c>
      <c r="G30" s="140">
        <v>63909.322857142863</v>
      </c>
      <c r="H30" s="140">
        <v>74184.36</v>
      </c>
      <c r="I30" s="140">
        <v>53634.285714285717</v>
      </c>
      <c r="J30" s="141"/>
      <c r="K30" s="141"/>
    </row>
    <row r="31" spans="1:12">
      <c r="A31" s="136" t="s">
        <v>1</v>
      </c>
      <c r="B31" s="137" t="s">
        <v>2</v>
      </c>
      <c r="C31" s="147" t="s">
        <v>227</v>
      </c>
      <c r="D31" s="139">
        <v>0.23</v>
      </c>
      <c r="E31" s="140">
        <v>46343.47826086956</v>
      </c>
      <c r="F31" s="140">
        <v>46343.47826086956</v>
      </c>
      <c r="G31" s="140">
        <v>46343.47826086956</v>
      </c>
      <c r="H31" s="140">
        <v>46343.47826086956</v>
      </c>
      <c r="I31" s="140">
        <v>46343.47826086956</v>
      </c>
      <c r="J31" s="141"/>
      <c r="K31" s="141"/>
    </row>
    <row r="32" spans="1:12">
      <c r="A32" s="136" t="s">
        <v>22</v>
      </c>
      <c r="B32" s="137" t="s">
        <v>23</v>
      </c>
      <c r="C32" s="147" t="s">
        <v>228</v>
      </c>
      <c r="D32" s="139" t="s">
        <v>229</v>
      </c>
      <c r="E32" s="140" t="s">
        <v>185</v>
      </c>
      <c r="F32" s="140" t="s">
        <v>185</v>
      </c>
      <c r="G32" s="140" t="s">
        <v>185</v>
      </c>
      <c r="H32" s="140" t="s">
        <v>185</v>
      </c>
      <c r="I32" s="140" t="s">
        <v>185</v>
      </c>
      <c r="J32" s="156"/>
      <c r="K32" s="154"/>
    </row>
    <row r="33" spans="1:11">
      <c r="A33" s="136" t="s">
        <v>26</v>
      </c>
      <c r="B33" s="137" t="s">
        <v>27</v>
      </c>
      <c r="C33" s="147" t="s">
        <v>228</v>
      </c>
      <c r="D33" s="139" t="s">
        <v>229</v>
      </c>
      <c r="E33" s="140" t="s">
        <v>185</v>
      </c>
      <c r="F33" s="140" t="s">
        <v>185</v>
      </c>
      <c r="G33" s="140" t="s">
        <v>185</v>
      </c>
      <c r="H33" s="140" t="s">
        <v>185</v>
      </c>
      <c r="I33" s="140" t="s">
        <v>185</v>
      </c>
      <c r="J33" s="156"/>
      <c r="K33" s="154"/>
    </row>
    <row r="34" spans="1:11">
      <c r="A34" s="136" t="s">
        <v>38</v>
      </c>
      <c r="B34" s="137" t="s">
        <v>39</v>
      </c>
      <c r="C34" s="147" t="s">
        <v>227</v>
      </c>
      <c r="D34" s="139">
        <v>0.5</v>
      </c>
      <c r="E34" s="140">
        <v>32932</v>
      </c>
      <c r="F34" s="140">
        <v>32932</v>
      </c>
      <c r="G34" s="140">
        <v>32932</v>
      </c>
      <c r="H34" s="140">
        <v>32932</v>
      </c>
      <c r="I34" s="140">
        <v>32932</v>
      </c>
      <c r="J34" s="156"/>
      <c r="K34" s="154"/>
    </row>
    <row r="35" spans="1:11">
      <c r="A35" s="142"/>
      <c r="B35" s="131"/>
      <c r="C35" s="154"/>
      <c r="D35" s="144"/>
      <c r="E35" s="145"/>
      <c r="F35" s="145"/>
      <c r="G35" s="145"/>
      <c r="H35" s="145"/>
      <c r="I35" s="145"/>
      <c r="J35" s="157"/>
      <c r="K35" s="154"/>
    </row>
    <row r="36" spans="1:11">
      <c r="A36" s="130"/>
      <c r="B36" s="131"/>
      <c r="C36" s="141"/>
      <c r="D36" s="158"/>
      <c r="E36" s="146"/>
      <c r="F36" s="146"/>
      <c r="G36" s="146"/>
      <c r="H36" s="146"/>
      <c r="I36" s="146"/>
      <c r="J36" s="141"/>
      <c r="K36" s="141"/>
    </row>
    <row r="37" spans="1:11">
      <c r="A37" s="135" t="s">
        <v>78</v>
      </c>
      <c r="B37" s="131"/>
      <c r="C37" s="141"/>
      <c r="D37" s="158"/>
      <c r="E37" s="146"/>
      <c r="F37" s="146"/>
      <c r="G37" s="146"/>
      <c r="H37" s="146"/>
      <c r="I37" s="146"/>
      <c r="J37" s="141"/>
      <c r="K37" s="141"/>
    </row>
    <row r="38" spans="1:11">
      <c r="A38" s="136" t="s">
        <v>63</v>
      </c>
      <c r="B38" s="137" t="s">
        <v>74</v>
      </c>
      <c r="C38" s="147" t="s">
        <v>228</v>
      </c>
      <c r="D38" s="139" t="s">
        <v>229</v>
      </c>
      <c r="E38" s="140" t="s">
        <v>185</v>
      </c>
      <c r="F38" s="140" t="s">
        <v>185</v>
      </c>
      <c r="G38" s="140" t="s">
        <v>185</v>
      </c>
      <c r="H38" s="140" t="s">
        <v>185</v>
      </c>
      <c r="I38" s="140" t="s">
        <v>185</v>
      </c>
      <c r="J38" s="141"/>
      <c r="K38" s="141"/>
    </row>
    <row r="39" spans="1:11">
      <c r="A39" s="136" t="s">
        <v>64</v>
      </c>
      <c r="B39" s="137" t="s">
        <v>65</v>
      </c>
      <c r="C39" s="147" t="s">
        <v>228</v>
      </c>
      <c r="D39" s="139" t="s">
        <v>229</v>
      </c>
      <c r="E39" s="140" t="s">
        <v>185</v>
      </c>
      <c r="F39" s="140" t="s">
        <v>185</v>
      </c>
      <c r="G39" s="140" t="s">
        <v>185</v>
      </c>
      <c r="H39" s="140" t="s">
        <v>185</v>
      </c>
      <c r="I39" s="140" t="s">
        <v>185</v>
      </c>
      <c r="J39" s="141"/>
      <c r="K39" s="141"/>
    </row>
    <row r="40" spans="1:11">
      <c r="A40" s="136" t="s">
        <v>3</v>
      </c>
      <c r="B40" s="137" t="s">
        <v>4</v>
      </c>
      <c r="C40" s="147" t="s">
        <v>228</v>
      </c>
      <c r="D40" s="139" t="s">
        <v>229</v>
      </c>
      <c r="E40" s="140" t="s">
        <v>185</v>
      </c>
      <c r="F40" s="140" t="s">
        <v>185</v>
      </c>
      <c r="G40" s="140" t="s">
        <v>185</v>
      </c>
      <c r="H40" s="140" t="s">
        <v>185</v>
      </c>
      <c r="I40" s="140" t="s">
        <v>185</v>
      </c>
      <c r="J40" s="141"/>
      <c r="K40" s="141"/>
    </row>
    <row r="41" spans="1:11">
      <c r="A41" s="142"/>
      <c r="B41" s="131"/>
      <c r="C41" s="154"/>
      <c r="D41" s="144"/>
      <c r="E41" s="145"/>
      <c r="F41" s="145"/>
      <c r="G41" s="145"/>
      <c r="H41" s="145"/>
      <c r="I41" s="145"/>
      <c r="J41" s="141"/>
      <c r="K41" s="141"/>
    </row>
    <row r="42" spans="1:11">
      <c r="A42" s="130"/>
      <c r="B42" s="131"/>
      <c r="C42" s="141"/>
      <c r="D42" s="158"/>
      <c r="E42" s="146"/>
      <c r="F42" s="146"/>
      <c r="G42" s="146"/>
      <c r="H42" s="146"/>
      <c r="I42" s="146"/>
      <c r="J42" s="141"/>
      <c r="K42" s="141"/>
    </row>
    <row r="43" spans="1:11">
      <c r="A43" s="135" t="s">
        <v>79</v>
      </c>
      <c r="B43" s="131"/>
      <c r="C43" s="141"/>
      <c r="D43" s="158"/>
      <c r="E43" s="146"/>
      <c r="F43" s="146"/>
      <c r="G43" s="146"/>
      <c r="H43" s="146"/>
      <c r="I43" s="146"/>
      <c r="J43" s="141"/>
      <c r="K43" s="141"/>
    </row>
    <row r="44" spans="1:11">
      <c r="A44" s="136" t="s">
        <v>68</v>
      </c>
      <c r="B44" s="137" t="s">
        <v>69</v>
      </c>
      <c r="C44" s="159" t="s">
        <v>228</v>
      </c>
      <c r="D44" s="139" t="s">
        <v>229</v>
      </c>
      <c r="E44" s="140" t="s">
        <v>185</v>
      </c>
      <c r="F44" s="140" t="s">
        <v>185</v>
      </c>
      <c r="G44" s="140" t="s">
        <v>185</v>
      </c>
      <c r="H44" s="140" t="s">
        <v>185</v>
      </c>
      <c r="I44" s="140" t="s">
        <v>185</v>
      </c>
      <c r="J44" s="141"/>
      <c r="K44" s="141"/>
    </row>
    <row r="45" spans="1:11">
      <c r="A45" s="136" t="s">
        <v>70</v>
      </c>
      <c r="B45" s="137" t="s">
        <v>71</v>
      </c>
      <c r="C45" s="147" t="s">
        <v>228</v>
      </c>
      <c r="D45" s="139" t="s">
        <v>229</v>
      </c>
      <c r="E45" s="140" t="s">
        <v>185</v>
      </c>
      <c r="F45" s="140" t="s">
        <v>185</v>
      </c>
      <c r="G45" s="140" t="s">
        <v>185</v>
      </c>
      <c r="H45" s="140" t="s">
        <v>185</v>
      </c>
      <c r="I45" s="140" t="s">
        <v>185</v>
      </c>
      <c r="J45" s="141"/>
      <c r="K45" s="141"/>
    </row>
    <row r="46" spans="1:11">
      <c r="A46" s="136" t="s">
        <v>72</v>
      </c>
      <c r="B46" s="137" t="s">
        <v>73</v>
      </c>
      <c r="C46" s="147" t="s">
        <v>228</v>
      </c>
      <c r="D46" s="139" t="s">
        <v>229</v>
      </c>
      <c r="E46" s="140" t="s">
        <v>185</v>
      </c>
      <c r="F46" s="140" t="s">
        <v>185</v>
      </c>
      <c r="G46" s="140" t="s">
        <v>185</v>
      </c>
      <c r="H46" s="140" t="s">
        <v>185</v>
      </c>
      <c r="I46" s="140" t="s">
        <v>185</v>
      </c>
      <c r="J46" s="141"/>
      <c r="K46" s="141"/>
    </row>
    <row r="47" spans="1:11">
      <c r="A47" s="136" t="s">
        <v>44</v>
      </c>
      <c r="B47" s="137" t="s">
        <v>45</v>
      </c>
      <c r="C47" s="147" t="s">
        <v>227</v>
      </c>
      <c r="D47" s="139">
        <v>0.1</v>
      </c>
      <c r="E47" s="140">
        <v>22880</v>
      </c>
      <c r="F47" s="140">
        <v>22280</v>
      </c>
      <c r="G47" s="140">
        <v>22880</v>
      </c>
      <c r="H47" s="140">
        <v>22880</v>
      </c>
      <c r="I47" s="140">
        <v>22880</v>
      </c>
      <c r="J47" s="141"/>
      <c r="K47" s="141"/>
    </row>
    <row r="48" spans="1:11">
      <c r="A48" s="136" t="s">
        <v>5</v>
      </c>
      <c r="B48" s="137" t="s">
        <v>6</v>
      </c>
      <c r="C48" s="147" t="s">
        <v>227</v>
      </c>
      <c r="D48" s="139">
        <v>3.12</v>
      </c>
      <c r="E48" s="140">
        <v>32667.628205128203</v>
      </c>
      <c r="F48" s="140">
        <v>32667.628205128203</v>
      </c>
      <c r="G48" s="140">
        <v>32667.628205128203</v>
      </c>
      <c r="H48" s="140">
        <v>32667.628205128203</v>
      </c>
      <c r="I48" s="140">
        <v>32667.628205128203</v>
      </c>
      <c r="J48" s="141"/>
      <c r="K48" s="141"/>
    </row>
    <row r="49" spans="1:11">
      <c r="A49" s="136" t="s">
        <v>28</v>
      </c>
      <c r="B49" s="137" t="s">
        <v>29</v>
      </c>
      <c r="C49" s="147" t="s">
        <v>226</v>
      </c>
      <c r="D49" s="139">
        <v>1.0149999999999999</v>
      </c>
      <c r="E49" s="140">
        <v>29026.206896551725</v>
      </c>
      <c r="F49" s="140">
        <v>25549.261083743844</v>
      </c>
      <c r="G49" s="140">
        <v>29026.206896551725</v>
      </c>
      <c r="H49" s="140">
        <v>35172.413793103449</v>
      </c>
      <c r="I49" s="140">
        <v>22880</v>
      </c>
      <c r="J49" s="141"/>
      <c r="K49" s="152"/>
    </row>
    <row r="50" spans="1:11" ht="13.5" thickBot="1">
      <c r="A50" s="136" t="s">
        <v>42</v>
      </c>
      <c r="B50" s="137" t="s">
        <v>43</v>
      </c>
      <c r="C50" s="147" t="s">
        <v>227</v>
      </c>
      <c r="D50" s="139">
        <v>3.27</v>
      </c>
      <c r="E50" s="140">
        <v>45674.617737003056</v>
      </c>
      <c r="F50" s="148">
        <v>45674.617737003056</v>
      </c>
      <c r="G50" s="140">
        <v>45674.617737003056</v>
      </c>
      <c r="H50" s="140">
        <v>45674.617737003056</v>
      </c>
      <c r="I50" s="140">
        <v>45674.617737003056</v>
      </c>
      <c r="J50" s="141"/>
      <c r="K50" s="141"/>
    </row>
    <row r="51" spans="1:11" ht="13.5" thickBot="1">
      <c r="A51" s="136" t="s">
        <v>30</v>
      </c>
      <c r="B51" s="137" t="s">
        <v>31</v>
      </c>
      <c r="C51" s="147" t="s">
        <v>231</v>
      </c>
      <c r="D51" s="139">
        <v>0.96666666666666667</v>
      </c>
      <c r="E51" s="162">
        <v>33065.282299849576</v>
      </c>
      <c r="F51" s="150">
        <v>34131.437931034481</v>
      </c>
      <c r="G51" s="176">
        <v>31893.78238341969</v>
      </c>
      <c r="H51" s="163">
        <v>39027.06451612903</v>
      </c>
      <c r="I51" s="140">
        <v>28275</v>
      </c>
      <c r="J51" s="141"/>
      <c r="K51" s="141"/>
    </row>
    <row r="52" spans="1:11" ht="13.5" thickBot="1">
      <c r="A52" s="136" t="s">
        <v>32</v>
      </c>
      <c r="B52" s="137" t="s">
        <v>33</v>
      </c>
      <c r="C52" s="147" t="s">
        <v>232</v>
      </c>
      <c r="D52" s="160">
        <v>0.38571428571428573</v>
      </c>
      <c r="E52" s="150">
        <v>32281.481418225747</v>
      </c>
      <c r="F52" s="161">
        <v>32815.748148148145</v>
      </c>
      <c r="G52" s="140">
        <v>33565.909090909088</v>
      </c>
      <c r="H52" s="173">
        <v>41561.333333333336</v>
      </c>
      <c r="I52" s="140">
        <v>23698.571428571431</v>
      </c>
      <c r="J52" s="141"/>
      <c r="K52" s="141"/>
    </row>
    <row r="53" spans="1:11" ht="13.5" thickBot="1">
      <c r="A53" s="142"/>
      <c r="B53" s="131"/>
      <c r="C53" s="154"/>
      <c r="D53" s="144"/>
      <c r="E53" s="145"/>
      <c r="F53" s="145"/>
      <c r="G53" s="145"/>
      <c r="H53" s="150">
        <f>AVERAGE(H51:H52)</f>
        <v>40294.198924731187</v>
      </c>
      <c r="I53" s="145"/>
      <c r="J53" s="141"/>
      <c r="K53" s="141"/>
    </row>
    <row r="54" spans="1:11">
      <c r="A54" s="130"/>
      <c r="B54" s="131"/>
      <c r="C54" s="141"/>
      <c r="D54" s="158"/>
      <c r="E54" s="146"/>
      <c r="F54" s="146"/>
      <c r="G54" s="146"/>
      <c r="H54" s="146"/>
      <c r="I54" s="146"/>
      <c r="J54" s="141"/>
      <c r="K54" s="141"/>
    </row>
    <row r="55" spans="1:11" ht="13.5" thickBot="1">
      <c r="A55" s="135" t="s">
        <v>80</v>
      </c>
      <c r="B55" s="131"/>
      <c r="C55" s="141"/>
      <c r="D55" s="158"/>
      <c r="E55" s="146"/>
      <c r="F55" s="146"/>
      <c r="G55" s="146"/>
      <c r="H55" s="146"/>
      <c r="I55" s="146"/>
      <c r="J55" s="141"/>
      <c r="K55" s="141"/>
    </row>
    <row r="56" spans="1:11" ht="13.5" thickBot="1">
      <c r="A56" s="136" t="s">
        <v>7</v>
      </c>
      <c r="B56" s="137" t="s">
        <v>8</v>
      </c>
      <c r="C56" s="147" t="s">
        <v>226</v>
      </c>
      <c r="D56" s="160">
        <v>2.7850000000000001</v>
      </c>
      <c r="E56" s="150">
        <v>35534.627100656449</v>
      </c>
      <c r="F56" s="151">
        <v>33026.536804308795</v>
      </c>
      <c r="G56" s="140">
        <v>35534.627100656449</v>
      </c>
      <c r="H56" s="140">
        <v>39447.81</v>
      </c>
      <c r="I56" s="140">
        <v>31621.444201312908</v>
      </c>
      <c r="J56" s="141"/>
      <c r="K56" s="141"/>
    </row>
    <row r="57" spans="1:11">
      <c r="A57" s="136" t="s">
        <v>40</v>
      </c>
      <c r="B57" s="137" t="s">
        <v>41</v>
      </c>
      <c r="C57" s="147" t="s">
        <v>226</v>
      </c>
      <c r="D57" s="139">
        <v>0.13</v>
      </c>
      <c r="E57" s="153">
        <v>42607.692307692305</v>
      </c>
      <c r="F57" s="140">
        <v>42607.692307692305</v>
      </c>
      <c r="G57" s="140">
        <v>42607.692307692305</v>
      </c>
      <c r="H57" s="140">
        <v>43692.307692307688</v>
      </c>
      <c r="I57" s="140">
        <v>41523.076923076922</v>
      </c>
      <c r="J57" s="141"/>
      <c r="K57" s="141"/>
    </row>
    <row r="58" spans="1:11">
      <c r="A58" s="136" t="s">
        <v>50</v>
      </c>
      <c r="B58" s="137" t="s">
        <v>51</v>
      </c>
      <c r="C58" s="147" t="s">
        <v>228</v>
      </c>
      <c r="D58" s="139" t="s">
        <v>229</v>
      </c>
      <c r="E58" s="140" t="s">
        <v>185</v>
      </c>
      <c r="F58" s="140" t="s">
        <v>185</v>
      </c>
      <c r="G58" s="140" t="s">
        <v>185</v>
      </c>
      <c r="H58" s="140" t="s">
        <v>185</v>
      </c>
      <c r="I58" s="140" t="s">
        <v>185</v>
      </c>
      <c r="J58" s="141"/>
      <c r="K58" s="141"/>
    </row>
  </sheetData>
  <mergeCells count="2">
    <mergeCell ref="E1:I1"/>
    <mergeCell ref="K3:M6"/>
  </mergeCells>
  <pageMargins left="0.2" right="0.2" top="0.25" bottom="0.25" header="0.3" footer="0.3"/>
  <pageSetup scale="75" orientation="landscape" r:id="rId1"/>
  <headerFooter>
    <oddFooter>&amp;RDRAFT - FOR POLICY DISCUSSION ONLY</oddFooter>
  </headerFooter>
  <ignoredErrors>
    <ignoredError sqref="D10:F10 D9 D11:E11" unlockedFormula="1"/>
    <ignoredError sqref="D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19" workbookViewId="0">
      <selection activeCell="K41" sqref="K41"/>
    </sheetView>
  </sheetViews>
  <sheetFormatPr defaultColWidth="9.140625" defaultRowHeight="15"/>
  <cols>
    <col min="1" max="1" width="5.42578125" style="273" customWidth="1"/>
    <col min="2" max="2" width="48" style="283" customWidth="1"/>
    <col min="3" max="3" width="14.7109375" style="258" customWidth="1"/>
    <col min="4" max="4" width="12.7109375" style="258" customWidth="1"/>
    <col min="5" max="9" width="16.5703125" style="258" customWidth="1"/>
    <col min="10" max="10" width="9.140625" style="258"/>
    <col min="11" max="11" width="36.28515625" style="258" customWidth="1"/>
    <col min="12" max="16384" width="9.140625" style="258"/>
  </cols>
  <sheetData>
    <row r="1" spans="1:11">
      <c r="A1" s="255"/>
      <c r="B1" s="256"/>
      <c r="C1" s="257"/>
      <c r="D1" s="257"/>
      <c r="E1" s="451" t="s">
        <v>86</v>
      </c>
      <c r="F1" s="451"/>
      <c r="G1" s="452"/>
      <c r="H1" s="452"/>
      <c r="I1" s="452"/>
      <c r="J1" s="257"/>
      <c r="K1" s="257"/>
    </row>
    <row r="2" spans="1:11" ht="30">
      <c r="A2" s="255"/>
      <c r="B2" s="256"/>
      <c r="C2" s="259" t="s">
        <v>81</v>
      </c>
      <c r="D2" s="260" t="s">
        <v>88</v>
      </c>
      <c r="E2" s="259" t="s">
        <v>83</v>
      </c>
      <c r="F2" s="260" t="s">
        <v>87</v>
      </c>
      <c r="G2" s="259" t="s">
        <v>84</v>
      </c>
      <c r="H2" s="259" t="s">
        <v>85</v>
      </c>
      <c r="I2" s="259" t="s">
        <v>82</v>
      </c>
      <c r="J2" s="257"/>
      <c r="K2" s="257"/>
    </row>
    <row r="3" spans="1:11" ht="15" customHeight="1">
      <c r="A3" s="261" t="s">
        <v>75</v>
      </c>
      <c r="B3" s="256"/>
      <c r="C3" s="257"/>
      <c r="D3" s="262"/>
      <c r="E3" s="257"/>
      <c r="F3" s="257"/>
      <c r="G3" s="257"/>
      <c r="H3" s="257"/>
      <c r="I3" s="257"/>
      <c r="J3" s="257"/>
      <c r="K3" s="454" t="s">
        <v>89</v>
      </c>
    </row>
    <row r="4" spans="1:11">
      <c r="A4" s="263" t="s">
        <v>9</v>
      </c>
      <c r="B4" s="264" t="s">
        <v>10</v>
      </c>
      <c r="C4" s="265" t="str">
        <f>COUNTIF('[1]Raw Data Calcs'!DR8:DR300,"&gt;0") &amp; " out of " &amp; '[1]Raw Data Calcs'!A1</f>
        <v>4 out of 22</v>
      </c>
      <c r="D4" s="266">
        <f>IF(ISERROR(AVERAGEIF('[1]Raw Data Calcs'!DQ$8:DQ$300,"&gt;0")),"0.00",AVERAGEIF('[1]Raw Data Calcs'!DQ$8:DQ$300,"&gt;0"))</f>
        <v>0.49750000000000005</v>
      </c>
      <c r="E4" s="267">
        <f>'[1]Clean Data'!DR3</f>
        <v>77628.374117549116</v>
      </c>
      <c r="F4" s="267">
        <f>'[1]Clean Data'!DR4</f>
        <v>77561.648241206014</v>
      </c>
      <c r="G4" s="267">
        <f>'[1]Clean Data'!DR5</f>
        <v>76709.5858974359</v>
      </c>
      <c r="H4" s="267">
        <f>'[1]Clean Data'!DR6</f>
        <v>103237.18181818182</v>
      </c>
      <c r="I4" s="267">
        <f>'[1]Clean Data'!DR7</f>
        <v>53857.142857142855</v>
      </c>
      <c r="J4" s="257"/>
      <c r="K4" s="454"/>
    </row>
    <row r="5" spans="1:11" ht="15" customHeight="1">
      <c r="A5" s="263" t="s">
        <v>11</v>
      </c>
      <c r="B5" s="264" t="s">
        <v>12</v>
      </c>
      <c r="C5" s="265" t="str">
        <f>COUNTIF('[1]Raw Data Calcs'!DU$8:DU$300,"&gt;0") &amp; " out of " &amp; '[1]Raw Data Calcs'!$A$1</f>
        <v>5 out of 22</v>
      </c>
      <c r="D5" s="266">
        <f>IF(ISERROR(AVERAGEIF('[1]Raw Data Calcs'!DT$8:DT$300,"&gt;0")),"0.00",AVERAGEIF('[1]Raw Data Calcs'!DT$8:DT$300,"&gt;0"))</f>
        <v>0.32200000000000001</v>
      </c>
      <c r="E5" s="267">
        <f>'[1]Clean Data'!DU3</f>
        <v>79352.47894461859</v>
      </c>
      <c r="F5" s="267">
        <f>'[1]Clean Data'!DU4</f>
        <v>78292.906832298133</v>
      </c>
      <c r="G5" s="267">
        <f>'[1]Clean Data'!DU5</f>
        <v>75680</v>
      </c>
      <c r="H5" s="267">
        <f>'[1]Clean Data'!DU6</f>
        <v>101027.06896551725</v>
      </c>
      <c r="I5" s="267">
        <f>'[1]Clean Data'!DU7</f>
        <v>52375</v>
      </c>
      <c r="J5" s="257"/>
      <c r="K5" s="454"/>
    </row>
    <row r="6" spans="1:11" ht="15" customHeight="1">
      <c r="A6" s="263" t="s">
        <v>24</v>
      </c>
      <c r="B6" s="264" t="s">
        <v>25</v>
      </c>
      <c r="C6" s="265" t="str">
        <f>COUNTIF('[1]Raw Data Calcs'!DX$8:DX$300,"&gt;0") &amp; " out of " &amp; '[1]Raw Data Calcs'!$A$1</f>
        <v>2 out of 22</v>
      </c>
      <c r="D6" s="266">
        <f>IF(ISERROR(AVERAGEIF('[1]Raw Data Calcs'!DW$8:DW$300,"&gt;0")),"0.00",AVERAGEIF('[1]Raw Data Calcs'!DW$8:DW$300,"&gt;0"))</f>
        <v>0.71</v>
      </c>
      <c r="E6" s="267">
        <f>'[1]Clean Data'!DX3</f>
        <v>80880.381299734741</v>
      </c>
      <c r="F6" s="267">
        <f>'[1]Clean Data'!DX4</f>
        <v>64367.500000000007</v>
      </c>
      <c r="G6" s="267">
        <f>'[1]Clean Data'!DX5</f>
        <v>80880.381299734741</v>
      </c>
      <c r="H6" s="267">
        <f>'[1]Clean Data'!DX6</f>
        <v>106934.03846153845</v>
      </c>
      <c r="I6" s="267">
        <f>'[1]Clean Data'!DX7</f>
        <v>54826.724137931036</v>
      </c>
      <c r="J6" s="257"/>
      <c r="K6" s="454"/>
    </row>
    <row r="7" spans="1:11">
      <c r="A7" s="263" t="s">
        <v>13</v>
      </c>
      <c r="B7" s="264" t="s">
        <v>14</v>
      </c>
      <c r="C7" s="265" t="str">
        <f>COUNTIF('[1]Raw Data Calcs'!EA$8:EA$300,"&gt;0") &amp; " out of " &amp; '[1]Raw Data Calcs'!$A$1</f>
        <v>3 out of 22</v>
      </c>
      <c r="D7" s="266">
        <f>IF(ISERROR(AVERAGEIF('[1]Raw Data Calcs'!DZ$8:DZ$300,"&gt;0")),"0.00",AVERAGEIF('[1]Raw Data Calcs'!DZ$8:DZ$300,"&gt;0"))</f>
        <v>0.65333333333333332</v>
      </c>
      <c r="E7" s="267">
        <f>'[1]Clean Data'!EA3</f>
        <v>54827.109243697487</v>
      </c>
      <c r="F7" s="267">
        <f>'[1]Clean Data'!EA4</f>
        <v>57052.030612244904</v>
      </c>
      <c r="G7" s="267">
        <f>'[1]Clean Data'!EA5</f>
        <v>58336.142857142855</v>
      </c>
      <c r="H7" s="267">
        <f>'[1]Clean Data'!EA6</f>
        <v>58809.470588235301</v>
      </c>
      <c r="I7" s="267">
        <f>'[1]Clean Data'!EA7</f>
        <v>47335.714285714283</v>
      </c>
    </row>
    <row r="8" spans="1:11">
      <c r="A8" s="263" t="s">
        <v>66</v>
      </c>
      <c r="B8" s="264" t="s">
        <v>67</v>
      </c>
      <c r="C8" s="265" t="str">
        <f>COUNTIF('[1]Raw Data Calcs'!FN$8:FN$300,"&gt;0") &amp; " out of " &amp; '[1]Raw Data Calcs'!$A$1</f>
        <v>0 out of 22</v>
      </c>
      <c r="D8" s="266" t="str">
        <f>IF(ISERROR(AVERAGEIF('[1]Raw Data Calcs'!FM$8:FM$300,"&gt;0")),"0.00",AVERAGEIF('[1]Raw Data Calcs'!FM$8:FM$300,"&gt;0"))</f>
        <v>0.00</v>
      </c>
      <c r="E8" s="267" t="str">
        <f>'[1]Clean Data'!FN3</f>
        <v>-</v>
      </c>
      <c r="F8" s="267" t="str">
        <f>'[1]Clean Data'!FN4</f>
        <v>-</v>
      </c>
      <c r="G8" s="267" t="str">
        <f>'[1]Clean Data'!FN5</f>
        <v>-</v>
      </c>
      <c r="H8" s="267" t="str">
        <f>'[1]Clean Data'!FN6</f>
        <v>-</v>
      </c>
      <c r="I8" s="267" t="str">
        <f>'[1]Clean Data'!FN7</f>
        <v>-</v>
      </c>
    </row>
    <row r="9" spans="1:11">
      <c r="A9" s="268"/>
      <c r="B9" s="269"/>
      <c r="C9" s="270"/>
      <c r="D9" s="271"/>
      <c r="E9" s="272"/>
      <c r="F9" s="272"/>
      <c r="G9" s="272"/>
      <c r="H9" s="272"/>
      <c r="I9" s="272"/>
    </row>
    <row r="10" spans="1:11">
      <c r="A10" s="255"/>
      <c r="B10" s="269"/>
      <c r="C10" s="273"/>
      <c r="D10" s="273"/>
      <c r="E10" s="274"/>
      <c r="F10" s="274"/>
      <c r="G10" s="274"/>
      <c r="H10" s="274"/>
      <c r="I10" s="274"/>
    </row>
    <row r="11" spans="1:11">
      <c r="A11" s="261" t="s">
        <v>76</v>
      </c>
      <c r="B11" s="269"/>
      <c r="C11" s="273"/>
      <c r="D11" s="273"/>
      <c r="E11" s="274"/>
      <c r="F11" s="274"/>
      <c r="G11" s="274"/>
      <c r="H11" s="274"/>
      <c r="I11" s="274"/>
    </row>
    <row r="12" spans="1:11">
      <c r="A12" s="263" t="s">
        <v>20</v>
      </c>
      <c r="B12" s="264" t="s">
        <v>21</v>
      </c>
      <c r="C12" s="275" t="str">
        <f>COUNTIF('[1]Raw Data Calcs'!ED$8:ED$300,"&gt;0") &amp; " out of " &amp; '[1]Raw Data Calcs'!$A$1</f>
        <v>4 out of 22</v>
      </c>
      <c r="D12" s="266">
        <f>IF(ISERROR(AVERAGEIF('[1]Raw Data Calcs'!EC$8:EC$300,"&gt;0")),"0.00",AVERAGEIF('[1]Raw Data Calcs'!EC$8:EC$300,"&gt;0"))</f>
        <v>0.40500000000000003</v>
      </c>
      <c r="E12" s="267">
        <f>'[1]Clean Data'!ED3</f>
        <v>177350.13101435266</v>
      </c>
      <c r="F12" s="267">
        <f>'[1]Clean Data'!ED4</f>
        <v>175739.51851851851</v>
      </c>
      <c r="G12" s="267">
        <f>'[1]Clean Data'!ED5</f>
        <v>170773.47631441959</v>
      </c>
      <c r="H12" s="267">
        <f>'[1]Clean Data'!ED6</f>
        <v>210400</v>
      </c>
      <c r="I12" s="267">
        <f>'[1]Clean Data'!ED7</f>
        <v>157453.57142857142</v>
      </c>
    </row>
    <row r="13" spans="1:11">
      <c r="A13" s="263" t="s">
        <v>46</v>
      </c>
      <c r="B13" s="264" t="s">
        <v>47</v>
      </c>
      <c r="C13" s="275" t="str">
        <f>COUNTIF('[1]Raw Data Calcs'!EG$8:EG$300,"&gt;0") &amp; " out of " &amp; '[1]Raw Data Calcs'!$A$1</f>
        <v>0 out of 22</v>
      </c>
      <c r="D13" s="266" t="str">
        <f>IF(ISERROR(AVERAGEIF('[1]Raw Data Calcs'!EF$8:EF$300,"&gt;0")),"0.00",AVERAGEIF('[1]Raw Data Calcs'!EF$8:EF$300,"&gt;0"))</f>
        <v>0.00</v>
      </c>
      <c r="E13" s="267" t="str">
        <f>'[1]Clean Data'!EG3</f>
        <v>-</v>
      </c>
      <c r="F13" s="267" t="str">
        <f>'[1]Clean Data'!EG4</f>
        <v>-</v>
      </c>
      <c r="G13" s="267" t="str">
        <f>'[1]Clean Data'!EG5</f>
        <v>-</v>
      </c>
      <c r="H13" s="267" t="str">
        <f>'[1]Clean Data'!EG6</f>
        <v>-</v>
      </c>
      <c r="I13" s="267" t="str">
        <f>'[1]Clean Data'!EG7</f>
        <v>-</v>
      </c>
    </row>
    <row r="14" spans="1:11">
      <c r="A14" s="263" t="s">
        <v>15</v>
      </c>
      <c r="B14" s="264" t="s">
        <v>16</v>
      </c>
      <c r="C14" s="275" t="str">
        <f>COUNTIF('[1]Raw Data Calcs'!EJ$8:EJ$300,"&gt;0") &amp; " out of " &amp; '[1]Raw Data Calcs'!$A$1</f>
        <v>5 out of 22</v>
      </c>
      <c r="D14" s="266">
        <f>IF(ISERROR(AVERAGEIF('[1]Raw Data Calcs'!EI$8:EI$300,"&gt;0")),"0.00",AVERAGEIF('[1]Raw Data Calcs'!EI8:EI$300,"&gt;0"))</f>
        <v>1.61</v>
      </c>
      <c r="E14" s="267">
        <f>'[1]Clean Data'!EJ3</f>
        <v>102757.12381268971</v>
      </c>
      <c r="F14" s="267">
        <f>'[1]Clean Data'!EJ4</f>
        <v>102708.35403726707</v>
      </c>
      <c r="G14" s="267">
        <f>'[1]Clean Data'!EJ5</f>
        <v>90221.5</v>
      </c>
      <c r="H14" s="267">
        <f>'[1]Clean Data'!EJ6</f>
        <v>149427.33333333334</v>
      </c>
      <c r="I14" s="267">
        <f>'[1]Clean Data'!EJ7</f>
        <v>88110.941176470587</v>
      </c>
    </row>
    <row r="15" spans="1:11">
      <c r="A15" s="263" t="s">
        <v>17</v>
      </c>
      <c r="B15" s="264" t="s">
        <v>18</v>
      </c>
      <c r="C15" s="275" t="str">
        <f>COUNTIF('[1]Raw Data Calcs'!EM$8:EM$300,"&gt;0") &amp; " out of " &amp; '[1]Raw Data Calcs'!$A$1</f>
        <v>21 out of 22</v>
      </c>
      <c r="D15" s="266">
        <f>IF(ISERROR(AVERAGEIF('[1]Raw Data Calcs'!EL$8:EL$300,"&gt;0")),"0.00",AVERAGEIF('[1]Raw Data Calcs'!EL$8:EL$300,"&gt;0"))</f>
        <v>1.1626809523809525</v>
      </c>
      <c r="E15" s="267">
        <f>'[1]Clean Data'!EM3</f>
        <v>68888.272601120843</v>
      </c>
      <c r="F15" s="267">
        <f>'[1]Clean Data'!EM4</f>
        <v>67558.795522024418</v>
      </c>
      <c r="G15" s="267">
        <f>'[1]Clean Data'!EM5</f>
        <v>66017.124827395746</v>
      </c>
      <c r="H15" s="267">
        <f>'[1]Clean Data'!EM6</f>
        <v>100054.28571428572</v>
      </c>
      <c r="I15" s="267">
        <f>'[1]Clean Data'!EM7</f>
        <v>44935</v>
      </c>
    </row>
    <row r="16" spans="1:11">
      <c r="A16" s="263" t="s">
        <v>19</v>
      </c>
      <c r="B16" s="264" t="s">
        <v>52</v>
      </c>
      <c r="C16" s="275" t="str">
        <f>COUNTIF('[1]Raw Data Calcs'!EP$8:EP$300,"&gt;0") &amp; " out of " &amp; '[1]Raw Data Calcs'!$A$1</f>
        <v>3 out of 22</v>
      </c>
      <c r="D16" s="266">
        <f>IF(ISERROR(AVERAGEIF('[1]Raw Data Calcs'!EO$8:EO$300,"&gt;0")),"0.00",AVERAGEIF('[1]Raw Data Calcs'!EO$8:EO$300,"&gt;0"))</f>
        <v>0.81333333333333335</v>
      </c>
      <c r="E16" s="267">
        <f>'[1]Clean Data'!EP3</f>
        <v>69828.012434611097</v>
      </c>
      <c r="F16" s="267">
        <f>'[1]Clean Data'!EP4</f>
        <v>80238.979508196717</v>
      </c>
      <c r="G16" s="267">
        <f>'[1]Clean Data'!EP5</f>
        <v>75599.124260355034</v>
      </c>
      <c r="H16" s="267">
        <f>'[1]Clean Data'!EP6</f>
        <v>95218.246376811599</v>
      </c>
      <c r="I16" s="267">
        <f>'[1]Clean Data'!EP7</f>
        <v>38666.666666666672</v>
      </c>
    </row>
    <row r="17" spans="1:11">
      <c r="A17" s="263" t="s">
        <v>53</v>
      </c>
      <c r="B17" s="264" t="s">
        <v>54</v>
      </c>
      <c r="C17" s="275" t="str">
        <f>COUNTIF('[1]Raw Data Calcs'!ES$8:ES$300,"&gt;0") &amp; " out of " &amp; '[1]Raw Data Calcs'!$A$1</f>
        <v>0 out of 22</v>
      </c>
      <c r="D17" s="266" t="str">
        <f>IF(ISERROR(AVERAGEIF('[1]Raw Data Calcs'!ER$8:ER$300,"&gt;0")),"0.00",AVERAGEIF('[1]Raw Data Calcs'!ER$8:ER$300,"&gt;0"))</f>
        <v>0.00</v>
      </c>
      <c r="E17" s="267" t="str">
        <f>'[1]Clean Data'!ES3</f>
        <v>-</v>
      </c>
      <c r="F17" s="267" t="str">
        <f>'[1]Clean Data'!ES4</f>
        <v>-</v>
      </c>
      <c r="G17" s="267" t="str">
        <f>'[1]Clean Data'!ES5</f>
        <v>-</v>
      </c>
      <c r="H17" s="267" t="str">
        <f>'[1]Clean Data'!ES6</f>
        <v>-</v>
      </c>
      <c r="I17" s="267" t="str">
        <f>'[1]Clean Data'!ES7</f>
        <v>-</v>
      </c>
    </row>
    <row r="18" spans="1:11">
      <c r="A18" s="263" t="s">
        <v>55</v>
      </c>
      <c r="B18" s="264" t="s">
        <v>56</v>
      </c>
      <c r="C18" s="275" t="str">
        <f>COUNTIF('[1]Raw Data Calcs'!EV$8:EV$300,"&gt;0") &amp; " out of " &amp; '[1]Raw Data Calcs'!$A$1</f>
        <v>0 out of 22</v>
      </c>
      <c r="D18" s="266" t="str">
        <f>IF(ISERROR(AVERAGEIF('[1]Raw Data Calcs'!EU$8:EU$300,"&gt;0")),"0.00",AVERAGEIF('[1]Raw Data Calcs'!EU$8:EU$300,"&gt;0"))</f>
        <v>0.00</v>
      </c>
      <c r="E18" s="267" t="str">
        <f>'[1]Clean Data'!EV3</f>
        <v>-</v>
      </c>
      <c r="F18" s="267" t="str">
        <f>'[1]Clean Data'!EV4</f>
        <v>-</v>
      </c>
      <c r="G18" s="267" t="str">
        <f>'[1]Clean Data'!EV5</f>
        <v>-</v>
      </c>
      <c r="H18" s="267" t="str">
        <f>'[1]Clean Data'!EV6</f>
        <v>-</v>
      </c>
      <c r="I18" s="267" t="str">
        <f>'[1]Clean Data'!EV7</f>
        <v>-</v>
      </c>
    </row>
    <row r="19" spans="1:11">
      <c r="A19" s="263" t="s">
        <v>57</v>
      </c>
      <c r="B19" s="264" t="s">
        <v>58</v>
      </c>
      <c r="C19" s="275" t="str">
        <f>COUNTIF('[1]Raw Data Calcs'!EY$8:EY$300,"&gt;0") &amp; " out of " &amp; '[1]Raw Data Calcs'!$A$1</f>
        <v>0 out of 22</v>
      </c>
      <c r="D19" s="266" t="str">
        <f>IF(ISERROR(AVERAGEIF('[1]Raw Data Calcs'!EX$8:EX$300,"&gt;0")),"0.00",AVERAGEIF('[1]Raw Data Calcs'!EX$8:EX$300,"&gt;0"))</f>
        <v>0.00</v>
      </c>
      <c r="E19" s="267" t="str">
        <f>'[1]Clean Data'!EY3</f>
        <v>-</v>
      </c>
      <c r="F19" s="267" t="str">
        <f>'[1]Clean Data'!EY4</f>
        <v>-</v>
      </c>
      <c r="G19" s="267" t="str">
        <f>'[1]Clean Data'!EY5</f>
        <v>-</v>
      </c>
      <c r="H19" s="267" t="str">
        <f>'[1]Clean Data'!EY6</f>
        <v>-</v>
      </c>
      <c r="I19" s="267" t="str">
        <f>'[1]Clean Data'!EY7</f>
        <v>-</v>
      </c>
    </row>
    <row r="20" spans="1:11">
      <c r="A20" s="263" t="s">
        <v>59</v>
      </c>
      <c r="B20" s="264" t="s">
        <v>60</v>
      </c>
      <c r="C20" s="275" t="str">
        <f>COUNTIF('[1]Raw Data Calcs'!FB$8:FB$300,"&gt;0") &amp; " out of " &amp; '[1]Raw Data Calcs'!$A$1</f>
        <v>0 out of 22</v>
      </c>
      <c r="D20" s="266" t="str">
        <f>IF(ISERROR(AVERAGEIF('[1]Raw Data Calcs'!FA$8:FA$300,"&gt;0")),"0.00",AVERAGEIF('[1]Raw Data Calcs'!FA$8:FA$300,"&gt;0"))</f>
        <v>0.00</v>
      </c>
      <c r="E20" s="267" t="str">
        <f>'[1]Clean Data'!FB3</f>
        <v>-</v>
      </c>
      <c r="F20" s="267" t="str">
        <f>'[1]Clean Data'!FB4</f>
        <v>-</v>
      </c>
      <c r="G20" s="267" t="str">
        <f>'[1]Clean Data'!FB5</f>
        <v>-</v>
      </c>
      <c r="H20" s="267" t="str">
        <f>'[1]Clean Data'!FB6</f>
        <v>-</v>
      </c>
      <c r="I20" s="267" t="str">
        <f>'[1]Clean Data'!FB7</f>
        <v>-</v>
      </c>
    </row>
    <row r="21" spans="1:11">
      <c r="A21" s="263" t="s">
        <v>61</v>
      </c>
      <c r="B21" s="264" t="s">
        <v>62</v>
      </c>
      <c r="C21" s="275" t="str">
        <f>COUNTIF('[1]Raw Data Calcs'!FE$8:FE$300,"&gt;0") &amp; " out of " &amp; '[1]Raw Data Calcs'!$A$1</f>
        <v>0 out of 22</v>
      </c>
      <c r="D21" s="266" t="str">
        <f>IF(ISERROR(AVERAGEIF('[1]Raw Data Calcs'!FD$8:FD$300,"&gt;0")),"0.00",AVERAGEIF('[1]Raw Data Calcs'!FD$8:FD$300,"&gt;0"))</f>
        <v>0.00</v>
      </c>
      <c r="E21" s="267" t="str">
        <f>'[1]Clean Data'!FE3</f>
        <v>-</v>
      </c>
      <c r="F21" s="267" t="str">
        <f>'[1]Clean Data'!FE4</f>
        <v>-</v>
      </c>
      <c r="G21" s="267" t="str">
        <f>'[1]Clean Data'!FE5</f>
        <v>-</v>
      </c>
      <c r="H21" s="267" t="str">
        <f>'[1]Clean Data'!FE6</f>
        <v>-</v>
      </c>
      <c r="I21" s="267" t="str">
        <f>'[1]Clean Data'!FE7</f>
        <v>-</v>
      </c>
    </row>
    <row r="22" spans="1:11">
      <c r="A22" s="268"/>
      <c r="B22" s="269"/>
      <c r="C22" s="276"/>
      <c r="D22" s="271"/>
      <c r="E22" s="272"/>
      <c r="F22" s="272"/>
      <c r="G22" s="272"/>
      <c r="H22" s="272"/>
      <c r="I22" s="272"/>
    </row>
    <row r="23" spans="1:11">
      <c r="A23" s="268"/>
      <c r="B23" s="269"/>
      <c r="C23" s="276"/>
      <c r="D23" s="271"/>
      <c r="E23" s="277"/>
      <c r="F23" s="277"/>
      <c r="G23" s="277"/>
      <c r="H23" s="277"/>
      <c r="I23" s="277"/>
    </row>
    <row r="24" spans="1:11">
      <c r="A24" s="261" t="s">
        <v>77</v>
      </c>
      <c r="B24" s="269"/>
      <c r="C24" s="273"/>
      <c r="D24" s="273"/>
      <c r="E24" s="274"/>
      <c r="F24" s="274"/>
      <c r="G24" s="274"/>
      <c r="H24" s="274"/>
      <c r="I24" s="274"/>
    </row>
    <row r="25" spans="1:11">
      <c r="A25" s="263" t="s">
        <v>34</v>
      </c>
      <c r="B25" s="264" t="s">
        <v>35</v>
      </c>
      <c r="C25" s="275" t="str">
        <f>COUNTIF('[1]Raw Data Calcs'!FZ$8:FZ$300,"&gt;0") &amp; " out of " &amp; '[1]Raw Data Calcs'!$A$1</f>
        <v>0 out of 22</v>
      </c>
      <c r="D25" s="266" t="str">
        <f>IF(ISERROR(AVERAGEIF('[1]Raw Data Calcs'!FY$8:FY$300,"&gt;0")),"0.00",AVERAGEIF('[1]Raw Data Calcs'!FY$8:FY$300,"&gt;0"))</f>
        <v>0.00</v>
      </c>
      <c r="E25" s="267" t="str">
        <f>'[1]Clean Data'!FZ3</f>
        <v>-</v>
      </c>
      <c r="F25" s="267" t="str">
        <f>'[1]Clean Data'!FZ4</f>
        <v>-</v>
      </c>
      <c r="G25" s="267" t="str">
        <f>'[1]Clean Data'!FZ5</f>
        <v>-</v>
      </c>
      <c r="H25" s="267" t="str">
        <f>'[1]Clean Data'!FZ6</f>
        <v>-</v>
      </c>
      <c r="I25" s="267" t="str">
        <f>'[1]Clean Data'!FZ7</f>
        <v>-</v>
      </c>
    </row>
    <row r="26" spans="1:11">
      <c r="A26" s="263" t="s">
        <v>48</v>
      </c>
      <c r="B26" s="264" t="s">
        <v>49</v>
      </c>
      <c r="C26" s="275" t="str">
        <f>COUNTIF('[1]Raw Data Calcs'!GC$8:GC$300,"&gt;0") &amp; " out of " &amp; '[1]Raw Data Calcs'!$A$1</f>
        <v>0 out of 22</v>
      </c>
      <c r="D26" s="266" t="str">
        <f>IF(ISERROR(AVERAGEIF('[1]Raw Data Calcs'!GB$8:GB$300,"&gt;0")),"0.00",AVERAGEIF('[1]Raw Data Calcs'!GB$8:GB$300,"&gt;0"))</f>
        <v>0.00</v>
      </c>
      <c r="E26" s="267" t="str">
        <f>'[1]Clean Data'!GC3</f>
        <v>-</v>
      </c>
      <c r="F26" s="267" t="str">
        <f>'[1]Clean Data'!GC4</f>
        <v>-</v>
      </c>
      <c r="G26" s="267" t="str">
        <f>'[1]Clean Data'!GC5</f>
        <v>-</v>
      </c>
      <c r="H26" s="267" t="str">
        <f>'[1]Clean Data'!GC6</f>
        <v>-</v>
      </c>
      <c r="I26" s="267" t="str">
        <f>'[1]Clean Data'!GC7</f>
        <v>-</v>
      </c>
    </row>
    <row r="27" spans="1:11">
      <c r="A27" s="263" t="s">
        <v>36</v>
      </c>
      <c r="B27" s="264" t="s">
        <v>37</v>
      </c>
      <c r="C27" s="275" t="str">
        <f>COUNTIF('[1]Raw Data Calcs'!GF$8:GF$300,"&gt;0") &amp; " out of " &amp; '[1]Raw Data Calcs'!$A$1</f>
        <v>1 out of 22</v>
      </c>
      <c r="D27" s="266">
        <f>IF(ISERROR(AVERAGEIF('[1]Raw Data Calcs'!GE$8:GE$300,"&gt;0")),"0.00",AVERAGEIF('[1]Raw Data Calcs'!GE$8:GE$300,"&gt;0"))</f>
        <v>0.9</v>
      </c>
      <c r="E27" s="267">
        <f>'[1]Clean Data'!GF3</f>
        <v>83323.133333333346</v>
      </c>
      <c r="F27" s="267">
        <f>'[1]Clean Data'!GF4</f>
        <v>83323.133333333346</v>
      </c>
      <c r="G27" s="267">
        <f>'[1]Clean Data'!GF5</f>
        <v>83323.133333333346</v>
      </c>
      <c r="H27" s="267">
        <f>'[1]Clean Data'!GF6</f>
        <v>83323.133333333346</v>
      </c>
      <c r="I27" s="267">
        <f>'[1]Clean Data'!GF7</f>
        <v>83323.133333333346</v>
      </c>
    </row>
    <row r="28" spans="1:11">
      <c r="A28" s="263" t="s">
        <v>1</v>
      </c>
      <c r="B28" s="264" t="s">
        <v>2</v>
      </c>
      <c r="C28" s="275" t="str">
        <f>COUNTIF('[1]Raw Data Calcs'!GI$8:GI$300,"&gt;0") &amp; " out of " &amp; '[1]Raw Data Calcs'!$A$1</f>
        <v>3 out of 22</v>
      </c>
      <c r="D28" s="266">
        <f>IF(ISERROR(AVERAGEIF('[1]Raw Data Calcs'!GH$8:GH$300,"&gt;0")),"0.00",AVERAGEIF('[1]Raw Data Calcs'!GH$8:GH$300,"&gt;0"))</f>
        <v>1.1533333333333333</v>
      </c>
      <c r="E28" s="267">
        <f>'[1]Clean Data'!GI3</f>
        <v>51434.519795657739</v>
      </c>
      <c r="F28" s="267">
        <f>'[1]Clean Data'!GI4</f>
        <v>51712.508670520234</v>
      </c>
      <c r="G28" s="267">
        <f>'[1]Clean Data'!GI5</f>
        <v>52422.444444444453</v>
      </c>
      <c r="H28" s="267">
        <f>'[1]Clean Data'!GI6</f>
        <v>53108.114942528737</v>
      </c>
      <c r="I28" s="267">
        <f>'[1]Clean Data'!GI7</f>
        <v>48773</v>
      </c>
    </row>
    <row r="29" spans="1:11">
      <c r="A29" s="263" t="s">
        <v>22</v>
      </c>
      <c r="B29" s="264" t="s">
        <v>23</v>
      </c>
      <c r="C29" s="275" t="str">
        <f>COUNTIF('[1]Raw Data Calcs'!GL$8:GL$300,"&gt;0") &amp; " out of " &amp; '[1]Raw Data Calcs'!$A$1</f>
        <v>2 out of 22</v>
      </c>
      <c r="D29" s="266">
        <f>IF(ISERROR(AVERAGEIF('[1]Raw Data Calcs'!GK$8:GK$300,"&gt;0")),"0.00",AVERAGEIF('[1]Raw Data Calcs'!GK$8:GK$300,"&gt;0"))</f>
        <v>0.20499999999999999</v>
      </c>
      <c r="E29" s="267">
        <f>'[1]Clean Data'!GL3</f>
        <v>62141.021551724145</v>
      </c>
      <c r="F29" s="267">
        <f>'[1]Clean Data'!GL4</f>
        <v>62308.439024390253</v>
      </c>
      <c r="G29" s="267">
        <f>'[1]Clean Data'!GL5</f>
        <v>62141.021551724145</v>
      </c>
      <c r="H29" s="267">
        <f>'[1]Clean Data'!GL6</f>
        <v>62544.793103448283</v>
      </c>
      <c r="I29" s="267">
        <f>'[1]Clean Data'!GL7</f>
        <v>61737.250000000007</v>
      </c>
      <c r="J29" s="278"/>
      <c r="K29" s="279"/>
    </row>
    <row r="30" spans="1:11">
      <c r="A30" s="263" t="s">
        <v>26</v>
      </c>
      <c r="B30" s="264" t="s">
        <v>27</v>
      </c>
      <c r="C30" s="275" t="str">
        <f>COUNTIF('[1]Raw Data Calcs'!GR$8:GR$300,"&gt;0") &amp; " out of " &amp; '[1]Raw Data Calcs'!$A$1</f>
        <v>0 out of 22</v>
      </c>
      <c r="D30" s="266" t="str">
        <f>IF(ISERROR(AVERAGEIF('[1]Raw Data Calcs'!GQ$8:GQ$300,"&gt;0")),"0.00",AVERAGEIF('[1]Raw Data Calcs'!GQ$8:GQ$300,"&gt;0"))</f>
        <v>0.00</v>
      </c>
      <c r="E30" s="267" t="str">
        <f>'[1]Clean Data'!GR3</f>
        <v>-</v>
      </c>
      <c r="F30" s="267" t="str">
        <f>'[1]Clean Data'!GR4</f>
        <v>-</v>
      </c>
      <c r="G30" s="267" t="str">
        <f>'[1]Clean Data'!GR5</f>
        <v>-</v>
      </c>
      <c r="H30" s="267" t="str">
        <f>'[1]Clean Data'!GR6</f>
        <v>-</v>
      </c>
      <c r="I30" s="267" t="str">
        <f>'[1]Clean Data'!GR7</f>
        <v>-</v>
      </c>
      <c r="J30" s="278"/>
      <c r="K30" s="279"/>
    </row>
    <row r="31" spans="1:11">
      <c r="A31" s="263" t="s">
        <v>38</v>
      </c>
      <c r="B31" s="264" t="s">
        <v>39</v>
      </c>
      <c r="C31" s="275" t="str">
        <f>COUNTIF('[1]Raw Data Calcs'!GX$8:GX$300,"&gt;0") &amp; " out of " &amp; '[1]Raw Data Calcs'!$A$1</f>
        <v>1 out of 22</v>
      </c>
      <c r="D31" s="266">
        <f>IF(ISERROR(AVERAGEIF('[1]Raw Data Calcs'!GW$8:GW$300,"&gt;0")),"0.00",AVERAGEIF('[1]Raw Data Calcs'!GW$8:GW$300,"&gt;0"))</f>
        <v>0.5</v>
      </c>
      <c r="E31" s="267">
        <f>'[1]Clean Data'!GX3</f>
        <v>34306</v>
      </c>
      <c r="F31" s="267">
        <f>'[1]Clean Data'!GX4</f>
        <v>34306</v>
      </c>
      <c r="G31" s="267">
        <f>'[1]Clean Data'!GX5</f>
        <v>34306</v>
      </c>
      <c r="H31" s="267">
        <f>'[1]Clean Data'!GX6</f>
        <v>34306</v>
      </c>
      <c r="I31" s="267">
        <f>'[1]Clean Data'!GX7</f>
        <v>34306</v>
      </c>
      <c r="J31" s="278"/>
      <c r="K31" s="279"/>
    </row>
    <row r="32" spans="1:11">
      <c r="A32" s="268"/>
      <c r="B32" s="269"/>
      <c r="C32" s="276"/>
      <c r="D32" s="271"/>
      <c r="E32" s="272"/>
      <c r="F32" s="272"/>
      <c r="G32" s="272"/>
      <c r="H32" s="272"/>
      <c r="I32" s="272"/>
      <c r="J32" s="280"/>
      <c r="K32" s="279"/>
    </row>
    <row r="33" spans="1:9">
      <c r="A33" s="255"/>
      <c r="B33" s="269"/>
      <c r="C33" s="273"/>
      <c r="D33" s="281"/>
      <c r="E33" s="274"/>
      <c r="F33" s="274"/>
      <c r="G33" s="274"/>
      <c r="H33" s="274"/>
      <c r="I33" s="274"/>
    </row>
    <row r="34" spans="1:9">
      <c r="A34" s="261" t="s">
        <v>78</v>
      </c>
      <c r="B34" s="269"/>
      <c r="C34" s="273"/>
      <c r="D34" s="281"/>
      <c r="E34" s="274"/>
      <c r="F34" s="274"/>
      <c r="G34" s="274"/>
      <c r="H34" s="274"/>
      <c r="I34" s="274"/>
    </row>
    <row r="35" spans="1:9">
      <c r="A35" s="263" t="s">
        <v>63</v>
      </c>
      <c r="B35" s="264" t="s">
        <v>74</v>
      </c>
      <c r="C35" s="275" t="str">
        <f>COUNTIF('[1]Raw Data Calcs'!FH$8:FH$300,"&gt;0") &amp; " out of " &amp; '[1]Raw Data Calcs'!$A$1</f>
        <v>0 out of 22</v>
      </c>
      <c r="D35" s="266" t="str">
        <f>IF(ISERROR(AVERAGEIF('[1]Raw Data Calcs'!FG$8:FG$300,"&gt;0")),"0.00",AVERAGEIF('[1]Raw Data Calcs'!FG$8:FG$300,"&gt;0"))</f>
        <v>0.00</v>
      </c>
      <c r="E35" s="267" t="str">
        <f>'[1]Clean Data'!FH3</f>
        <v>-</v>
      </c>
      <c r="F35" s="267" t="str">
        <f>'[1]Clean Data'!FH4</f>
        <v>-</v>
      </c>
      <c r="G35" s="267" t="str">
        <f>'[1]Clean Data'!FH5</f>
        <v>-</v>
      </c>
      <c r="H35" s="267" t="str">
        <f>'[1]Clean Data'!FH6</f>
        <v>-</v>
      </c>
      <c r="I35" s="267" t="str">
        <f>'[1]Clean Data'!FH7</f>
        <v>-</v>
      </c>
    </row>
    <row r="36" spans="1:9">
      <c r="A36" s="263" t="s">
        <v>64</v>
      </c>
      <c r="B36" s="264" t="s">
        <v>65</v>
      </c>
      <c r="C36" s="275" t="str">
        <f>COUNTIF('[1]Raw Data Calcs'!FK$8:FK$300,"&gt;0") &amp; " out of " &amp; '[1]Raw Data Calcs'!$A$1</f>
        <v>0 out of 22</v>
      </c>
      <c r="D36" s="266" t="str">
        <f>IF(ISERROR(AVERAGEIF('[1]Raw Data Calcs'!FJ$8:FJ$300,"&gt;0")),"0.00",AVERAGEIF('[1]Raw Data Calcs'!FJ$8:FJ$300,"&gt;0"))</f>
        <v>0.00</v>
      </c>
      <c r="E36" s="267" t="str">
        <f>'[1]Clean Data'!FK3</f>
        <v>-</v>
      </c>
      <c r="F36" s="267" t="str">
        <f>'[1]Clean Data'!FK4</f>
        <v>-</v>
      </c>
      <c r="G36" s="267" t="str">
        <f>'[1]Clean Data'!FK5</f>
        <v>-</v>
      </c>
      <c r="H36" s="267" t="str">
        <f>'[1]Clean Data'!FK6</f>
        <v>-</v>
      </c>
      <c r="I36" s="267" t="str">
        <f>'[1]Clean Data'!FK7</f>
        <v>-</v>
      </c>
    </row>
    <row r="37" spans="1:9">
      <c r="A37" s="263" t="s">
        <v>3</v>
      </c>
      <c r="B37" s="264" t="s">
        <v>4</v>
      </c>
      <c r="C37" s="275" t="str">
        <f>COUNTIF('[1]Raw Data Calcs'!GO$8:GO$300,"&gt;0") &amp; " out of " &amp; '[1]Raw Data Calcs'!$A$1</f>
        <v>0 out of 22</v>
      </c>
      <c r="D37" s="266" t="str">
        <f>IF(ISERROR(AVERAGEIF('[1]Raw Data Calcs'!GN$8:GN$300,"&gt;0")),"0.00",AVERAGEIF('[1]Raw Data Calcs'!GN$8:GN$300,"&gt;0"))</f>
        <v>0.00</v>
      </c>
      <c r="E37" s="267" t="str">
        <f>'[1]Clean Data'!GO3</f>
        <v>-</v>
      </c>
      <c r="F37" s="267" t="str">
        <f>'[1]Clean Data'!GO4</f>
        <v>-</v>
      </c>
      <c r="G37" s="267" t="str">
        <f>'[1]Clean Data'!GO5</f>
        <v>-</v>
      </c>
      <c r="H37" s="267" t="str">
        <f>'[1]Clean Data'!GO6</f>
        <v>-</v>
      </c>
      <c r="I37" s="267" t="str">
        <f>'[1]Clean Data'!GO7</f>
        <v>-</v>
      </c>
    </row>
    <row r="38" spans="1:9">
      <c r="A38" s="268"/>
      <c r="B38" s="269"/>
      <c r="C38" s="276"/>
      <c r="D38" s="271"/>
      <c r="E38" s="272"/>
      <c r="F38" s="272"/>
      <c r="G38" s="272"/>
      <c r="H38" s="272"/>
      <c r="I38" s="272"/>
    </row>
    <row r="39" spans="1:9">
      <c r="A39" s="255"/>
      <c r="B39" s="269"/>
      <c r="C39" s="273"/>
      <c r="D39" s="281"/>
      <c r="E39" s="274"/>
      <c r="F39" s="274"/>
      <c r="G39" s="274"/>
      <c r="H39" s="274"/>
      <c r="I39" s="274"/>
    </row>
    <row r="40" spans="1:9">
      <c r="A40" s="261" t="s">
        <v>79</v>
      </c>
      <c r="B40" s="269"/>
      <c r="C40" s="273"/>
      <c r="D40" s="281"/>
      <c r="E40" s="274"/>
      <c r="F40" s="274"/>
      <c r="G40" s="274"/>
      <c r="H40" s="274"/>
      <c r="I40" s="274"/>
    </row>
    <row r="41" spans="1:9">
      <c r="A41" s="263" t="s">
        <v>68</v>
      </c>
      <c r="B41" s="264" t="s">
        <v>69</v>
      </c>
      <c r="C41" s="282" t="str">
        <f>COUNTIF('[1]Raw Data Calcs'!FQ$8:FQ$300,"&gt;0") &amp; " out of " &amp; '[1]Raw Data Calcs'!$A$1</f>
        <v>0 out of 22</v>
      </c>
      <c r="D41" s="266" t="str">
        <f>IF(ISERROR(AVERAGEIF('[1]Raw Data Calcs'!FP$8:FP$300,"&gt;0")),"0.00",AVERAGEIF('[1]Raw Data Calcs'!FP$8:FP$300,"&gt;0"))</f>
        <v>0.00</v>
      </c>
      <c r="E41" s="267" t="str">
        <f>'[1]Clean Data'!FQ3</f>
        <v>-</v>
      </c>
      <c r="F41" s="267" t="str">
        <f>'[1]Clean Data'!FQ4</f>
        <v>-</v>
      </c>
      <c r="G41" s="267" t="str">
        <f>'[1]Clean Data'!FQ5</f>
        <v>-</v>
      </c>
      <c r="H41" s="267" t="str">
        <f>'[1]Clean Data'!FQ6</f>
        <v>-</v>
      </c>
      <c r="I41" s="267" t="str">
        <f>'[1]Clean Data'!FQ7</f>
        <v>-</v>
      </c>
    </row>
    <row r="42" spans="1:9">
      <c r="A42" s="263" t="s">
        <v>70</v>
      </c>
      <c r="B42" s="264" t="s">
        <v>71</v>
      </c>
      <c r="C42" s="275" t="str">
        <f>COUNTIF('[1]Raw Data Calcs'!FT$8:FT$300,"&gt;0") &amp; " out of " &amp; '[1]Raw Data Calcs'!$A$1</f>
        <v>0 out of 22</v>
      </c>
      <c r="D42" s="266" t="str">
        <f>IF(ISERROR(AVERAGEIF('[1]Raw Data Calcs'!FS$8:FS$300,"&gt;0")),"0.00",AVERAGEIF('[1]Raw Data Calcs'!FS$8:FS$300,"&gt;0"))</f>
        <v>0.00</v>
      </c>
      <c r="E42" s="267" t="str">
        <f>'[1]Clean Data'!FT3</f>
        <v>-</v>
      </c>
      <c r="F42" s="267" t="str">
        <f>'[1]Clean Data'!FT4</f>
        <v>-</v>
      </c>
      <c r="G42" s="267" t="str">
        <f>'[1]Clean Data'!FT5</f>
        <v>-</v>
      </c>
      <c r="H42" s="267" t="str">
        <f>'[1]Clean Data'!FT6</f>
        <v>-</v>
      </c>
      <c r="I42" s="267" t="str">
        <f>'[1]Clean Data'!FT7</f>
        <v>-</v>
      </c>
    </row>
    <row r="43" spans="1:9">
      <c r="A43" s="263" t="s">
        <v>72</v>
      </c>
      <c r="B43" s="264" t="s">
        <v>73</v>
      </c>
      <c r="C43" s="275" t="str">
        <f>COUNTIF('[1]Raw Data Calcs'!FW$8:FW$300,"&gt;0") &amp; " out of " &amp; '[1]Raw Data Calcs'!$A$1</f>
        <v>0 out of 22</v>
      </c>
      <c r="D43" s="266" t="str">
        <f>IF(ISERROR(AVERAGEIF('[1]Raw Data Calcs'!FV$8:FV$300,"&gt;0")),"0.00",AVERAGEIF('[1]Raw Data Calcs'!FV$8:FV$300,"&gt;0"))</f>
        <v>0.00</v>
      </c>
      <c r="E43" s="267" t="str">
        <f>'[1]Clean Data'!FW3</f>
        <v>-</v>
      </c>
      <c r="F43" s="267" t="str">
        <f>'[1]Clean Data'!FW4</f>
        <v>-</v>
      </c>
      <c r="G43" s="267" t="str">
        <f>'[1]Clean Data'!FW5</f>
        <v>-</v>
      </c>
      <c r="H43" s="267" t="str">
        <f>'[1]Clean Data'!FW6</f>
        <v>-</v>
      </c>
      <c r="I43" s="267" t="str">
        <f>'[1]Clean Data'!FW7</f>
        <v>-</v>
      </c>
    </row>
    <row r="44" spans="1:9">
      <c r="A44" s="263" t="s">
        <v>44</v>
      </c>
      <c r="B44" s="264" t="s">
        <v>45</v>
      </c>
      <c r="C44" s="275" t="str">
        <f>COUNTIF('[1]Raw Data Calcs'!GU$8:GU$300,"&gt;0") &amp; " out of " &amp; '[1]Raw Data Calcs'!$A$1</f>
        <v>3 out of 22</v>
      </c>
      <c r="D44" s="266">
        <f>IF(ISERROR(AVERAGEIF('[1]Raw Data Calcs'!GT$8:GT$300,"&gt;0")),"0.00",AVERAGEIF('[1]Raw Data Calcs'!GT$8:GT$300,"&gt;0"))</f>
        <v>1.7266666666666666</v>
      </c>
      <c r="E44" s="267">
        <f>'[1]Clean Data'!GU3</f>
        <v>49233.086198830402</v>
      </c>
      <c r="F44" s="267">
        <f>'[1]Clean Data'!GU4</f>
        <v>49481.911196911198</v>
      </c>
      <c r="G44" s="267">
        <f>'[1]Clean Data'!GU5</f>
        <v>49620.666666666664</v>
      </c>
      <c r="H44" s="267">
        <f>'[1]Clean Data'!GU6</f>
        <v>49808.886666666665</v>
      </c>
      <c r="I44" s="267">
        <f>'[1]Clean Data'!GU7</f>
        <v>48269.705263157899</v>
      </c>
    </row>
    <row r="45" spans="1:9">
      <c r="A45" s="263" t="s">
        <v>5</v>
      </c>
      <c r="B45" s="264" t="s">
        <v>6</v>
      </c>
      <c r="C45" s="275" t="str">
        <f>COUNTIF('[1]Raw Data Calcs'!HA$8:HA$300,"&gt;0") &amp; " out of " &amp; '[1]Raw Data Calcs'!$A$1</f>
        <v>3 out of 22</v>
      </c>
      <c r="D45" s="266">
        <f>IF(ISERROR(AVERAGEIF('[1]Raw Data Calcs'!GZ$8:GZ$300,"&gt;0")),"0.00",AVERAGEIF('[1]Raw Data Calcs'!GZ$8:GZ$300,"&gt;0"))</f>
        <v>1.88</v>
      </c>
      <c r="E45" s="267">
        <f>'[1]Clean Data'!HA3</f>
        <v>36380.999257822783</v>
      </c>
      <c r="F45" s="267">
        <f>'[1]Clean Data'!HA4</f>
        <v>34913.790780141848</v>
      </c>
      <c r="G45" s="267">
        <f>'[1]Clean Data'!HA5</f>
        <v>37222.321428571428</v>
      </c>
      <c r="H45" s="267">
        <f>'[1]Clean Data'!HA6</f>
        <v>37524.308823529405</v>
      </c>
      <c r="I45" s="267">
        <f>'[1]Clean Data'!HA7</f>
        <v>34396.367521367523</v>
      </c>
    </row>
    <row r="46" spans="1:9">
      <c r="A46" s="263" t="s">
        <v>28</v>
      </c>
      <c r="B46" s="264" t="s">
        <v>29</v>
      </c>
      <c r="C46" s="275" t="str">
        <f>COUNTIF('[1]Raw Data Calcs'!HD$8:HD$300,"&gt;0") &amp; " out of " &amp; '[1]Raw Data Calcs'!$A$1</f>
        <v>4 out of 22</v>
      </c>
      <c r="D46" s="266">
        <f>IF(ISERROR(AVERAGEIF('[1]Raw Data Calcs'!HC$8:HC$300,"&gt;0")),"0.00",AVERAGEIF('[1]Raw Data Calcs'!HC$8:HC$300,"&gt;0"))</f>
        <v>0.46</v>
      </c>
      <c r="E46" s="267">
        <f>'[1]Clean Data'!HD3</f>
        <v>33185.327297702293</v>
      </c>
      <c r="F46" s="267">
        <f>'[1]Clean Data'!HD4</f>
        <v>33882.233695652169</v>
      </c>
      <c r="G46" s="267">
        <f>'[1]Clean Data'!HD5</f>
        <v>32878.058441558445</v>
      </c>
      <c r="H46" s="267">
        <f>'[1]Clean Data'!HD6</f>
        <v>35641</v>
      </c>
      <c r="I46" s="267">
        <f>'[1]Clean Data'!HD7</f>
        <v>31344.192307692305</v>
      </c>
    </row>
    <row r="47" spans="1:9">
      <c r="A47" s="263" t="s">
        <v>42</v>
      </c>
      <c r="B47" s="264" t="s">
        <v>43</v>
      </c>
      <c r="C47" s="275" t="str">
        <f>COUNTIF('[1]Raw Data Calcs'!HG$8:HG$300,"&gt;0") &amp; " out of " &amp; '[1]Raw Data Calcs'!$A$1</f>
        <v>3 out of 22</v>
      </c>
      <c r="D47" s="266">
        <f>IF(ISERROR(AVERAGEIF('[1]Raw Data Calcs'!HF$8:HF$300,"&gt;0")),"0.00",AVERAGEIF('[1]Raw Data Calcs'!HF$8:HF$300,"&gt;0"))</f>
        <v>1.7433333333333332</v>
      </c>
      <c r="E47" s="267">
        <f>'[1]Clean Data'!HG3</f>
        <v>34340.833407854538</v>
      </c>
      <c r="F47" s="267">
        <f>'[1]Clean Data'!HG4</f>
        <v>45160.470363288718</v>
      </c>
      <c r="G47" s="267">
        <f>'[1]Clean Data'!HG5</f>
        <v>29710.555555555555</v>
      </c>
      <c r="H47" s="267">
        <f>'[1]Clean Data'!HG6</f>
        <v>46007.444668008051</v>
      </c>
      <c r="I47" s="267">
        <f>'[1]Clean Data'!HG7</f>
        <v>27304.5</v>
      </c>
    </row>
    <row r="48" spans="1:9">
      <c r="A48" s="263" t="s">
        <v>30</v>
      </c>
      <c r="B48" s="264" t="s">
        <v>31</v>
      </c>
      <c r="C48" s="275" t="str">
        <f>COUNTIF('[1]Raw Data Calcs'!HJ$8:HJ$300,"&gt;0") &amp; " out of " &amp; '[1]Raw Data Calcs'!$A$1</f>
        <v>6 out of 22</v>
      </c>
      <c r="D48" s="266">
        <f>IF(ISERROR(AVERAGEIF('[1]Raw Data Calcs'!HI$8:HI$300,"&gt;0")),"0.00",AVERAGEIF('[1]Raw Data Calcs'!HI$8:HI$300,"&gt;0"))</f>
        <v>1.5200000000000002</v>
      </c>
      <c r="E48" s="267">
        <f>'[1]Clean Data'!HJ3</f>
        <v>33565.2439626466</v>
      </c>
      <c r="F48" s="267">
        <f>'[1]Clean Data'!HJ4</f>
        <v>35231.893640350871</v>
      </c>
      <c r="G48" s="267">
        <f>'[1]Clean Data'!HJ5</f>
        <v>33368.377148634987</v>
      </c>
      <c r="H48" s="267">
        <f>'[1]Clean Data'!HJ6</f>
        <v>38986</v>
      </c>
      <c r="I48" s="267">
        <f>'[1]Clean Data'!HJ7</f>
        <v>26437.5</v>
      </c>
    </row>
    <row r="49" spans="1:9">
      <c r="A49" s="263" t="s">
        <v>32</v>
      </c>
      <c r="B49" s="264" t="s">
        <v>33</v>
      </c>
      <c r="C49" s="275" t="str">
        <f>COUNTIF('[1]Raw Data Calcs'!HM$8:HM$300,"&gt;0") &amp; " out of " &amp; '[1]Raw Data Calcs'!$A$1</f>
        <v>12 out of 22</v>
      </c>
      <c r="D49" s="266">
        <f>IF(ISERROR(AVERAGEIF('[1]Raw Data Calcs'!HL$8:HL$300,"&gt;0")),"0.00",AVERAGEIF('[1]Raw Data Calcs'!HL$8:HL$300,"&gt;0"))</f>
        <v>1.0179185971117006</v>
      </c>
      <c r="E49" s="267">
        <f>'[1]Clean Data'!HM3</f>
        <v>35444.072371531103</v>
      </c>
      <c r="F49" s="267">
        <f>'[1]Clean Data'!HM4</f>
        <v>36572.483529734236</v>
      </c>
      <c r="G49" s="267">
        <f>'[1]Clean Data'!HM5</f>
        <v>33532.608695652176</v>
      </c>
      <c r="H49" s="267">
        <f>'[1]Clean Data'!HM6</f>
        <v>45389.230769230766</v>
      </c>
      <c r="I49" s="267">
        <f>'[1]Clean Data'!HM7</f>
        <v>28274.999999999985</v>
      </c>
    </row>
    <row r="50" spans="1:9">
      <c r="A50" s="268"/>
      <c r="B50" s="269"/>
      <c r="C50" s="276"/>
      <c r="D50" s="271"/>
      <c r="E50" s="272"/>
      <c r="F50" s="272"/>
      <c r="G50" s="272"/>
      <c r="H50" s="272"/>
      <c r="I50" s="272"/>
    </row>
    <row r="51" spans="1:9">
      <c r="A51" s="255"/>
      <c r="B51" s="269"/>
      <c r="C51" s="273"/>
      <c r="D51" s="281"/>
      <c r="E51" s="274"/>
      <c r="F51" s="274"/>
      <c r="G51" s="274"/>
      <c r="H51" s="274"/>
      <c r="I51" s="274"/>
    </row>
    <row r="52" spans="1:9">
      <c r="A52" s="261" t="s">
        <v>80</v>
      </c>
      <c r="B52" s="269"/>
      <c r="C52" s="273"/>
      <c r="D52" s="281"/>
      <c r="E52" s="274"/>
      <c r="F52" s="274"/>
      <c r="G52" s="274"/>
      <c r="H52" s="274"/>
      <c r="I52" s="274"/>
    </row>
    <row r="53" spans="1:9">
      <c r="A53" s="263" t="s">
        <v>7</v>
      </c>
      <c r="B53" s="264" t="s">
        <v>8</v>
      </c>
      <c r="C53" s="275" t="str">
        <f>COUNTIF('[1]Raw Data Calcs'!HP$8:HP$300,"&gt;0") &amp; " out of " &amp; '[1]Raw Data Calcs'!$A$1</f>
        <v>7 out of 22</v>
      </c>
      <c r="D53" s="266">
        <f>IF(ISERROR(AVERAGEIF('[1]Raw Data Calcs'!HO$8:HO$300,"&gt;0")),"0.00",AVERAGEIF('[1]Raw Data Calcs'!HO$8:HO$300,"&gt;0"))</f>
        <v>1.7232285714285713</v>
      </c>
      <c r="E53" s="267">
        <f>'[1]Clean Data'!HP3</f>
        <v>33475.300026660705</v>
      </c>
      <c r="F53" s="267">
        <f>'[1]Clean Data'!HP4</f>
        <v>34841.031784192463</v>
      </c>
      <c r="G53" s="267">
        <f>'[1]Clean Data'!HP5</f>
        <v>37658.389473684212</v>
      </c>
      <c r="H53" s="267">
        <f>'[1]Clean Data'!HP6</f>
        <v>40427.184782608696</v>
      </c>
      <c r="I53" s="267">
        <f>'[1]Clean Data'!HP7</f>
        <v>22880</v>
      </c>
    </row>
    <row r="54" spans="1:9">
      <c r="A54" s="263" t="s">
        <v>40</v>
      </c>
      <c r="B54" s="264" t="s">
        <v>41</v>
      </c>
      <c r="C54" s="275" t="str">
        <f>COUNTIF('[1]Raw Data Calcs'!HS$8:HS$300,"&gt;0") &amp; " out of " &amp; '[1]Raw Data Calcs'!$A$1</f>
        <v>4 out of 22</v>
      </c>
      <c r="D54" s="266">
        <f>IF(ISERROR(AVERAGEIF('[1]Raw Data Calcs'!HR$8:HR$300,"&gt;0")),"0.00",AVERAGEIF('[1]Raw Data Calcs'!HR$8:HR$300,"&gt;0"))</f>
        <v>0.27750000000000002</v>
      </c>
      <c r="E54" s="267">
        <f>'[1]Clean Data'!HS3</f>
        <v>34488.072958284371</v>
      </c>
      <c r="F54" s="267">
        <f>'[1]Clean Data'!HS4</f>
        <v>33801.297297297293</v>
      </c>
      <c r="G54" s="267">
        <f>'[1]Clean Data'!HS5</f>
        <v>35665.919565217395</v>
      </c>
      <c r="H54" s="267">
        <f>'[1]Clean Data'!HS6</f>
        <v>36617.75</v>
      </c>
      <c r="I54" s="267">
        <f>'[1]Clean Data'!HS7</f>
        <v>30002.702702702703</v>
      </c>
    </row>
    <row r="55" spans="1:9">
      <c r="A55" s="263" t="s">
        <v>50</v>
      </c>
      <c r="B55" s="264" t="s">
        <v>51</v>
      </c>
      <c r="C55" s="275" t="str">
        <f>COUNTIF('[1]Raw Data Calcs'!HV$8:HV$300,"&gt;0") &amp; " out of " &amp; '[1]Raw Data Calcs'!$A$1</f>
        <v>0 out of 22</v>
      </c>
      <c r="D55" s="266" t="str">
        <f>IF(ISERROR(AVERAGEIF('[1]Raw Data Calcs'!HU$8:HU$300,"&gt;0")),"0.00",AVERAGEIF('[1]Raw Data Calcs'!HU$8:HU$300,"&gt;0"))</f>
        <v>0.00</v>
      </c>
      <c r="E55" s="267" t="str">
        <f>'[1]Clean Data'!HV3</f>
        <v>-</v>
      </c>
      <c r="F55" s="267" t="str">
        <f>'[1]Clean Data'!HV4</f>
        <v>-</v>
      </c>
      <c r="G55" s="267" t="str">
        <f>'[1]Clean Data'!HV5</f>
        <v>-</v>
      </c>
      <c r="H55" s="267" t="str">
        <f>'[1]Clean Data'!HV6</f>
        <v>-</v>
      </c>
      <c r="I55" s="267" t="str">
        <f>'[1]Clean Data'!HV7</f>
        <v>-</v>
      </c>
    </row>
    <row r="56" spans="1:9">
      <c r="E56" s="284"/>
      <c r="F56" s="284"/>
      <c r="G56" s="284"/>
      <c r="H56" s="284"/>
      <c r="I56" s="284"/>
    </row>
    <row r="57" spans="1:9">
      <c r="E57" s="284"/>
      <c r="F57" s="284"/>
      <c r="G57" s="284"/>
      <c r="H57" s="284"/>
      <c r="I57" s="284"/>
    </row>
    <row r="58" spans="1:9">
      <c r="D58" s="285"/>
      <c r="E58" s="284"/>
      <c r="F58" s="284"/>
      <c r="G58" s="284"/>
      <c r="H58" s="284"/>
      <c r="I58" s="284"/>
    </row>
    <row r="59" spans="1:9">
      <c r="D59" s="285"/>
      <c r="E59" s="284"/>
      <c r="F59" s="284"/>
      <c r="G59" s="284"/>
      <c r="H59" s="284"/>
      <c r="I59" s="284"/>
    </row>
    <row r="60" spans="1:9">
      <c r="D60" s="285"/>
      <c r="E60" s="284"/>
      <c r="F60" s="284"/>
      <c r="G60" s="284"/>
      <c r="H60" s="284"/>
      <c r="I60" s="284"/>
    </row>
  </sheetData>
  <mergeCells count="2">
    <mergeCell ref="E1:I1"/>
    <mergeCell ref="K3:K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304"/>
  <sheetViews>
    <sheetView workbookViewId="0">
      <selection activeCell="EP38" sqref="EP38"/>
    </sheetView>
  </sheetViews>
  <sheetFormatPr defaultRowHeight="15"/>
  <cols>
    <col min="1" max="1" width="40.7109375" customWidth="1"/>
    <col min="2" max="2" width="10.7109375" customWidth="1"/>
    <col min="3" max="121" width="18.7109375" customWidth="1"/>
    <col min="122" max="122" width="18.7109375" style="317" customWidth="1"/>
    <col min="123" max="124" width="18.7109375" customWidth="1"/>
    <col min="125" max="125" width="18.7109375" style="317" customWidth="1"/>
    <col min="126" max="127" width="18.7109375" customWidth="1"/>
    <col min="128" max="128" width="18.7109375" style="317" customWidth="1"/>
    <col min="129" max="130" width="18.7109375" customWidth="1"/>
    <col min="131" max="131" width="18.7109375" style="317" customWidth="1"/>
    <col min="132" max="133" width="18.7109375" customWidth="1"/>
    <col min="134" max="134" width="18.7109375" style="317" customWidth="1"/>
    <col min="135" max="136" width="18.7109375" customWidth="1"/>
    <col min="137" max="137" width="18.7109375" style="317" customWidth="1"/>
    <col min="138" max="139" width="18.7109375" customWidth="1"/>
    <col min="140" max="140" width="18.7109375" style="317" customWidth="1"/>
    <col min="141" max="142" width="18.7109375" customWidth="1"/>
    <col min="143" max="143" width="18.7109375" style="317" customWidth="1"/>
    <col min="144" max="145" width="18.7109375" customWidth="1"/>
    <col min="146" max="146" width="18.7109375" style="317" customWidth="1"/>
    <col min="147" max="148" width="18.7109375" customWidth="1"/>
    <col min="149" max="149" width="18.7109375" style="317" customWidth="1"/>
    <col min="150" max="151" width="18.7109375" customWidth="1"/>
    <col min="152" max="152" width="18.7109375" style="317" customWidth="1"/>
    <col min="153" max="154" width="18.7109375" customWidth="1"/>
    <col min="155" max="155" width="18.7109375" style="317" customWidth="1"/>
    <col min="156" max="157" width="18.7109375" customWidth="1"/>
    <col min="158" max="158" width="18.7109375" style="317" customWidth="1"/>
    <col min="159" max="160" width="18.7109375" customWidth="1"/>
    <col min="161" max="161" width="18.7109375" style="317" customWidth="1"/>
    <col min="162" max="163" width="18.7109375" customWidth="1"/>
    <col min="164" max="164" width="18.7109375" style="317" customWidth="1"/>
    <col min="165" max="166" width="18.7109375" customWidth="1"/>
    <col min="167" max="167" width="18.7109375" style="317" customWidth="1"/>
    <col min="168" max="169" width="18.7109375" customWidth="1"/>
    <col min="170" max="170" width="18.7109375" style="317" customWidth="1"/>
    <col min="171" max="172" width="18.7109375" customWidth="1"/>
    <col min="173" max="173" width="18.7109375" style="317" customWidth="1"/>
    <col min="174" max="175" width="18.7109375" customWidth="1"/>
    <col min="176" max="176" width="18.7109375" style="317" customWidth="1"/>
    <col min="177" max="178" width="18.7109375" customWidth="1"/>
    <col min="179" max="179" width="18.7109375" style="317" customWidth="1"/>
    <col min="180" max="181" width="18.7109375" customWidth="1"/>
    <col min="182" max="182" width="18.7109375" style="317" customWidth="1"/>
    <col min="183" max="184" width="18.7109375" customWidth="1"/>
    <col min="185" max="185" width="18.7109375" style="317" customWidth="1"/>
    <col min="186" max="187" width="18.7109375" customWidth="1"/>
    <col min="188" max="188" width="18.7109375" style="317" customWidth="1"/>
    <col min="189" max="190" width="18.7109375" customWidth="1"/>
    <col min="191" max="191" width="18.7109375" style="317" customWidth="1"/>
    <col min="192" max="193" width="18.7109375" customWidth="1"/>
    <col min="194" max="194" width="18.7109375" style="317" customWidth="1"/>
    <col min="195" max="196" width="18.7109375" customWidth="1"/>
    <col min="197" max="197" width="18.7109375" style="317" customWidth="1"/>
    <col min="198" max="199" width="18.7109375" customWidth="1"/>
    <col min="200" max="200" width="18.7109375" style="317" customWidth="1"/>
    <col min="201" max="202" width="18.7109375" customWidth="1"/>
    <col min="203" max="203" width="18.7109375" style="317" customWidth="1"/>
    <col min="204" max="205" width="18.7109375" customWidth="1"/>
    <col min="206" max="206" width="18.7109375" style="317" customWidth="1"/>
    <col min="207" max="208" width="18.7109375" customWidth="1"/>
    <col min="209" max="209" width="18.7109375" style="317" customWidth="1"/>
    <col min="210" max="211" width="18.7109375" customWidth="1"/>
    <col min="212" max="212" width="18.7109375" style="317" customWidth="1"/>
    <col min="213" max="214" width="18.7109375" customWidth="1"/>
    <col min="215" max="215" width="18.7109375" style="317" customWidth="1"/>
    <col min="216" max="217" width="18.7109375" customWidth="1"/>
    <col min="218" max="218" width="18.7109375" style="317" customWidth="1"/>
    <col min="219" max="220" width="18.7109375" customWidth="1"/>
    <col min="221" max="221" width="18.7109375" style="317" customWidth="1"/>
    <col min="222" max="223" width="18.7109375" customWidth="1"/>
    <col min="224" max="224" width="18.7109375" style="317" customWidth="1"/>
    <col min="225" max="226" width="18.7109375" customWidth="1"/>
    <col min="227" max="227" width="18.7109375" style="317" customWidth="1"/>
    <col min="228" max="229" width="18.7109375" customWidth="1"/>
    <col min="230" max="230" width="18.7109375" style="317" customWidth="1"/>
    <col min="231" max="234" width="18.7109375" customWidth="1"/>
    <col min="235" max="235" width="18.28515625" bestFit="1" customWidth="1"/>
    <col min="236" max="236" width="15.5703125" bestFit="1" customWidth="1"/>
    <col min="237" max="238" width="49.140625" bestFit="1" customWidth="1"/>
    <col min="239" max="239" width="18.28515625" bestFit="1" customWidth="1"/>
    <col min="240" max="240" width="15.5703125" bestFit="1" customWidth="1"/>
  </cols>
  <sheetData>
    <row r="1" spans="1:239">
      <c r="A1" s="314">
        <v>22</v>
      </c>
      <c r="B1" s="314" t="s">
        <v>322</v>
      </c>
      <c r="BM1" s="315" t="s">
        <v>323</v>
      </c>
      <c r="BN1" s="298">
        <v>-7.5811832525901512E-2</v>
      </c>
      <c r="CW1" s="315" t="s">
        <v>323</v>
      </c>
      <c r="CX1" s="298">
        <v>1.1230834322681515E-2</v>
      </c>
      <c r="DO1" s="315" t="s">
        <v>324</v>
      </c>
      <c r="DP1" s="316">
        <v>22880</v>
      </c>
      <c r="DQ1" s="315" t="s">
        <v>323</v>
      </c>
      <c r="DR1" s="317">
        <v>41905.020519583297</v>
      </c>
      <c r="DT1" s="315" t="s">
        <v>323</v>
      </c>
      <c r="DU1" s="317">
        <v>41873.406534625879</v>
      </c>
      <c r="DW1" s="315" t="s">
        <v>323</v>
      </c>
      <c r="DX1" s="317">
        <v>28773.066976127295</v>
      </c>
      <c r="DZ1" s="315" t="s">
        <v>323</v>
      </c>
      <c r="EA1" s="317">
        <v>44225.630277989942</v>
      </c>
      <c r="EC1" s="315" t="s">
        <v>323</v>
      </c>
      <c r="ED1" s="317">
        <v>134167.82751566163</v>
      </c>
      <c r="EF1" s="315" t="s">
        <v>323</v>
      </c>
      <c r="EG1" s="317" t="s">
        <v>185</v>
      </c>
      <c r="EI1" s="315" t="s">
        <v>323</v>
      </c>
      <c r="EJ1" s="317">
        <v>55653.43375722599</v>
      </c>
      <c r="EL1" s="315" t="s">
        <v>323</v>
      </c>
      <c r="EM1" s="317">
        <v>22880</v>
      </c>
      <c r="EO1" s="315" t="s">
        <v>323</v>
      </c>
      <c r="EP1" s="317">
        <v>22938.082010061858</v>
      </c>
      <c r="ER1" s="315" t="s">
        <v>323</v>
      </c>
      <c r="ES1" s="317" t="s">
        <v>185</v>
      </c>
      <c r="EU1" s="315" t="s">
        <v>323</v>
      </c>
      <c r="EV1" s="317" t="s">
        <v>185</v>
      </c>
      <c r="EX1" s="315" t="s">
        <v>323</v>
      </c>
      <c r="EY1" s="317" t="s">
        <v>185</v>
      </c>
      <c r="FA1" s="315" t="s">
        <v>323</v>
      </c>
      <c r="FB1" s="317" t="s">
        <v>185</v>
      </c>
      <c r="FD1" s="315" t="s">
        <v>323</v>
      </c>
      <c r="FE1" s="317" t="s">
        <v>185</v>
      </c>
      <c r="FG1" s="315" t="s">
        <v>323</v>
      </c>
      <c r="FH1" s="317" t="s">
        <v>185</v>
      </c>
      <c r="FJ1" s="315" t="s">
        <v>323</v>
      </c>
      <c r="FK1" s="317" t="s">
        <v>185</v>
      </c>
      <c r="FM1" s="315" t="s">
        <v>323</v>
      </c>
      <c r="FN1" s="317" t="s">
        <v>185</v>
      </c>
      <c r="FP1" s="315" t="s">
        <v>323</v>
      </c>
      <c r="FQ1" s="317" t="s">
        <v>185</v>
      </c>
      <c r="FS1" s="315" t="s">
        <v>323</v>
      </c>
      <c r="FT1" s="317" t="s">
        <v>185</v>
      </c>
      <c r="FV1" s="315" t="s">
        <v>323</v>
      </c>
      <c r="FW1" s="317" t="s">
        <v>185</v>
      </c>
      <c r="FY1" s="315" t="s">
        <v>323</v>
      </c>
      <c r="FZ1" s="317" t="s">
        <v>185</v>
      </c>
      <c r="GB1" s="315" t="s">
        <v>323</v>
      </c>
      <c r="GC1" s="317" t="s">
        <v>185</v>
      </c>
      <c r="GE1" s="315" t="s">
        <v>323</v>
      </c>
      <c r="GF1" s="317">
        <v>83323.133333333346</v>
      </c>
      <c r="GH1" s="315" t="s">
        <v>323</v>
      </c>
      <c r="GI1" s="317">
        <v>47629.15455694744</v>
      </c>
      <c r="GK1" s="315" t="s">
        <v>323</v>
      </c>
      <c r="GL1" s="317">
        <v>61333.47844827587</v>
      </c>
      <c r="GN1" s="315" t="s">
        <v>323</v>
      </c>
      <c r="GO1" s="317" t="s">
        <v>185</v>
      </c>
      <c r="GQ1" s="315" t="s">
        <v>323</v>
      </c>
      <c r="GR1" s="317" t="s">
        <v>185</v>
      </c>
      <c r="GT1" s="315" t="s">
        <v>323</v>
      </c>
      <c r="GU1" s="317">
        <v>47862.01964317583</v>
      </c>
      <c r="GW1" s="315" t="s">
        <v>323</v>
      </c>
      <c r="GX1" s="317">
        <v>34306</v>
      </c>
      <c r="GZ1" s="315" t="s">
        <v>323</v>
      </c>
      <c r="HA1" s="317">
        <v>33563.496134517824</v>
      </c>
      <c r="HC1" s="315" t="s">
        <v>323</v>
      </c>
      <c r="HD1" s="317">
        <v>29667.205901898091</v>
      </c>
      <c r="HF1" s="315" t="s">
        <v>323</v>
      </c>
      <c r="HG1" s="317">
        <v>22880</v>
      </c>
      <c r="HI1" s="315" t="s">
        <v>323</v>
      </c>
      <c r="HJ1" s="317">
        <v>25037.468472015644</v>
      </c>
      <c r="HL1" s="315" t="s">
        <v>323</v>
      </c>
      <c r="HM1" s="317">
        <v>22967.865519567586</v>
      </c>
      <c r="HO1" s="315" t="s">
        <v>323</v>
      </c>
      <c r="HP1" s="317">
        <v>22880</v>
      </c>
      <c r="HR1" s="315" t="s">
        <v>323</v>
      </c>
      <c r="HS1" s="317">
        <v>29243.635145410681</v>
      </c>
      <c r="HU1" s="315" t="s">
        <v>323</v>
      </c>
      <c r="HV1" s="317" t="s">
        <v>185</v>
      </c>
    </row>
    <row r="2" spans="1:239">
      <c r="BM2" s="315" t="s">
        <v>325</v>
      </c>
      <c r="BN2" s="298">
        <v>0.6003681519720252</v>
      </c>
      <c r="CW2" s="315" t="s">
        <v>325</v>
      </c>
      <c r="CX2" s="298">
        <v>0.39006751961417618</v>
      </c>
      <c r="DQ2" s="315" t="s">
        <v>325</v>
      </c>
      <c r="DR2" s="317">
        <v>113351.72771551493</v>
      </c>
      <c r="DT2" s="315" t="s">
        <v>325</v>
      </c>
      <c r="DU2" s="317">
        <v>116831.55135461129</v>
      </c>
      <c r="DW2" s="315" t="s">
        <v>325</v>
      </c>
      <c r="DX2" s="317">
        <v>132987.69562334218</v>
      </c>
      <c r="DZ2" s="315" t="s">
        <v>325</v>
      </c>
      <c r="EA2" s="317">
        <v>65428.588209405032</v>
      </c>
      <c r="EC2" s="315" t="s">
        <v>325</v>
      </c>
      <c r="ED2" s="317">
        <v>220532.4345130437</v>
      </c>
      <c r="EF2" s="315" t="s">
        <v>325</v>
      </c>
      <c r="EG2" s="317" t="s">
        <v>185</v>
      </c>
      <c r="EI2" s="315" t="s">
        <v>325</v>
      </c>
      <c r="EJ2" s="317">
        <v>149860.81386815343</v>
      </c>
      <c r="EL2" s="315" t="s">
        <v>325</v>
      </c>
      <c r="EM2" s="317">
        <v>126388.84215039537</v>
      </c>
      <c r="EO2" s="315" t="s">
        <v>325</v>
      </c>
      <c r="EP2" s="317">
        <v>116717.94285916034</v>
      </c>
      <c r="ER2" s="315" t="s">
        <v>325</v>
      </c>
      <c r="ES2" s="317" t="s">
        <v>185</v>
      </c>
      <c r="EU2" s="315" t="s">
        <v>325</v>
      </c>
      <c r="EV2" s="317" t="s">
        <v>185</v>
      </c>
      <c r="EX2" s="315" t="s">
        <v>325</v>
      </c>
      <c r="EY2" s="317" t="s">
        <v>185</v>
      </c>
      <c r="FA2" s="315" t="s">
        <v>325</v>
      </c>
      <c r="FB2" s="317" t="s">
        <v>185</v>
      </c>
      <c r="FD2" s="315" t="s">
        <v>325</v>
      </c>
      <c r="FE2" s="317" t="s">
        <v>185</v>
      </c>
      <c r="FG2" s="315" t="s">
        <v>325</v>
      </c>
      <c r="FH2" s="317" t="s">
        <v>185</v>
      </c>
      <c r="FJ2" s="315" t="s">
        <v>325</v>
      </c>
      <c r="FK2" s="317" t="s">
        <v>185</v>
      </c>
      <c r="FM2" s="315" t="s">
        <v>325</v>
      </c>
      <c r="FN2" s="317" t="s">
        <v>185</v>
      </c>
      <c r="FP2" s="315" t="s">
        <v>325</v>
      </c>
      <c r="FQ2" s="317" t="s">
        <v>185</v>
      </c>
      <c r="FS2" s="315" t="s">
        <v>325</v>
      </c>
      <c r="FT2" s="317" t="s">
        <v>185</v>
      </c>
      <c r="FV2" s="315" t="s">
        <v>325</v>
      </c>
      <c r="FW2" s="317" t="s">
        <v>185</v>
      </c>
      <c r="FY2" s="315" t="s">
        <v>325</v>
      </c>
      <c r="FZ2" s="317" t="s">
        <v>185</v>
      </c>
      <c r="GB2" s="315" t="s">
        <v>325</v>
      </c>
      <c r="GC2" s="317" t="s">
        <v>185</v>
      </c>
      <c r="GE2" s="315" t="s">
        <v>325</v>
      </c>
      <c r="GF2" s="317">
        <v>83323.133333333346</v>
      </c>
      <c r="GH2" s="315" t="s">
        <v>325</v>
      </c>
      <c r="GI2" s="317">
        <v>55239.885034368039</v>
      </c>
      <c r="GK2" s="315" t="s">
        <v>325</v>
      </c>
      <c r="GL2" s="317">
        <v>62948.56465517242</v>
      </c>
      <c r="GN2" s="315" t="s">
        <v>325</v>
      </c>
      <c r="GO2" s="317" t="s">
        <v>185</v>
      </c>
      <c r="GQ2" s="315" t="s">
        <v>325</v>
      </c>
      <c r="GR2" s="317" t="s">
        <v>185</v>
      </c>
      <c r="GT2" s="315" t="s">
        <v>325</v>
      </c>
      <c r="GU2" s="317">
        <v>50604.152754484974</v>
      </c>
      <c r="GW2" s="315" t="s">
        <v>325</v>
      </c>
      <c r="GX2" s="317">
        <v>34306</v>
      </c>
      <c r="GZ2" s="315" t="s">
        <v>325</v>
      </c>
      <c r="HA2" s="317">
        <v>39198.502381127742</v>
      </c>
      <c r="HC2" s="315" t="s">
        <v>325</v>
      </c>
      <c r="HD2" s="317">
        <v>36703.448693506492</v>
      </c>
      <c r="HF2" s="315" t="s">
        <v>325</v>
      </c>
      <c r="HG2" s="317">
        <v>50956.45975221369</v>
      </c>
      <c r="HI2" s="315" t="s">
        <v>325</v>
      </c>
      <c r="HJ2" s="317">
        <v>42093.019453277557</v>
      </c>
      <c r="HL2" s="315" t="s">
        <v>325</v>
      </c>
      <c r="HM2" s="317">
        <v>50533.600494906103</v>
      </c>
      <c r="HO2" s="315" t="s">
        <v>325</v>
      </c>
      <c r="HP2" s="317">
        <v>46148.751421848152</v>
      </c>
      <c r="HR2" s="315" t="s">
        <v>325</v>
      </c>
      <c r="HS2" s="317">
        <v>39732.510771158057</v>
      </c>
      <c r="HU2" s="315" t="s">
        <v>325</v>
      </c>
      <c r="HV2" s="317" t="s">
        <v>185</v>
      </c>
    </row>
    <row r="3" spans="1:239">
      <c r="BM3" s="318" t="s">
        <v>326</v>
      </c>
      <c r="BN3" s="319">
        <f ca="1">AVERAGE(BN12:OFFSET(BN12,$A$1-1,0))</f>
        <v>0.22814647348751721</v>
      </c>
      <c r="CW3" s="318" t="s">
        <v>326</v>
      </c>
      <c r="CX3" s="319">
        <f ca="1">AVERAGE(CX12:OFFSET(CX12,$A$1-1,0))</f>
        <v>0.19942968857393875</v>
      </c>
      <c r="DQ3" s="318" t="s">
        <v>326</v>
      </c>
      <c r="DR3" s="320">
        <f ca="1">IF(COUNT(DR12:OFFSET(DR12,$A$1-1,0))&gt;0,AVERAGE(DR12:OFFSET(DR12,$A$1-1,0)),"-")</f>
        <v>77628.374117549116</v>
      </c>
      <c r="DT3" s="318" t="s">
        <v>326</v>
      </c>
      <c r="DU3" s="320">
        <f ca="1">IF(COUNT(DU12:OFFSET(DU12,$A$1-1,0))&gt;0,AVERAGE(DU12:OFFSET(DU12,$A$1-1,0)),"-")</f>
        <v>79352.47894461859</v>
      </c>
      <c r="DW3" s="318" t="s">
        <v>326</v>
      </c>
      <c r="DX3" s="320">
        <f ca="1">IF(COUNT(DX12:OFFSET(DX12,$A$1-1,0))&gt;0,AVERAGE(DX12:OFFSET(DX12,$A$1-1,0)),"-")</f>
        <v>80880.381299734741</v>
      </c>
      <c r="DZ3" s="318" t="s">
        <v>326</v>
      </c>
      <c r="EA3" s="320">
        <f ca="1">IF(COUNT(EA12:OFFSET(EA12,$A$1-1,0))&gt;0,AVERAGE(EA12:OFFSET(EA12,$A$1-1,0)),"-")</f>
        <v>54827.109243697487</v>
      </c>
      <c r="EC3" s="318" t="s">
        <v>326</v>
      </c>
      <c r="ED3" s="320">
        <f ca="1">IF(COUNT(ED12:OFFSET(ED12,$A$1-1,0))&gt;0,AVERAGE(ED12:OFFSET(ED12,$A$1-1,0)),"-")</f>
        <v>177350.13101435266</v>
      </c>
      <c r="EF3" s="318" t="s">
        <v>326</v>
      </c>
      <c r="EG3" s="320" t="str">
        <f ca="1">IF(COUNT(EG12:OFFSET(EG12,$A$1-1,0))&gt;0,AVERAGE(EG12:OFFSET(EG12,$A$1-1,0)),"-")</f>
        <v>-</v>
      </c>
      <c r="EI3" s="318" t="s">
        <v>326</v>
      </c>
      <c r="EJ3" s="320">
        <f ca="1">IF(COUNT(EJ12:OFFSET(EJ12,$A$1-1,0))&gt;0,AVERAGE(EJ12:OFFSET(EJ12,$A$1-1,0)),"-")</f>
        <v>102757.12381268971</v>
      </c>
      <c r="EL3" s="318" t="s">
        <v>326</v>
      </c>
      <c r="EM3" s="320">
        <f ca="1">IF(COUNT(EM12:OFFSET(EM12,$A$1-1,0))&gt;0,AVERAGE(EM12:OFFSET(EM12,$A$1-1,0)),"-")</f>
        <v>68888.272601120843</v>
      </c>
      <c r="EO3" s="318" t="s">
        <v>326</v>
      </c>
      <c r="EP3" s="320">
        <f ca="1">IF(COUNT(EP12:OFFSET(EP12,$A$1-1,0))&gt;0,AVERAGE(EP12:OFFSET(EP12,$A$1-1,0)),"-")</f>
        <v>69828.012434611097</v>
      </c>
      <c r="ER3" s="318" t="s">
        <v>326</v>
      </c>
      <c r="ES3" s="320" t="str">
        <f ca="1">IF(COUNT(ES12:OFFSET(ES12,$A$1-1,0))&gt;0,AVERAGE(ES12:OFFSET(ES12,$A$1-1,0)),"-")</f>
        <v>-</v>
      </c>
      <c r="EU3" s="318" t="s">
        <v>326</v>
      </c>
      <c r="EV3" s="320" t="str">
        <f ca="1">IF(COUNT(EV12:OFFSET(EV12,$A$1-1,0))&gt;0,AVERAGE(EV12:OFFSET(EV12,$A$1-1,0)),"-")</f>
        <v>-</v>
      </c>
      <c r="EX3" s="318" t="s">
        <v>326</v>
      </c>
      <c r="EY3" s="320" t="str">
        <f ca="1">IF(COUNT(EY12:OFFSET(EY12,$A$1-1,0))&gt;0,AVERAGE(EY12:OFFSET(EY12,$A$1-1,0)),"-")</f>
        <v>-</v>
      </c>
      <c r="FA3" s="318" t="s">
        <v>326</v>
      </c>
      <c r="FB3" s="320" t="str">
        <f ca="1">IF(COUNT(FB12:OFFSET(FB12,$A$1-1,0))&gt;0,AVERAGE(FB12:OFFSET(FB12,$A$1-1,0)),"-")</f>
        <v>-</v>
      </c>
      <c r="FD3" s="318" t="s">
        <v>326</v>
      </c>
      <c r="FE3" s="320" t="str">
        <f ca="1">IF(COUNT(FE12:OFFSET(FE12,$A$1-1,0))&gt;0,AVERAGE(FE12:OFFSET(FE12,$A$1-1,0)),"-")</f>
        <v>-</v>
      </c>
      <c r="FG3" s="318" t="s">
        <v>326</v>
      </c>
      <c r="FH3" s="320" t="str">
        <f ca="1">IF(COUNT(FH12:OFFSET(FH12,$A$1-1,0))&gt;0,AVERAGE(FH12:OFFSET(FH12,$A$1-1,0)),"-")</f>
        <v>-</v>
      </c>
      <c r="FJ3" s="318" t="s">
        <v>326</v>
      </c>
      <c r="FK3" s="320" t="str">
        <f ca="1">IF(COUNT(FK12:OFFSET(FK12,$A$1-1,0))&gt;0,AVERAGE(FK12:OFFSET(FK12,$A$1-1,0)),"-")</f>
        <v>-</v>
      </c>
      <c r="FM3" s="318" t="s">
        <v>326</v>
      </c>
      <c r="FN3" s="320" t="str">
        <f ca="1">IF(COUNT(FN12:OFFSET(FN12,$A$1-1,0))&gt;0,AVERAGE(FN12:OFFSET(FN12,$A$1-1,0)),"-")</f>
        <v>-</v>
      </c>
      <c r="FP3" s="318" t="s">
        <v>326</v>
      </c>
      <c r="FQ3" s="320" t="str">
        <f ca="1">IF(COUNT(FQ12:OFFSET(FQ12,$A$1-1,0))&gt;0,AVERAGE(FQ12:OFFSET(FQ12,$A$1-1,0)),"-")</f>
        <v>-</v>
      </c>
      <c r="FS3" s="318" t="s">
        <v>326</v>
      </c>
      <c r="FT3" s="320" t="str">
        <f ca="1">IF(COUNT(FT12:OFFSET(FT12,$A$1-1,0))&gt;0,AVERAGE(FT12:OFFSET(FT12,$A$1-1,0)),"-")</f>
        <v>-</v>
      </c>
      <c r="FV3" s="318" t="s">
        <v>326</v>
      </c>
      <c r="FW3" s="320" t="str">
        <f ca="1">IF(COUNT(FW12:OFFSET(FW12,$A$1-1,0))&gt;0,AVERAGE(FW12:OFFSET(FW12,$A$1-1,0)),"-")</f>
        <v>-</v>
      </c>
      <c r="FY3" s="318" t="s">
        <v>326</v>
      </c>
      <c r="FZ3" s="320" t="str">
        <f ca="1">IF(COUNT(FZ12:OFFSET(FZ12,$A$1-1,0))&gt;0,AVERAGE(FZ12:OFFSET(FZ12,$A$1-1,0)),"-")</f>
        <v>-</v>
      </c>
      <c r="GB3" s="318" t="s">
        <v>326</v>
      </c>
      <c r="GC3" s="320" t="str">
        <f ca="1">IF(COUNT(GC12:OFFSET(GC12,$A$1-1,0))&gt;0,AVERAGE(GC12:OFFSET(GC12,$A$1-1,0)),"-")</f>
        <v>-</v>
      </c>
      <c r="GE3" s="318" t="s">
        <v>326</v>
      </c>
      <c r="GF3" s="320">
        <f ca="1">IF(COUNT(GF12:OFFSET(GF12,$A$1-1,0))&gt;0,AVERAGE(GF12:OFFSET(GF12,$A$1-1,0)),"-")</f>
        <v>83323.133333333346</v>
      </c>
      <c r="GH3" s="318" t="s">
        <v>326</v>
      </c>
      <c r="GI3" s="320">
        <f ca="1">IF(COUNT(GI12:OFFSET(GI12,$A$1-1,0))&gt;0,AVERAGE(GI12:OFFSET(GI12,$A$1-1,0)),"-")</f>
        <v>51434.519795657739</v>
      </c>
      <c r="GK3" s="318" t="s">
        <v>326</v>
      </c>
      <c r="GL3" s="320">
        <f ca="1">IF(COUNT(GL12:OFFSET(GL12,$A$1-1,0))&gt;0,AVERAGE(GL12:OFFSET(GL12,$A$1-1,0)),"-")</f>
        <v>62141.021551724145</v>
      </c>
      <c r="GN3" s="318" t="s">
        <v>326</v>
      </c>
      <c r="GO3" s="320" t="str">
        <f ca="1">IF(COUNT(GO12:OFFSET(GO12,$A$1-1,0))&gt;0,AVERAGE(GO12:OFFSET(GO12,$A$1-1,0)),"-")</f>
        <v>-</v>
      </c>
      <c r="GQ3" s="318" t="s">
        <v>326</v>
      </c>
      <c r="GR3" s="320" t="str">
        <f ca="1">IF(COUNT(GR12:OFFSET(GR12,$A$1-1,0))&gt;0,AVERAGE(GR12:OFFSET(GR12,$A$1-1,0)),"-")</f>
        <v>-</v>
      </c>
      <c r="GT3" s="318" t="s">
        <v>326</v>
      </c>
      <c r="GU3" s="320">
        <f ca="1">IF(COUNT(GU12:OFFSET(GU12,$A$1-1,0))&gt;0,AVERAGE(GU12:OFFSET(GU12,$A$1-1,0)),"-")</f>
        <v>49233.086198830402</v>
      </c>
      <c r="GW3" s="318" t="s">
        <v>326</v>
      </c>
      <c r="GX3" s="320">
        <f ca="1">IF(COUNT(GX12:OFFSET(GX12,$A$1-1,0))&gt;0,AVERAGE(GX12:OFFSET(GX12,$A$1-1,0)),"-")</f>
        <v>34306</v>
      </c>
      <c r="GZ3" s="318" t="s">
        <v>326</v>
      </c>
      <c r="HA3" s="320">
        <f ca="1">IF(COUNT(HA12:OFFSET(HA12,$A$1-1,0))&gt;0,AVERAGE(HA12:OFFSET(HA12,$A$1-1,0)),"-")</f>
        <v>36380.999257822783</v>
      </c>
      <c r="HC3" s="318" t="s">
        <v>326</v>
      </c>
      <c r="HD3" s="320">
        <f ca="1">IF(COUNT(HD12:OFFSET(HD12,$A$1-1,0))&gt;0,AVERAGE(HD12:OFFSET(HD12,$A$1-1,0)),"-")</f>
        <v>33185.327297702293</v>
      </c>
      <c r="HF3" s="318" t="s">
        <v>326</v>
      </c>
      <c r="HG3" s="320">
        <f ca="1">IF(COUNT(HG12:OFFSET(HG12,$A$1-1,0))&gt;0,AVERAGE(HG12:OFFSET(HG12,$A$1-1,0)),"-")</f>
        <v>34340.833407854538</v>
      </c>
      <c r="HI3" s="318" t="s">
        <v>326</v>
      </c>
      <c r="HJ3" s="320">
        <f ca="1">IF(COUNT(HJ12:OFFSET(HJ12,$A$1-1,0))&gt;0,AVERAGE(HJ12:OFFSET(HJ12,$A$1-1,0)),"-")</f>
        <v>33565.2439626466</v>
      </c>
      <c r="HL3" s="318" t="s">
        <v>326</v>
      </c>
      <c r="HM3" s="320">
        <f ca="1">IF(COUNT(HM12:OFFSET(HM12,$A$1-1,0))&gt;0,AVERAGE(HM12:OFFSET(HM12,$A$1-1,0)),"-")</f>
        <v>35444.072371531103</v>
      </c>
      <c r="HO3" s="318" t="s">
        <v>326</v>
      </c>
      <c r="HP3" s="320">
        <f ca="1">IF(COUNT(HP12:OFFSET(HP12,$A$1-1,0))&gt;0,AVERAGE(HP12:OFFSET(HP12,$A$1-1,0)),"-")</f>
        <v>33475.300026660705</v>
      </c>
      <c r="HR3" s="318" t="s">
        <v>326</v>
      </c>
      <c r="HS3" s="320">
        <f ca="1">IF(COUNT(HS12:OFFSET(HS12,$A$1-1,0))&gt;0,AVERAGE(HS12:OFFSET(HS12,$A$1-1,0)),"-")</f>
        <v>34488.072958284371</v>
      </c>
      <c r="HU3" s="318" t="s">
        <v>326</v>
      </c>
      <c r="HV3" s="320" t="str">
        <f ca="1">IF(COUNT(HV12:OFFSET(HV12,$A$1-1,0))&gt;0,AVERAGE(HV12:OFFSET(HV12,$A$1-1,0)),"-")</f>
        <v>-</v>
      </c>
    </row>
    <row r="4" spans="1:239">
      <c r="BM4" s="321" t="s">
        <v>327</v>
      </c>
      <c r="BN4" s="322">
        <f ca="1">(SUMIF(BN12:OFFSET(BN12,$A$1-1,0),"&gt;0",BL12:OFFSET(BL12,$A$1-1,0)) + SUMIF(BN12:OFFSET(BN12,$A$1-1,0),"&gt;0",BM12:OFFSET(BM12,$A$1-1,0)))/SUMIF(BN12:OFFSET(BN12,$A$1-1,0),"&gt;0",BK12:OFFSET(BK12,$A$1-1,0))</f>
        <v>0.23414501625341627</v>
      </c>
      <c r="CW4" s="321" t="s">
        <v>327</v>
      </c>
      <c r="CX4" s="322">
        <f>IF(COUNTIF(CX12:CX300,"&gt;0"),SUMIF(CX12:CX300,"&gt;0",IB12:IB300)/SUMIF(CX12:CX300,"&gt;0",IC12:IC300),"-")</f>
        <v>0.19018901047897713</v>
      </c>
      <c r="DQ4" s="321" t="s">
        <v>327</v>
      </c>
      <c r="DR4" s="323">
        <f ca="1">IF(COUNT(DR12:OFFSET(DR12,$A$1-1,0))&gt;0,SUMIF(DR12:OFFSET(DR12,$A$1-1,0),"&gt;0",DP12:OFFSET(DP12,$A$1-1,0)) / SUMIF(DR12:OFFSET(DR12,$A$1-1,0),"&gt;0",DQ12:OFFSET(DQ12,$A$1-1,0)),"-")</f>
        <v>77561.648241206014</v>
      </c>
      <c r="DT4" s="321" t="s">
        <v>327</v>
      </c>
      <c r="DU4" s="323">
        <f ca="1">IF(COUNT(DU12:OFFSET(DU12,$A$1-1,0))&gt;0,SUMIF(DU12:OFFSET(DU12,$A$1-1,0),"&gt;0",DS12:OFFSET(DS12,$A$1-1,0)) / SUMIF(DU12:OFFSET(DU12,$A$1-1,0),"&gt;0",DT12:OFFSET(DT12,$A$1-1,0)),"-")</f>
        <v>78292.906832298133</v>
      </c>
      <c r="DW4" s="321" t="s">
        <v>327</v>
      </c>
      <c r="DX4" s="323">
        <f ca="1">IF(COUNT(DX12:OFFSET(DX12,$A$1-1,0))&gt;0,SUMIF(DX12:OFFSET(DX12,$A$1-1,0),"&gt;0",DV12:OFFSET(DV12,$A$1-1,0)) / SUMIF(DX12:OFFSET(DX12,$A$1-1,0),"&gt;0",DW12:OFFSET(DW12,$A$1-1,0)),"-")</f>
        <v>64367.500000000007</v>
      </c>
      <c r="DZ4" s="321" t="s">
        <v>327</v>
      </c>
      <c r="EA4" s="323">
        <f ca="1">IF(COUNT(EA12:OFFSET(EA12,$A$1-1,0))&gt;0,SUMIF(EA12:OFFSET(EA12,$A$1-1,0),"&gt;0",DY12:OFFSET(DY12,$A$1-1,0)) / SUMIF(EA12:OFFSET(EA12,$A$1-1,0),"&gt;0",DZ12:OFFSET(DZ12,$A$1-1,0)),"-")</f>
        <v>57052.030612244904</v>
      </c>
      <c r="EC4" s="321" t="s">
        <v>327</v>
      </c>
      <c r="ED4" s="323">
        <f ca="1">IF(COUNT(ED12:OFFSET(ED12,$A$1-1,0))&gt;0,SUMIF(ED12:OFFSET(ED12,$A$1-1,0),"&gt;0",EB12:OFFSET(EB12,$A$1-1,0)) / SUMIF(ED12:OFFSET(ED12,$A$1-1,0),"&gt;0",EC12:OFFSET(EC12,$A$1-1,0)),"-")</f>
        <v>175739.51851851851</v>
      </c>
      <c r="EF4" s="321" t="s">
        <v>327</v>
      </c>
      <c r="EG4" s="323" t="str">
        <f ca="1">IF(COUNT(EG12:OFFSET(EG12,$A$1-1,0))&gt;0,SUMIF(EG12:OFFSET(EG12,$A$1-1,0),"&gt;0",EE12:OFFSET(EE12,$A$1-1,0)) / SUMIF(EG12:OFFSET(EG12,$A$1-1,0),"&gt;0",EF12:OFFSET(EF12,$A$1-1,0)),"-")</f>
        <v>-</v>
      </c>
      <c r="EI4" s="321" t="s">
        <v>327</v>
      </c>
      <c r="EJ4" s="323">
        <f ca="1">IF(COUNT(EJ12:OFFSET(EJ12,$A$1-1,0))&gt;0,SUMIF(EJ12:OFFSET(EJ12,$A$1-1,0),"&gt;0",EH12:OFFSET(EH12,$A$1-1,0)) / SUMIF(EJ12:OFFSET(EJ12,$A$1-1,0),"&gt;0",EI12:OFFSET(EI12,$A$1-1,0)),"-")</f>
        <v>102708.35403726707</v>
      </c>
      <c r="EL4" s="321" t="s">
        <v>327</v>
      </c>
      <c r="EM4" s="323">
        <f ca="1">IF(COUNT(EM12:OFFSET(EM12,$A$1-1,0))&gt;0,SUMIF(EM12:OFFSET(EM12,$A$1-1,0),"&gt;0",EK12:OFFSET(EK12,$A$1-1,0)) / SUMIF(EM12:OFFSET(EM12,$A$1-1,0),"&gt;0",EL12:OFFSET(EL12,$A$1-1,0)),"-")</f>
        <v>67558.795522024418</v>
      </c>
      <c r="EO4" s="321" t="s">
        <v>327</v>
      </c>
      <c r="EP4" s="323">
        <f ca="1">IF(COUNT(EP12:OFFSET(EP12,$A$1-1,0))&gt;0,SUMIF(EP12:OFFSET(EP12,$A$1-1,0),"&gt;0",EN12:OFFSET(EN12,$A$1-1,0)) / SUMIF(EP12:OFFSET(EP12,$A$1-1,0),"&gt;0",EO12:OFFSET(EO12,$A$1-1,0)),"-")</f>
        <v>80238.979508196717</v>
      </c>
      <c r="ER4" s="321" t="s">
        <v>327</v>
      </c>
      <c r="ES4" s="323" t="str">
        <f ca="1">IF(COUNT(ES12:OFFSET(ES12,$A$1-1,0))&gt;0,SUMIF(ES12:OFFSET(ES12,$A$1-1,0),"&gt;0",EQ12:OFFSET(EQ12,$A$1-1,0)) / SUMIF(ES12:OFFSET(ES12,$A$1-1,0),"&gt;0",ER12:OFFSET(ER12,$A$1-1,0)),"-")</f>
        <v>-</v>
      </c>
      <c r="EU4" s="321" t="s">
        <v>327</v>
      </c>
      <c r="EV4" s="323" t="str">
        <f ca="1">IF(COUNT(EV12:OFFSET(EV12,$A$1-1,0))&gt;0,SUMIF(EV12:OFFSET(EV12,$A$1-1,0),"&gt;0",ET12:OFFSET(ET12,$A$1-1,0)) / SUMIF(EV12:OFFSET(EV12,$A$1-1,0),"&gt;0",EU12:OFFSET(EU12,$A$1-1,0)),"-")</f>
        <v>-</v>
      </c>
      <c r="EX4" s="321" t="s">
        <v>327</v>
      </c>
      <c r="EY4" s="323" t="str">
        <f ca="1">IF(COUNT(EY12:OFFSET(EY12,$A$1-1,0))&gt;0,SUMIF(EY12:OFFSET(EY12,$A$1-1,0),"&gt;0",EW12:OFFSET(EW12,$A$1-1,0)) / SUMIF(EY12:OFFSET(EY12,$A$1-1,0),"&gt;0",EX12:OFFSET(EX12,$A$1-1,0)),"-")</f>
        <v>-</v>
      </c>
      <c r="FA4" s="321" t="s">
        <v>327</v>
      </c>
      <c r="FB4" s="323" t="str">
        <f ca="1">IF(COUNT(FB12:OFFSET(FB12,$A$1-1,0))&gt;0,SUMIF(FB12:OFFSET(FB12,$A$1-1,0),"&gt;0",EZ12:OFFSET(EZ12,$A$1-1,0)) / SUMIF(FB12:OFFSET(FB12,$A$1-1,0),"&gt;0",FA12:OFFSET(FA12,$A$1-1,0)),"-")</f>
        <v>-</v>
      </c>
      <c r="FD4" s="321" t="s">
        <v>327</v>
      </c>
      <c r="FE4" s="323" t="str">
        <f ca="1">IF(COUNT(FE12:OFFSET(FE12,$A$1-1,0))&gt;0,SUMIF(FE12:OFFSET(FE12,$A$1-1,0),"&gt;0",FC12:OFFSET(FC12,$A$1-1,0)) / SUMIF(FE12:OFFSET(FE12,$A$1-1,0),"&gt;0",FD12:OFFSET(FD12,$A$1-1,0)),"-")</f>
        <v>-</v>
      </c>
      <c r="FG4" s="321" t="s">
        <v>327</v>
      </c>
      <c r="FH4" s="323" t="str">
        <f ca="1">IF(COUNT(FH12:OFFSET(FH12,$A$1-1,0))&gt;0,SUMIF(FH12:OFFSET(FH12,$A$1-1,0),"&gt;0",FF12:OFFSET(FF12,$A$1-1,0)) / SUMIF(FH12:OFFSET(FH12,$A$1-1,0),"&gt;0",FG12:OFFSET(FG12,$A$1-1,0)),"-")</f>
        <v>-</v>
      </c>
      <c r="FJ4" s="321" t="s">
        <v>327</v>
      </c>
      <c r="FK4" s="323" t="str">
        <f ca="1">IF(COUNT(FK12:OFFSET(FK12,$A$1-1,0))&gt;0,SUMIF(FK12:OFFSET(FK12,$A$1-1,0),"&gt;0",FI12:OFFSET(FI12,$A$1-1,0)) / SUMIF(FK12:OFFSET(FK12,$A$1-1,0),"&gt;0",FJ12:OFFSET(FJ12,$A$1-1,0)),"-")</f>
        <v>-</v>
      </c>
      <c r="FM4" s="321" t="s">
        <v>327</v>
      </c>
      <c r="FN4" s="323" t="str">
        <f ca="1">IF(COUNT(FN12:OFFSET(FN12,$A$1-1,0))&gt;0,SUMIF(FN12:OFFSET(FN12,$A$1-1,0),"&gt;0",FL12:OFFSET(FL12,$A$1-1,0)) / SUMIF(FN12:OFFSET(FN12,$A$1-1,0),"&gt;0",FM12:OFFSET(FM12,$A$1-1,0)),"-")</f>
        <v>-</v>
      </c>
      <c r="FP4" s="321" t="s">
        <v>327</v>
      </c>
      <c r="FQ4" s="323" t="str">
        <f ca="1">IF(COUNT(FQ12:OFFSET(FQ12,$A$1-1,0))&gt;0,SUMIF(FQ12:OFFSET(FQ12,$A$1-1,0),"&gt;0",FO12:OFFSET(FO12,$A$1-1,0)) / SUMIF(FQ12:OFFSET(FQ12,$A$1-1,0),"&gt;0",FP12:OFFSET(FP12,$A$1-1,0)),"-")</f>
        <v>-</v>
      </c>
      <c r="FS4" s="321" t="s">
        <v>327</v>
      </c>
      <c r="FT4" s="323" t="str">
        <f ca="1">IF(COUNT(FT12:OFFSET(FT12,$A$1-1,0))&gt;0,SUMIF(FT12:OFFSET(FT12,$A$1-1,0),"&gt;0",FR12:OFFSET(FR12,$A$1-1,0)) / SUMIF(FT12:OFFSET(FT12,$A$1-1,0),"&gt;0",FS12:OFFSET(FS12,$A$1-1,0)),"-")</f>
        <v>-</v>
      </c>
      <c r="FV4" s="321" t="s">
        <v>327</v>
      </c>
      <c r="FW4" s="323" t="str">
        <f ca="1">IF(COUNT(FW12:OFFSET(FW12,$A$1-1,0))&gt;0,SUMIF(FW12:OFFSET(FW12,$A$1-1,0),"&gt;0",FU12:OFFSET(FU12,$A$1-1,0)) / SUMIF(FW12:OFFSET(FW12,$A$1-1,0),"&gt;0",FV12:OFFSET(FV12,$A$1-1,0)),"-")</f>
        <v>-</v>
      </c>
      <c r="FY4" s="321" t="s">
        <v>327</v>
      </c>
      <c r="FZ4" s="323" t="str">
        <f ca="1">IF(COUNT(FZ12:OFFSET(FZ12,$A$1-1,0))&gt;0,SUMIF(FZ12:OFFSET(FZ12,$A$1-1,0),"&gt;0",FX12:OFFSET(FX12,$A$1-1,0)) / SUMIF(FZ12:OFFSET(FZ12,$A$1-1,0),"&gt;0",FY12:OFFSET(FY12,$A$1-1,0)),"-")</f>
        <v>-</v>
      </c>
      <c r="GB4" s="321" t="s">
        <v>327</v>
      </c>
      <c r="GC4" s="323" t="str">
        <f ca="1">IF(COUNT(GC12:OFFSET(GC12,$A$1-1,0))&gt;0,SUMIF(GC12:OFFSET(GC12,$A$1-1,0),"&gt;0",GA12:OFFSET(GA12,$A$1-1,0)) / SUMIF(GC12:OFFSET(GC12,$A$1-1,0),"&gt;0",GB12:OFFSET(GB12,$A$1-1,0)),"-")</f>
        <v>-</v>
      </c>
      <c r="GE4" s="321" t="s">
        <v>327</v>
      </c>
      <c r="GF4" s="323">
        <f ca="1">IF(COUNT(GF12:OFFSET(GF12,$A$1-1,0))&gt;0,SUMIF(GF12:OFFSET(GF12,$A$1-1,0),"&gt;0",GD12:OFFSET(GD12,$A$1-1,0)) / SUMIF(GF12:OFFSET(GF12,$A$1-1,0),"&gt;0",GE12:OFFSET(GE12,$A$1-1,0)),"-")</f>
        <v>83323.133333333346</v>
      </c>
      <c r="GH4" s="321" t="s">
        <v>327</v>
      </c>
      <c r="GI4" s="323">
        <f ca="1">IF(COUNT(GI12:OFFSET(GI12,$A$1-1,0))&gt;0,SUMIF(GI12:OFFSET(GI12,$A$1-1,0),"&gt;0",GG12:OFFSET(GG12,$A$1-1,0)) / SUMIF(GI12:OFFSET(GI12,$A$1-1,0),"&gt;0",GH12:OFFSET(GH12,$A$1-1,0)),"-")</f>
        <v>51712.508670520234</v>
      </c>
      <c r="GK4" s="321" t="s">
        <v>327</v>
      </c>
      <c r="GL4" s="323">
        <f ca="1">IF(COUNT(GL12:OFFSET(GL12,$A$1-1,0))&gt;0,SUMIF(GL12:OFFSET(GL12,$A$1-1,0),"&gt;0",GJ12:OFFSET(GJ12,$A$1-1,0)) / SUMIF(GL12:OFFSET(GL12,$A$1-1,0),"&gt;0",GK12:OFFSET(GK12,$A$1-1,0)),"-")</f>
        <v>62308.439024390253</v>
      </c>
      <c r="GN4" s="321" t="s">
        <v>327</v>
      </c>
      <c r="GO4" s="323" t="str">
        <f ca="1">IF(COUNT(GO12:OFFSET(GO12,$A$1-1,0))&gt;0,SUMIF(GO12:OFFSET(GO12,$A$1-1,0),"&gt;0",GM12:OFFSET(GM12,$A$1-1,0)) / SUMIF(GO12:OFFSET(GO12,$A$1-1,0),"&gt;0",GN12:OFFSET(GN12,$A$1-1,0)),"-")</f>
        <v>-</v>
      </c>
      <c r="GQ4" s="321" t="s">
        <v>327</v>
      </c>
      <c r="GR4" s="323" t="str">
        <f ca="1">IF(COUNT(GR12:OFFSET(GR12,$A$1-1,0))&gt;0,SUMIF(GR12:OFFSET(GR12,$A$1-1,0),"&gt;0",GP12:OFFSET(GP12,$A$1-1,0)) / SUMIF(GR12:OFFSET(GR12,$A$1-1,0),"&gt;0",GQ12:OFFSET(GQ12,$A$1-1,0)),"-")</f>
        <v>-</v>
      </c>
      <c r="GT4" s="321" t="s">
        <v>327</v>
      </c>
      <c r="GU4" s="323">
        <f ca="1">IF(COUNT(GU12:OFFSET(GU12,$A$1-1,0))&gt;0,SUMIF(GU12:OFFSET(GU12,$A$1-1,0),"&gt;0",GS12:OFFSET(GS12,$A$1-1,0)) / SUMIF(GU12:OFFSET(GU12,$A$1-1,0),"&gt;0",GT12:OFFSET(GT12,$A$1-1,0)),"-")</f>
        <v>49481.911196911198</v>
      </c>
      <c r="GW4" s="321" t="s">
        <v>327</v>
      </c>
      <c r="GX4" s="323">
        <f ca="1">IF(COUNT(GX12:OFFSET(GX12,$A$1-1,0))&gt;0,SUMIF(GX12:OFFSET(GX12,$A$1-1,0),"&gt;0",GV12:OFFSET(GV12,$A$1-1,0)) / SUMIF(GX12:OFFSET(GX12,$A$1-1,0),"&gt;0",GW12:OFFSET(GW12,$A$1-1,0)),"-")</f>
        <v>34306</v>
      </c>
      <c r="GZ4" s="321" t="s">
        <v>327</v>
      </c>
      <c r="HA4" s="323">
        <f ca="1">IF(COUNT(HA12:OFFSET(HA12,$A$1-1,0))&gt;0,SUMIF(HA12:OFFSET(HA12,$A$1-1,0),"&gt;0",GY12:OFFSET(GY12,$A$1-1,0)) / SUMIF(HA12:OFFSET(HA12,$A$1-1,0),"&gt;0",GZ12:OFFSET(GZ12,$A$1-1,0)),"-")</f>
        <v>34913.790780141848</v>
      </c>
      <c r="HC4" s="321" t="s">
        <v>327</v>
      </c>
      <c r="HD4" s="323">
        <f ca="1">IF(COUNT(HD12:OFFSET(HD12,$A$1-1,0))&gt;0,SUMIF(HD12:OFFSET(HD12,$A$1-1,0),"&gt;0",HB12:OFFSET(HB12,$A$1-1,0)) / SUMIF(HD12:OFFSET(HD12,$A$1-1,0),"&gt;0",HC12:OFFSET(HC12,$A$1-1,0)),"-")</f>
        <v>33882.233695652169</v>
      </c>
      <c r="HF4" s="321" t="s">
        <v>327</v>
      </c>
      <c r="HG4" s="323">
        <f ca="1">IF(COUNT(HG12:OFFSET(HG12,$A$1-1,0))&gt;0,SUMIF(HG12:OFFSET(HG12,$A$1-1,0),"&gt;0",HE12:OFFSET(HE12,$A$1-1,0)) / SUMIF(HG12:OFFSET(HG12,$A$1-1,0),"&gt;0",HF12:OFFSET(HF12,$A$1-1,0)),"-")</f>
        <v>45160.470363288718</v>
      </c>
      <c r="HI4" s="321" t="s">
        <v>327</v>
      </c>
      <c r="HJ4" s="323">
        <f ca="1">IF(COUNT(HJ12:OFFSET(HJ12,$A$1-1,0))&gt;0,SUMIF(HJ12:OFFSET(HJ12,$A$1-1,0),"&gt;0",HH12:OFFSET(HH12,$A$1-1,0)) / SUMIF(HJ12:OFFSET(HJ12,$A$1-1,0),"&gt;0",HI12:OFFSET(HI12,$A$1-1,0)),"-")</f>
        <v>35231.893640350871</v>
      </c>
      <c r="HL4" s="321" t="s">
        <v>327</v>
      </c>
      <c r="HM4" s="323">
        <f ca="1">IF(COUNT(HM12:OFFSET(HM12,$A$1-1,0))&gt;0,SUMIF(HM12:OFFSET(HM12,$A$1-1,0),"&gt;0",HK12:OFFSET(HK12,$A$1-1,0)) / SUMIF(HM12:OFFSET(HM12,$A$1-1,0),"&gt;0",HL12:OFFSET(HL12,$A$1-1,0)),"-")</f>
        <v>36572.483529734236</v>
      </c>
      <c r="HO4" s="321" t="s">
        <v>327</v>
      </c>
      <c r="HP4" s="323">
        <f ca="1">IF(COUNT(HP12:OFFSET(HP12,$A$1-1,0))&gt;0,SUMIF(HP12:OFFSET(HP12,$A$1-1,0),"&gt;0",HN12:OFFSET(HN12,$A$1-1,0)) / SUMIF(HP12:OFFSET(HP12,$A$1-1,0),"&gt;0",HO12:OFFSET(HO12,$A$1-1,0)),"-")</f>
        <v>34841.031784192463</v>
      </c>
      <c r="HR4" s="321" t="s">
        <v>327</v>
      </c>
      <c r="HS4" s="323">
        <f ca="1">IF(COUNT(HS12:OFFSET(HS12,$A$1-1,0))&gt;0,SUMIF(HS12:OFFSET(HS12,$A$1-1,0),"&gt;0",HQ12:OFFSET(HQ12,$A$1-1,0)) / SUMIF(HS12:OFFSET(HS12,$A$1-1,0),"&gt;0",HR12:OFFSET(HR12,$A$1-1,0)),"-")</f>
        <v>33801.297297297293</v>
      </c>
      <c r="HU4" s="321" t="s">
        <v>327</v>
      </c>
      <c r="HV4" s="323" t="str">
        <f ca="1">IF(COUNT(HV12:OFFSET(HV12,$A$1-1,0))&gt;0,SUMIF(HV12:OFFSET(HV12,$A$1-1,0),"&gt;0",HT12:OFFSET(HT12,$A$1-1,0)) / SUMIF(HV12:OFFSET(HV12,$A$1-1,0),"&gt;0",HU12:OFFSET(HU12,$A$1-1,0)),"-")</f>
        <v>-</v>
      </c>
    </row>
    <row r="5" spans="1:239">
      <c r="BM5" s="321" t="s">
        <v>328</v>
      </c>
      <c r="BN5" s="322">
        <f ca="1">MEDIAN(BN12:OFFSET(BN12,$A$1-1,0))</f>
        <v>0.19882606350060825</v>
      </c>
      <c r="CW5" s="321" t="s">
        <v>328</v>
      </c>
      <c r="CX5" s="322">
        <f ca="1">MEDIAN(CX12:OFFSET(CX12,$A$1-1,0))</f>
        <v>0.17165071954420943</v>
      </c>
      <c r="DQ5" s="321" t="s">
        <v>328</v>
      </c>
      <c r="DR5" s="323">
        <f ca="1">IF(COUNT(DR12:OFFSET(DR12,$A$1-1,0))&gt;0,MEDIAN(DR12:OFFSET(DR12,$A$1-1,0)),"-")</f>
        <v>76709.5858974359</v>
      </c>
      <c r="DT5" s="321" t="s">
        <v>328</v>
      </c>
      <c r="DU5" s="323">
        <f ca="1">IF(COUNT(DU12:OFFSET(DU12,$A$1-1,0))&gt;0,MEDIAN(DU12:OFFSET(DU12,$A$1-1,0)),"-")</f>
        <v>75680</v>
      </c>
      <c r="DW5" s="321" t="s">
        <v>328</v>
      </c>
      <c r="DX5" s="323">
        <f ca="1">IF(COUNT(DX12:OFFSET(DX12,$A$1-1,0))&gt;0,MEDIAN(DX12:OFFSET(DX12,$A$1-1,0)),"-")</f>
        <v>80880.381299734741</v>
      </c>
      <c r="DZ5" s="321" t="s">
        <v>328</v>
      </c>
      <c r="EA5" s="323">
        <f ca="1">IF(COUNT(EA12:OFFSET(EA12,$A$1-1,0))&gt;0,MEDIAN(EA12:OFFSET(EA12,$A$1-1,0)),"-")</f>
        <v>58336.142857142855</v>
      </c>
      <c r="EC5" s="321" t="s">
        <v>328</v>
      </c>
      <c r="ED5" s="323">
        <f ca="1">IF(COUNT(ED12:OFFSET(ED12,$A$1-1,0))&gt;0,MEDIAN(ED12:OFFSET(ED12,$A$1-1,0)),"-")</f>
        <v>170773.47631441959</v>
      </c>
      <c r="EF5" s="321" t="s">
        <v>328</v>
      </c>
      <c r="EG5" s="323" t="str">
        <f ca="1">IF(COUNT(EG12:OFFSET(EG12,$A$1-1,0))&gt;0,MEDIAN(EG12:OFFSET(EG12,$A$1-1,0)),"-")</f>
        <v>-</v>
      </c>
      <c r="EI5" s="321" t="s">
        <v>328</v>
      </c>
      <c r="EJ5" s="323">
        <f ca="1">IF(COUNT(EJ12:OFFSET(EJ12,$A$1-1,0))&gt;0,MEDIAN(EJ12:OFFSET(EJ12,$A$1-1,0)),"-")</f>
        <v>90221.5</v>
      </c>
      <c r="EL5" s="321" t="s">
        <v>328</v>
      </c>
      <c r="EM5" s="323">
        <f ca="1">IF(COUNT(EM12:OFFSET(EM12,$A$1-1,0))&gt;0,MEDIAN(EM12:OFFSET(EM12,$A$1-1,0)),"-")</f>
        <v>66017.124827395746</v>
      </c>
      <c r="EO5" s="321" t="s">
        <v>328</v>
      </c>
      <c r="EP5" s="323">
        <f ca="1">IF(COUNT(EP12:OFFSET(EP12,$A$1-1,0))&gt;0,MEDIAN(EP12:OFFSET(EP12,$A$1-1,0)),"-")</f>
        <v>75599.124260355034</v>
      </c>
      <c r="ER5" s="321" t="s">
        <v>328</v>
      </c>
      <c r="ES5" s="323" t="str">
        <f ca="1">IF(COUNT(ES12:OFFSET(ES12,$A$1-1,0))&gt;0,MEDIAN(ES12:OFFSET(ES12,$A$1-1,0)),"-")</f>
        <v>-</v>
      </c>
      <c r="EU5" s="321" t="s">
        <v>328</v>
      </c>
      <c r="EV5" s="323" t="str">
        <f ca="1">IF(COUNT(EV12:OFFSET(EV12,$A$1-1,0))&gt;0,MEDIAN(EV12:OFFSET(EV12,$A$1-1,0)),"-")</f>
        <v>-</v>
      </c>
      <c r="EX5" s="321" t="s">
        <v>328</v>
      </c>
      <c r="EY5" s="323" t="str">
        <f ca="1">IF(COUNT(EY12:OFFSET(EY12,$A$1-1,0))&gt;0,MEDIAN(EY12:OFFSET(EY12,$A$1-1,0)),"-")</f>
        <v>-</v>
      </c>
      <c r="FA5" s="321" t="s">
        <v>328</v>
      </c>
      <c r="FB5" s="323" t="str">
        <f ca="1">IF(COUNT(FB12:OFFSET(FB12,$A$1-1,0))&gt;0,MEDIAN(FB12:OFFSET(FB12,$A$1-1,0)),"-")</f>
        <v>-</v>
      </c>
      <c r="FD5" s="321" t="s">
        <v>328</v>
      </c>
      <c r="FE5" s="323" t="str">
        <f ca="1">IF(COUNT(FE12:OFFSET(FE12,$A$1-1,0))&gt;0,MEDIAN(FE12:OFFSET(FE12,$A$1-1,0)),"-")</f>
        <v>-</v>
      </c>
      <c r="FG5" s="321" t="s">
        <v>328</v>
      </c>
      <c r="FH5" s="323" t="str">
        <f ca="1">IF(COUNT(FH12:OFFSET(FH12,$A$1-1,0))&gt;0,MEDIAN(FH12:OFFSET(FH12,$A$1-1,0)),"-")</f>
        <v>-</v>
      </c>
      <c r="FJ5" s="321" t="s">
        <v>328</v>
      </c>
      <c r="FK5" s="323" t="str">
        <f ca="1">IF(COUNT(FK12:OFFSET(FK12,$A$1-1,0))&gt;0,MEDIAN(FK12:OFFSET(FK12,$A$1-1,0)),"-")</f>
        <v>-</v>
      </c>
      <c r="FM5" s="321" t="s">
        <v>328</v>
      </c>
      <c r="FN5" s="323" t="str">
        <f ca="1">IF(COUNT(FN12:OFFSET(FN12,$A$1-1,0))&gt;0,MEDIAN(FN12:OFFSET(FN12,$A$1-1,0)),"-")</f>
        <v>-</v>
      </c>
      <c r="FP5" s="321" t="s">
        <v>328</v>
      </c>
      <c r="FQ5" s="323" t="str">
        <f ca="1">IF(COUNT(FQ12:OFFSET(FQ12,$A$1-1,0))&gt;0,MEDIAN(FQ12:OFFSET(FQ12,$A$1-1,0)),"-")</f>
        <v>-</v>
      </c>
      <c r="FS5" s="321" t="s">
        <v>328</v>
      </c>
      <c r="FT5" s="323" t="str">
        <f ca="1">IF(COUNT(FT12:OFFSET(FT12,$A$1-1,0))&gt;0,MEDIAN(FT12:OFFSET(FT12,$A$1-1,0)),"-")</f>
        <v>-</v>
      </c>
      <c r="FV5" s="321" t="s">
        <v>328</v>
      </c>
      <c r="FW5" s="323" t="str">
        <f ca="1">IF(COUNT(FW12:OFFSET(FW12,$A$1-1,0))&gt;0,MEDIAN(FW12:OFFSET(FW12,$A$1-1,0)),"-")</f>
        <v>-</v>
      </c>
      <c r="FY5" s="321" t="s">
        <v>328</v>
      </c>
      <c r="FZ5" s="323" t="str">
        <f ca="1">IF(COUNT(FZ12:OFFSET(FZ12,$A$1-1,0))&gt;0,MEDIAN(FZ12:OFFSET(FZ12,$A$1-1,0)),"-")</f>
        <v>-</v>
      </c>
      <c r="GB5" s="321" t="s">
        <v>328</v>
      </c>
      <c r="GC5" s="323" t="str">
        <f ca="1">IF(COUNT(GC12:OFFSET(GC12,$A$1-1,0))&gt;0,MEDIAN(GC12:OFFSET(GC12,$A$1-1,0)),"-")</f>
        <v>-</v>
      </c>
      <c r="GE5" s="321" t="s">
        <v>328</v>
      </c>
      <c r="GF5" s="323">
        <f ca="1">IF(COUNT(GF12:OFFSET(GF12,$A$1-1,0))&gt;0,MEDIAN(GF12:OFFSET(GF12,$A$1-1,0)),"-")</f>
        <v>83323.133333333346</v>
      </c>
      <c r="GH5" s="321" t="s">
        <v>328</v>
      </c>
      <c r="GI5" s="323">
        <f ca="1">IF(COUNT(GI12:OFFSET(GI12,$A$1-1,0))&gt;0,MEDIAN(GI12:OFFSET(GI12,$A$1-1,0)),"-")</f>
        <v>52422.444444444453</v>
      </c>
      <c r="GK5" s="321" t="s">
        <v>328</v>
      </c>
      <c r="GL5" s="323">
        <f ca="1">IF(COUNT(GL12:OFFSET(GL12,$A$1-1,0))&gt;0,MEDIAN(GL12:OFFSET(GL12,$A$1-1,0)),"-")</f>
        <v>62141.021551724145</v>
      </c>
      <c r="GN5" s="321" t="s">
        <v>328</v>
      </c>
      <c r="GO5" s="323" t="str">
        <f ca="1">IF(COUNT(GO12:OFFSET(GO12,$A$1-1,0))&gt;0,MEDIAN(GO12:OFFSET(GO12,$A$1-1,0)),"-")</f>
        <v>-</v>
      </c>
      <c r="GQ5" s="321" t="s">
        <v>328</v>
      </c>
      <c r="GR5" s="323" t="str">
        <f ca="1">IF(COUNT(GR12:OFFSET(GR12,$A$1-1,0))&gt;0,MEDIAN(GR12:OFFSET(GR12,$A$1-1,0)),"-")</f>
        <v>-</v>
      </c>
      <c r="GT5" s="321" t="s">
        <v>328</v>
      </c>
      <c r="GU5" s="323">
        <f ca="1">IF(COUNT(GU12:OFFSET(GU12,$A$1-1,0))&gt;0,MEDIAN(GU12:OFFSET(GU12,$A$1-1,0)),"-")</f>
        <v>49620.666666666664</v>
      </c>
      <c r="GW5" s="321" t="s">
        <v>328</v>
      </c>
      <c r="GX5" s="323">
        <f ca="1">IF(COUNT(GX12:OFFSET(GX12,$A$1-1,0))&gt;0,MEDIAN(GX12:OFFSET(GX12,$A$1-1,0)),"-")</f>
        <v>34306</v>
      </c>
      <c r="GZ5" s="321" t="s">
        <v>328</v>
      </c>
      <c r="HA5" s="323">
        <f ca="1">IF(COUNT(HA12:OFFSET(HA12,$A$1-1,0))&gt;0,MEDIAN(HA12:OFFSET(HA12,$A$1-1,0)),"-")</f>
        <v>37222.321428571428</v>
      </c>
      <c r="HC5" s="321" t="s">
        <v>328</v>
      </c>
      <c r="HD5" s="323">
        <f ca="1">IF(COUNT(HD12:OFFSET(HD12,$A$1-1,0))&gt;0,MEDIAN(HD12:OFFSET(HD12,$A$1-1,0)),"-")</f>
        <v>32878.058441558445</v>
      </c>
      <c r="HF5" s="321" t="s">
        <v>328</v>
      </c>
      <c r="HG5" s="323">
        <f ca="1">IF(COUNT(HG12:OFFSET(HG12,$A$1-1,0))&gt;0,MEDIAN(HG12:OFFSET(HG12,$A$1-1,0)),"-")</f>
        <v>29710.555555555555</v>
      </c>
      <c r="HI5" s="321" t="s">
        <v>328</v>
      </c>
      <c r="HJ5" s="323">
        <f ca="1">IF(COUNT(HJ12:OFFSET(HJ12,$A$1-1,0))&gt;0,MEDIAN(HJ12:OFFSET(HJ12,$A$1-1,0)),"-")</f>
        <v>33368.377148634987</v>
      </c>
      <c r="HL5" s="321" t="s">
        <v>328</v>
      </c>
      <c r="HM5" s="323">
        <f ca="1">IF(COUNT(HM12:OFFSET(HM12,$A$1-1,0))&gt;0,MEDIAN(HM12:OFFSET(HM12,$A$1-1,0)),"-")</f>
        <v>33532.608695652176</v>
      </c>
      <c r="HO5" s="321" t="s">
        <v>328</v>
      </c>
      <c r="HP5" s="323">
        <f ca="1">IF(COUNT(HP12:OFFSET(HP12,$A$1-1,0))&gt;0,MEDIAN(HP12:OFFSET(HP12,$A$1-1,0)),"-")</f>
        <v>37658.389473684212</v>
      </c>
      <c r="HR5" s="321" t="s">
        <v>328</v>
      </c>
      <c r="HS5" s="323">
        <f ca="1">IF(COUNT(HS12:OFFSET(HS12,$A$1-1,0))&gt;0,MEDIAN(HS12:OFFSET(HS12,$A$1-1,0)),"-")</f>
        <v>35665.919565217395</v>
      </c>
      <c r="HU5" s="321" t="s">
        <v>328</v>
      </c>
      <c r="HV5" s="323" t="str">
        <f ca="1">IF(COUNT(HV12:OFFSET(HV12,$A$1-1,0))&gt;0,MEDIAN(HV12:OFFSET(HV12,$A$1-1,0)),"-")</f>
        <v>-</v>
      </c>
    </row>
    <row r="6" spans="1:239">
      <c r="BM6" s="321" t="s">
        <v>329</v>
      </c>
      <c r="BN6" s="322">
        <f ca="1">MAX(BN12:OFFSET(BN12,$A$1-1,0))</f>
        <v>0.36999185904518228</v>
      </c>
      <c r="CW6" s="321" t="s">
        <v>329</v>
      </c>
      <c r="CX6" s="322">
        <f ca="1">MAX(CX12:OFFSET(CX12,$A$1-1,0))</f>
        <v>0.37223391302642928</v>
      </c>
      <c r="DQ6" s="321" t="s">
        <v>329</v>
      </c>
      <c r="DR6" s="323">
        <f ca="1">IF(COUNT(DR12:OFFSET(DR12,$A$1-1,0))&gt;0,MAX(DR12:OFFSET(DR12,$A$1-1,0)),"-")</f>
        <v>103237.18181818182</v>
      </c>
      <c r="DT6" s="321" t="s">
        <v>329</v>
      </c>
      <c r="DU6" s="323">
        <f ca="1">IF(COUNT(DU12:OFFSET(DU12,$A$1-1,0))&gt;0,MAX(DU12:OFFSET(DU12,$A$1-1,0)),"-")</f>
        <v>101027.06896551725</v>
      </c>
      <c r="DW6" s="321" t="s">
        <v>329</v>
      </c>
      <c r="DX6" s="323">
        <f ca="1">IF(COUNT(DX12:OFFSET(DX12,$A$1-1,0))&gt;0,MAX(DX12:OFFSET(DX12,$A$1-1,0)),"-")</f>
        <v>106934.03846153845</v>
      </c>
      <c r="DZ6" s="321" t="s">
        <v>329</v>
      </c>
      <c r="EA6" s="323">
        <f ca="1">IF(COUNT(EA12:OFFSET(EA12,$A$1-1,0))&gt;0,MAX(EA12:OFFSET(EA12,$A$1-1,0)),"-")</f>
        <v>58809.470588235301</v>
      </c>
      <c r="EC6" s="321" t="s">
        <v>329</v>
      </c>
      <c r="ED6" s="323">
        <f ca="1">IF(COUNT(ED12:OFFSET(ED12,$A$1-1,0))&gt;0,MAX(ED12:OFFSET(ED12,$A$1-1,0)),"-")</f>
        <v>210400</v>
      </c>
      <c r="EF6" s="321" t="s">
        <v>329</v>
      </c>
      <c r="EG6" s="323" t="str">
        <f ca="1">IF(COUNT(EG12:OFFSET(EG12,$A$1-1,0))&gt;0,MAX(EG12:OFFSET(EG12,$A$1-1,0)),"-")</f>
        <v>-</v>
      </c>
      <c r="EI6" s="321" t="s">
        <v>329</v>
      </c>
      <c r="EJ6" s="323">
        <f ca="1">IF(COUNT(EJ12:OFFSET(EJ12,$A$1-1,0))&gt;0,MAX(EJ12:OFFSET(EJ12,$A$1-1,0)),"-")</f>
        <v>149427.33333333334</v>
      </c>
      <c r="EL6" s="321" t="s">
        <v>329</v>
      </c>
      <c r="EM6" s="323">
        <f ca="1">IF(COUNT(EM12:OFFSET(EM12,$A$1-1,0))&gt;0,MAX(EM12:OFFSET(EM12,$A$1-1,0)),"-")</f>
        <v>100054.28571428572</v>
      </c>
      <c r="EO6" s="321" t="s">
        <v>329</v>
      </c>
      <c r="EP6" s="323">
        <f ca="1">IF(COUNT(EP12:OFFSET(EP12,$A$1-1,0))&gt;0,MAX(EP12:OFFSET(EP12,$A$1-1,0)),"-")</f>
        <v>95218.246376811599</v>
      </c>
      <c r="ER6" s="321" t="s">
        <v>329</v>
      </c>
      <c r="ES6" s="323" t="str">
        <f ca="1">IF(COUNT(ES12:OFFSET(ES12,$A$1-1,0))&gt;0,MAX(ES12:OFFSET(ES12,$A$1-1,0)),"-")</f>
        <v>-</v>
      </c>
      <c r="EU6" s="321" t="s">
        <v>329</v>
      </c>
      <c r="EV6" s="323" t="str">
        <f ca="1">IF(COUNT(EV12:OFFSET(EV12,$A$1-1,0))&gt;0,MAX(EV12:OFFSET(EV12,$A$1-1,0)),"-")</f>
        <v>-</v>
      </c>
      <c r="EX6" s="321" t="s">
        <v>329</v>
      </c>
      <c r="EY6" s="323" t="str">
        <f ca="1">IF(COUNT(EY12:OFFSET(EY12,$A$1-1,0))&gt;0,MAX(EY12:OFFSET(EY12,$A$1-1,0)),"-")</f>
        <v>-</v>
      </c>
      <c r="FA6" s="321" t="s">
        <v>329</v>
      </c>
      <c r="FB6" s="323" t="str">
        <f ca="1">IF(COUNT(FB12:OFFSET(FB12,$A$1-1,0))&gt;0,MAX(FB12:OFFSET(FB12,$A$1-1,0)),"-")</f>
        <v>-</v>
      </c>
      <c r="FD6" s="321" t="s">
        <v>329</v>
      </c>
      <c r="FE6" s="323" t="str">
        <f ca="1">IF(COUNT(FE12:OFFSET(FE12,$A$1-1,0))&gt;0,MAX(FE12:OFFSET(FE12,$A$1-1,0)),"-")</f>
        <v>-</v>
      </c>
      <c r="FG6" s="321" t="s">
        <v>329</v>
      </c>
      <c r="FH6" s="323" t="str">
        <f ca="1">IF(COUNT(FH12:OFFSET(FH12,$A$1-1,0))&gt;0,MAX(FH12:OFFSET(FH12,$A$1-1,0)),"-")</f>
        <v>-</v>
      </c>
      <c r="FJ6" s="321" t="s">
        <v>329</v>
      </c>
      <c r="FK6" s="323" t="str">
        <f ca="1">IF(COUNT(FK12:OFFSET(FK12,$A$1-1,0))&gt;0,MAX(FK12:OFFSET(FK12,$A$1-1,0)),"-")</f>
        <v>-</v>
      </c>
      <c r="FM6" s="321" t="s">
        <v>329</v>
      </c>
      <c r="FN6" s="323" t="str">
        <f ca="1">IF(COUNT(FN12:OFFSET(FN12,$A$1-1,0))&gt;0,MAX(FN12:OFFSET(FN12,$A$1-1,0)),"-")</f>
        <v>-</v>
      </c>
      <c r="FP6" s="321" t="s">
        <v>329</v>
      </c>
      <c r="FQ6" s="323" t="str">
        <f ca="1">IF(COUNT(FQ12:OFFSET(FQ12,$A$1-1,0))&gt;0,MAX(FQ12:OFFSET(FQ12,$A$1-1,0)),"-")</f>
        <v>-</v>
      </c>
      <c r="FS6" s="321" t="s">
        <v>329</v>
      </c>
      <c r="FT6" s="323" t="str">
        <f ca="1">IF(COUNT(FT12:OFFSET(FT12,$A$1-1,0))&gt;0,MAX(FT12:OFFSET(FT12,$A$1-1,0)),"-")</f>
        <v>-</v>
      </c>
      <c r="FV6" s="321" t="s">
        <v>329</v>
      </c>
      <c r="FW6" s="323" t="str">
        <f ca="1">IF(COUNT(FW12:OFFSET(FW12,$A$1-1,0))&gt;0,MAX(FW12:OFFSET(FW12,$A$1-1,0)),"-")</f>
        <v>-</v>
      </c>
      <c r="FY6" s="321" t="s">
        <v>329</v>
      </c>
      <c r="FZ6" s="323" t="str">
        <f ca="1">IF(COUNT(FZ12:OFFSET(FZ12,$A$1-1,0))&gt;0,MAX(FZ12:OFFSET(FZ12,$A$1-1,0)),"-")</f>
        <v>-</v>
      </c>
      <c r="GB6" s="321" t="s">
        <v>329</v>
      </c>
      <c r="GC6" s="323" t="str">
        <f ca="1">IF(COUNT(GC12:OFFSET(GC12,$A$1-1,0))&gt;0,MAX(GC12:OFFSET(GC12,$A$1-1,0)),"-")</f>
        <v>-</v>
      </c>
      <c r="GE6" s="321" t="s">
        <v>329</v>
      </c>
      <c r="GF6" s="323">
        <f ca="1">IF(COUNT(GF12:OFFSET(GF12,$A$1-1,0))&gt;0,MAX(GF12:OFFSET(GF12,$A$1-1,0)),"-")</f>
        <v>83323.133333333346</v>
      </c>
      <c r="GH6" s="321" t="s">
        <v>329</v>
      </c>
      <c r="GI6" s="323">
        <f ca="1">IF(COUNT(GI12:OFFSET(GI12,$A$1-1,0))&gt;0,MAX(GI12:OFFSET(GI12,$A$1-1,0)),"-")</f>
        <v>53108.114942528737</v>
      </c>
      <c r="GK6" s="321" t="s">
        <v>329</v>
      </c>
      <c r="GL6" s="323">
        <f ca="1">IF(COUNT(GL12:OFFSET(GL12,$A$1-1,0))&gt;0,MAX(GL12:OFFSET(GL12,$A$1-1,0)),"-")</f>
        <v>62544.793103448283</v>
      </c>
      <c r="GN6" s="321" t="s">
        <v>329</v>
      </c>
      <c r="GO6" s="323" t="str">
        <f ca="1">IF(COUNT(GO12:OFFSET(GO12,$A$1-1,0))&gt;0,MAX(GO12:OFFSET(GO12,$A$1-1,0)),"-")</f>
        <v>-</v>
      </c>
      <c r="GQ6" s="321" t="s">
        <v>329</v>
      </c>
      <c r="GR6" s="323" t="str">
        <f ca="1">IF(COUNT(GR12:OFFSET(GR12,$A$1-1,0))&gt;0,MAX(GR12:OFFSET(GR12,$A$1-1,0)),"-")</f>
        <v>-</v>
      </c>
      <c r="GT6" s="321" t="s">
        <v>329</v>
      </c>
      <c r="GU6" s="323">
        <f ca="1">IF(COUNT(GU12:OFFSET(GU12,$A$1-1,0))&gt;0,MAX(GU12:OFFSET(GU12,$A$1-1,0)),"-")</f>
        <v>49808.886666666665</v>
      </c>
      <c r="GW6" s="321" t="s">
        <v>329</v>
      </c>
      <c r="GX6" s="323">
        <f ca="1">IF(COUNT(GX12:OFFSET(GX12,$A$1-1,0))&gt;0,MAX(GX12:OFFSET(GX12,$A$1-1,0)),"-")</f>
        <v>34306</v>
      </c>
      <c r="GZ6" s="321" t="s">
        <v>329</v>
      </c>
      <c r="HA6" s="323">
        <f ca="1">IF(COUNT(HA12:OFFSET(HA12,$A$1-1,0))&gt;0,MAX(HA12:OFFSET(HA12,$A$1-1,0)),"-")</f>
        <v>37524.308823529405</v>
      </c>
      <c r="HC6" s="321" t="s">
        <v>329</v>
      </c>
      <c r="HD6" s="323">
        <f ca="1">IF(COUNT(HD12:OFFSET(HD12,$A$1-1,0))&gt;0,MAX(HD12:OFFSET(HD12,$A$1-1,0)),"-")</f>
        <v>35641</v>
      </c>
      <c r="HF6" s="321" t="s">
        <v>329</v>
      </c>
      <c r="HG6" s="323">
        <f ca="1">IF(COUNT(HG12:OFFSET(HG12,$A$1-1,0))&gt;0,MAX(HG12:OFFSET(HG12,$A$1-1,0)),"-")</f>
        <v>46007.444668008051</v>
      </c>
      <c r="HI6" s="321" t="s">
        <v>329</v>
      </c>
      <c r="HJ6" s="323">
        <f ca="1">IF(COUNT(HJ12:OFFSET(HJ12,$A$1-1,0))&gt;0,MAX(HJ12:OFFSET(HJ12,$A$1-1,0)),"-")</f>
        <v>38986</v>
      </c>
      <c r="HL6" s="321" t="s">
        <v>329</v>
      </c>
      <c r="HM6" s="323">
        <f ca="1">IF(COUNT(HM12:OFFSET(HM12,$A$1-1,0))&gt;0,MAX(HM12:OFFSET(HM12,$A$1-1,0)),"-")</f>
        <v>45389.230769230766</v>
      </c>
      <c r="HO6" s="321" t="s">
        <v>329</v>
      </c>
      <c r="HP6" s="323">
        <f ca="1">IF(COUNT(HP12:OFFSET(HP12,$A$1-1,0))&gt;0,MAX(HP12:OFFSET(HP12,$A$1-1,0)),"-")</f>
        <v>40427.184782608696</v>
      </c>
      <c r="HR6" s="321" t="s">
        <v>329</v>
      </c>
      <c r="HS6" s="323">
        <f ca="1">IF(COUNT(HS12:OFFSET(HS12,$A$1-1,0))&gt;0,MAX(HS12:OFFSET(HS12,$A$1-1,0)),"-")</f>
        <v>36617.75</v>
      </c>
      <c r="HU6" s="321" t="s">
        <v>329</v>
      </c>
      <c r="HV6" s="323" t="str">
        <f ca="1">IF(COUNT(HV12:OFFSET(HV12,$A$1-1,0))&gt;0,MAX(HV12:OFFSET(HV12,$A$1-1,0)),"-")</f>
        <v>-</v>
      </c>
    </row>
    <row r="7" spans="1:239">
      <c r="A7" s="324" t="s">
        <v>330</v>
      </c>
      <c r="B7" s="325">
        <v>2017</v>
      </c>
      <c r="BM7" s="326" t="s">
        <v>331</v>
      </c>
      <c r="BN7" s="327">
        <f ca="1">MIN(BN12:OFFSET(BN12,$A$1-1,0))</f>
        <v>0.15622870594065538</v>
      </c>
      <c r="CW7" s="326" t="s">
        <v>331</v>
      </c>
      <c r="CX7" s="327">
        <f ca="1">MIN(CX12:OFFSET(CX12,$A$1-1,0))</f>
        <v>9.1084001999999997E-2</v>
      </c>
      <c r="DQ7" s="326" t="s">
        <v>331</v>
      </c>
      <c r="DR7" s="328">
        <f ca="1">IF(COUNT(DR12:OFFSET(DR12,$A$1-1,0))&gt;0,MIN(DR12:OFFSET(DR12,$A$1-1,0)),"-")</f>
        <v>53857.142857142855</v>
      </c>
      <c r="DT7" s="326" t="s">
        <v>331</v>
      </c>
      <c r="DU7" s="328">
        <f ca="1">IF(COUNT(DU12:OFFSET(DU12,$A$1-1,0))&gt;0,MIN(DU12:OFFSET(DU12,$A$1-1,0)),"-")</f>
        <v>52375</v>
      </c>
      <c r="DW7" s="326" t="s">
        <v>331</v>
      </c>
      <c r="DX7" s="328">
        <f ca="1">IF(COUNT(DX12:OFFSET(DX12,$A$1-1,0))&gt;0,MIN(DX12:OFFSET(DX12,$A$1-1,0)),"-")</f>
        <v>54826.724137931036</v>
      </c>
      <c r="DZ7" s="326" t="s">
        <v>331</v>
      </c>
      <c r="EA7" s="328">
        <f ca="1">IF(COUNT(EA12:OFFSET(EA12,$A$1-1,0))&gt;0,MIN(EA12:OFFSET(EA12,$A$1-1,0)),"-")</f>
        <v>47335.714285714283</v>
      </c>
      <c r="EC7" s="326" t="s">
        <v>331</v>
      </c>
      <c r="ED7" s="328">
        <f ca="1">IF(COUNT(ED12:OFFSET(ED12,$A$1-1,0))&gt;0,MIN(ED12:OFFSET(ED12,$A$1-1,0)),"-")</f>
        <v>157453.57142857142</v>
      </c>
      <c r="EF7" s="326" t="s">
        <v>331</v>
      </c>
      <c r="EG7" s="328" t="str">
        <f ca="1">IF(COUNT(EG12:OFFSET(EG12,$A$1-1,0))&gt;0,MIN(EG12:OFFSET(EG12,$A$1-1,0)),"-")</f>
        <v>-</v>
      </c>
      <c r="EI7" s="326" t="s">
        <v>331</v>
      </c>
      <c r="EJ7" s="328">
        <f ca="1">IF(COUNT(EJ12:OFFSET(EJ12,$A$1-1,0))&gt;0,MIN(EJ12:OFFSET(EJ12,$A$1-1,0)),"-")</f>
        <v>88110.941176470587</v>
      </c>
      <c r="EL7" s="326" t="s">
        <v>331</v>
      </c>
      <c r="EM7" s="328">
        <f ca="1">IF(COUNT(EM12:OFFSET(EM12,$A$1-1,0))&gt;0,MIN(EM12:OFFSET(EM12,$A$1-1,0)),"-")</f>
        <v>44935</v>
      </c>
      <c r="EO7" s="326" t="s">
        <v>331</v>
      </c>
      <c r="EP7" s="328">
        <f ca="1">IF(COUNT(EP12:OFFSET(EP12,$A$1-1,0))&gt;0,MIN(EP12:OFFSET(EP12,$A$1-1,0)),"-")</f>
        <v>38666.666666666672</v>
      </c>
      <c r="ER7" s="326" t="s">
        <v>331</v>
      </c>
      <c r="ES7" s="328" t="str">
        <f ca="1">IF(COUNT(ES12:OFFSET(ES12,$A$1-1,0))&gt;0,MIN(ES12:OFFSET(ES12,$A$1-1,0)),"-")</f>
        <v>-</v>
      </c>
      <c r="EU7" s="326" t="s">
        <v>331</v>
      </c>
      <c r="EV7" s="328" t="str">
        <f ca="1">IF(COUNT(EV12:OFFSET(EV12,$A$1-1,0))&gt;0,MIN(EV12:OFFSET(EV12,$A$1-1,0)),"-")</f>
        <v>-</v>
      </c>
      <c r="EX7" s="326" t="s">
        <v>331</v>
      </c>
      <c r="EY7" s="328" t="str">
        <f ca="1">IF(COUNT(EY12:OFFSET(EY12,$A$1-1,0))&gt;0,MIN(EY12:OFFSET(EY12,$A$1-1,0)),"-")</f>
        <v>-</v>
      </c>
      <c r="FA7" s="326" t="s">
        <v>331</v>
      </c>
      <c r="FB7" s="328" t="str">
        <f ca="1">IF(COUNT(FB12:OFFSET(FB12,$A$1-1,0))&gt;0,MIN(FB12:OFFSET(FB12,$A$1-1,0)),"-")</f>
        <v>-</v>
      </c>
      <c r="FD7" s="326" t="s">
        <v>331</v>
      </c>
      <c r="FE7" s="328" t="str">
        <f ca="1">IF(COUNT(FE12:OFFSET(FE12,$A$1-1,0))&gt;0,MIN(FE12:OFFSET(FE12,$A$1-1,0)),"-")</f>
        <v>-</v>
      </c>
      <c r="FG7" s="326" t="s">
        <v>331</v>
      </c>
      <c r="FH7" s="328" t="str">
        <f ca="1">IF(COUNT(FH12:OFFSET(FH12,$A$1-1,0))&gt;0,MIN(FH12:OFFSET(FH12,$A$1-1,0)),"-")</f>
        <v>-</v>
      </c>
      <c r="FJ7" s="326" t="s">
        <v>331</v>
      </c>
      <c r="FK7" s="328" t="str">
        <f ca="1">IF(COUNT(FK12:OFFSET(FK12,$A$1-1,0))&gt;0,MIN(FK12:OFFSET(FK12,$A$1-1,0)),"-")</f>
        <v>-</v>
      </c>
      <c r="FM7" s="326" t="s">
        <v>331</v>
      </c>
      <c r="FN7" s="328" t="str">
        <f ca="1">IF(COUNT(FN12:OFFSET(FN12,$A$1-1,0))&gt;0,MIN(FN12:OFFSET(FN12,$A$1-1,0)),"-")</f>
        <v>-</v>
      </c>
      <c r="FP7" s="326" t="s">
        <v>331</v>
      </c>
      <c r="FQ7" s="328" t="str">
        <f ca="1">IF(COUNT(FQ12:OFFSET(FQ12,$A$1-1,0))&gt;0,MIN(FQ12:OFFSET(FQ12,$A$1-1,0)),"-")</f>
        <v>-</v>
      </c>
      <c r="FS7" s="326" t="s">
        <v>331</v>
      </c>
      <c r="FT7" s="328" t="str">
        <f ca="1">IF(COUNT(FT12:OFFSET(FT12,$A$1-1,0))&gt;0,MIN(FT12:OFFSET(FT12,$A$1-1,0)),"-")</f>
        <v>-</v>
      </c>
      <c r="FV7" s="326" t="s">
        <v>331</v>
      </c>
      <c r="FW7" s="328" t="str">
        <f ca="1">IF(COUNT(FW12:OFFSET(FW12,$A$1-1,0))&gt;0,MIN(FW12:OFFSET(FW12,$A$1-1,0)),"-")</f>
        <v>-</v>
      </c>
      <c r="FY7" s="326" t="s">
        <v>331</v>
      </c>
      <c r="FZ7" s="328" t="str">
        <f ca="1">IF(COUNT(FZ12:OFFSET(FZ12,$A$1-1,0))&gt;0,MIN(FZ12:OFFSET(FZ12,$A$1-1,0)),"-")</f>
        <v>-</v>
      </c>
      <c r="GB7" s="326" t="s">
        <v>331</v>
      </c>
      <c r="GC7" s="328" t="str">
        <f ca="1">IF(COUNT(GC12:OFFSET(GC12,$A$1-1,0))&gt;0,MIN(GC12:OFFSET(GC12,$A$1-1,0)),"-")</f>
        <v>-</v>
      </c>
      <c r="GE7" s="326" t="s">
        <v>331</v>
      </c>
      <c r="GF7" s="328">
        <f ca="1">IF(COUNT(GF12:OFFSET(GF12,$A$1-1,0))&gt;0,MIN(GF12:OFFSET(GF12,$A$1-1,0)),"-")</f>
        <v>83323.133333333346</v>
      </c>
      <c r="GH7" s="326" t="s">
        <v>331</v>
      </c>
      <c r="GI7" s="328">
        <f ca="1">IF(COUNT(GI12:OFFSET(GI12,$A$1-1,0))&gt;0,MIN(GI12:OFFSET(GI12,$A$1-1,0)),"-")</f>
        <v>48773</v>
      </c>
      <c r="GK7" s="326" t="s">
        <v>331</v>
      </c>
      <c r="GL7" s="328">
        <f ca="1">IF(COUNT(GL12:OFFSET(GL12,$A$1-1,0))&gt;0,MIN(GL12:OFFSET(GL12,$A$1-1,0)),"-")</f>
        <v>61737.250000000007</v>
      </c>
      <c r="GN7" s="326" t="s">
        <v>331</v>
      </c>
      <c r="GO7" s="328" t="str">
        <f ca="1">IF(COUNT(GO12:OFFSET(GO12,$A$1-1,0))&gt;0,MIN(GO12:OFFSET(GO12,$A$1-1,0)),"-")</f>
        <v>-</v>
      </c>
      <c r="GQ7" s="326" t="s">
        <v>331</v>
      </c>
      <c r="GR7" s="328" t="str">
        <f ca="1">IF(COUNT(GR12:OFFSET(GR12,$A$1-1,0))&gt;0,MIN(GR12:OFFSET(GR12,$A$1-1,0)),"-")</f>
        <v>-</v>
      </c>
      <c r="GT7" s="326" t="s">
        <v>331</v>
      </c>
      <c r="GU7" s="328">
        <f ca="1">IF(COUNT(GU12:OFFSET(GU12,$A$1-1,0))&gt;0,MIN(GU12:OFFSET(GU12,$A$1-1,0)),"-")</f>
        <v>48269.705263157899</v>
      </c>
      <c r="GW7" s="326" t="s">
        <v>331</v>
      </c>
      <c r="GX7" s="328">
        <f ca="1">IF(COUNT(GX12:OFFSET(GX12,$A$1-1,0))&gt;0,MIN(GX12:OFFSET(GX12,$A$1-1,0)),"-")</f>
        <v>34306</v>
      </c>
      <c r="GZ7" s="326" t="s">
        <v>331</v>
      </c>
      <c r="HA7" s="328">
        <f ca="1">IF(COUNT(HA12:OFFSET(HA12,$A$1-1,0))&gt;0,MIN(HA12:OFFSET(HA12,$A$1-1,0)),"-")</f>
        <v>34396.367521367523</v>
      </c>
      <c r="HC7" s="326" t="s">
        <v>331</v>
      </c>
      <c r="HD7" s="328">
        <f ca="1">IF(COUNT(HD12:OFFSET(HD12,$A$1-1,0))&gt;0,MIN(HD12:OFFSET(HD12,$A$1-1,0)),"-")</f>
        <v>31344.192307692305</v>
      </c>
      <c r="HF7" s="326" t="s">
        <v>331</v>
      </c>
      <c r="HG7" s="328">
        <f ca="1">IF(COUNT(HG12:OFFSET(HG12,$A$1-1,0))&gt;0,MIN(HG12:OFFSET(HG12,$A$1-1,0)),"-")</f>
        <v>27304.5</v>
      </c>
      <c r="HI7" s="326" t="s">
        <v>331</v>
      </c>
      <c r="HJ7" s="328">
        <f ca="1">IF(COUNT(HJ12:OFFSET(HJ12,$A$1-1,0))&gt;0,MIN(HJ12:OFFSET(HJ12,$A$1-1,0)),"-")</f>
        <v>26437.5</v>
      </c>
      <c r="HL7" s="326" t="s">
        <v>331</v>
      </c>
      <c r="HM7" s="328">
        <f ca="1">IF(COUNT(HM12:OFFSET(HM12,$A$1-1,0))&gt;0,MIN(HM12:OFFSET(HM12,$A$1-1,0)),"-")</f>
        <v>28274.999999999985</v>
      </c>
      <c r="HO7" s="326" t="s">
        <v>331</v>
      </c>
      <c r="HP7" s="328">
        <f ca="1">IF(COUNT(HP12:OFFSET(HP12,$A$1-1,0))&gt;0,MIN(HP12:OFFSET(HP12,$A$1-1,0)),"-")</f>
        <v>22880</v>
      </c>
      <c r="HR7" s="326" t="s">
        <v>331</v>
      </c>
      <c r="HS7" s="328">
        <f ca="1">IF(COUNT(HS12:OFFSET(HS12,$A$1-1,0))&gt;0,MIN(HS12:OFFSET(HS12,$A$1-1,0)),"-")</f>
        <v>30002.702702702703</v>
      </c>
      <c r="HU7" s="326" t="s">
        <v>331</v>
      </c>
      <c r="HV7" s="328" t="str">
        <f ca="1">IF(COUNT(HV12:OFFSET(HV12,$A$1-1,0))&gt;0,MIN(HV12:OFFSET(HV12,$A$1-1,0)),"-")</f>
        <v>-</v>
      </c>
    </row>
    <row r="8" spans="1:239">
      <c r="A8" s="324" t="s">
        <v>332</v>
      </c>
      <c r="B8" s="324" t="s">
        <v>333</v>
      </c>
    </row>
    <row r="9" spans="1:239">
      <c r="A9" s="329"/>
      <c r="B9" s="330"/>
      <c r="C9" s="331" t="s">
        <v>334</v>
      </c>
      <c r="D9" s="331" t="s">
        <v>335</v>
      </c>
      <c r="E9" s="331" t="s">
        <v>336</v>
      </c>
      <c r="F9" s="331" t="s">
        <v>337</v>
      </c>
      <c r="G9" s="331" t="s">
        <v>338</v>
      </c>
      <c r="H9" s="331" t="s">
        <v>339</v>
      </c>
      <c r="I9" s="331" t="s">
        <v>340</v>
      </c>
      <c r="J9" s="331" t="s">
        <v>341</v>
      </c>
      <c r="K9" s="331" t="s">
        <v>342</v>
      </c>
      <c r="L9" s="331" t="s">
        <v>343</v>
      </c>
      <c r="M9" s="331" t="s">
        <v>344</v>
      </c>
      <c r="N9" s="331" t="s">
        <v>345</v>
      </c>
      <c r="O9" s="331" t="s">
        <v>346</v>
      </c>
      <c r="P9" s="331" t="s">
        <v>347</v>
      </c>
      <c r="Q9" s="331" t="s">
        <v>348</v>
      </c>
      <c r="R9" s="331" t="s">
        <v>349</v>
      </c>
      <c r="S9" s="331" t="s">
        <v>350</v>
      </c>
      <c r="T9" s="331" t="s">
        <v>351</v>
      </c>
      <c r="U9" s="331" t="s">
        <v>352</v>
      </c>
      <c r="V9" s="331" t="s">
        <v>353</v>
      </c>
      <c r="W9" s="331" t="s">
        <v>354</v>
      </c>
      <c r="X9" s="331" t="s">
        <v>355</v>
      </c>
      <c r="Y9" s="331" t="s">
        <v>356</v>
      </c>
      <c r="Z9" s="331" t="s">
        <v>357</v>
      </c>
      <c r="AA9" s="331" t="s">
        <v>358</v>
      </c>
      <c r="AB9" s="331" t="s">
        <v>359</v>
      </c>
      <c r="AC9" s="331" t="s">
        <v>360</v>
      </c>
      <c r="AD9" s="331" t="s">
        <v>361</v>
      </c>
      <c r="AE9" s="331" t="s">
        <v>362</v>
      </c>
      <c r="AF9" s="331" t="s">
        <v>363</v>
      </c>
      <c r="AG9" s="331" t="s">
        <v>364</v>
      </c>
      <c r="AH9" s="331" t="s">
        <v>365</v>
      </c>
      <c r="AI9" s="331" t="s">
        <v>366</v>
      </c>
      <c r="AJ9" s="331" t="s">
        <v>367</v>
      </c>
      <c r="AK9" s="331" t="s">
        <v>368</v>
      </c>
      <c r="AL9" s="331" t="s">
        <v>369</v>
      </c>
      <c r="AM9" s="331" t="s">
        <v>370</v>
      </c>
      <c r="AN9" s="331" t="s">
        <v>371</v>
      </c>
      <c r="AO9" s="331" t="s">
        <v>372</v>
      </c>
      <c r="AP9" s="331" t="s">
        <v>373</v>
      </c>
      <c r="AQ9" s="331" t="s">
        <v>374</v>
      </c>
      <c r="AR9" s="331" t="s">
        <v>375</v>
      </c>
      <c r="AS9" s="331" t="s">
        <v>376</v>
      </c>
      <c r="AT9" s="331" t="s">
        <v>377</v>
      </c>
      <c r="AU9" s="331" t="s">
        <v>378</v>
      </c>
      <c r="AV9" s="331" t="s">
        <v>379</v>
      </c>
      <c r="AW9" s="331" t="s">
        <v>380</v>
      </c>
      <c r="AX9" s="331" t="s">
        <v>381</v>
      </c>
      <c r="AY9" s="331" t="s">
        <v>382</v>
      </c>
      <c r="AZ9" s="331" t="s">
        <v>383</v>
      </c>
      <c r="BA9" s="331" t="s">
        <v>384</v>
      </c>
      <c r="BB9" s="331" t="s">
        <v>385</v>
      </c>
      <c r="BC9" s="331" t="s">
        <v>386</v>
      </c>
      <c r="BD9" s="331" t="s">
        <v>387</v>
      </c>
      <c r="BE9" s="331" t="s">
        <v>388</v>
      </c>
      <c r="BF9" s="331" t="s">
        <v>389</v>
      </c>
      <c r="BG9" s="331" t="s">
        <v>390</v>
      </c>
      <c r="BH9" s="331" t="s">
        <v>391</v>
      </c>
      <c r="BI9" s="331" t="s">
        <v>392</v>
      </c>
      <c r="BJ9" s="331" t="s">
        <v>393</v>
      </c>
      <c r="BK9" s="331" t="s">
        <v>394</v>
      </c>
      <c r="BL9" s="331" t="s">
        <v>395</v>
      </c>
      <c r="BM9" s="331" t="s">
        <v>396</v>
      </c>
      <c r="BN9" s="331"/>
      <c r="BO9" s="331" t="s">
        <v>397</v>
      </c>
      <c r="BP9" s="331" t="s">
        <v>398</v>
      </c>
      <c r="BQ9" s="331" t="s">
        <v>399</v>
      </c>
      <c r="BR9" s="331" t="s">
        <v>400</v>
      </c>
      <c r="BS9" s="331" t="s">
        <v>401</v>
      </c>
      <c r="BT9" s="331" t="s">
        <v>402</v>
      </c>
      <c r="BU9" s="331" t="s">
        <v>403</v>
      </c>
      <c r="BV9" s="331" t="s">
        <v>404</v>
      </c>
      <c r="BW9" s="331" t="s">
        <v>405</v>
      </c>
      <c r="BX9" s="331" t="s">
        <v>406</v>
      </c>
      <c r="BY9" s="331" t="s">
        <v>407</v>
      </c>
      <c r="BZ9" s="331" t="s">
        <v>408</v>
      </c>
      <c r="CA9" s="331" t="s">
        <v>409</v>
      </c>
      <c r="CB9" s="331" t="s">
        <v>410</v>
      </c>
      <c r="CC9" s="331" t="s">
        <v>411</v>
      </c>
      <c r="CD9" s="331" t="s">
        <v>412</v>
      </c>
      <c r="CE9" s="331" t="s">
        <v>413</v>
      </c>
      <c r="CF9" s="331" t="s">
        <v>414</v>
      </c>
      <c r="CG9" s="331" t="s">
        <v>415</v>
      </c>
      <c r="CH9" s="331" t="s">
        <v>416</v>
      </c>
      <c r="CI9" s="331" t="s">
        <v>417</v>
      </c>
      <c r="CJ9" s="331" t="s">
        <v>418</v>
      </c>
      <c r="CK9" s="331" t="s">
        <v>419</v>
      </c>
      <c r="CL9" s="331" t="s">
        <v>420</v>
      </c>
      <c r="CM9" s="331" t="s">
        <v>421</v>
      </c>
      <c r="CN9" s="331" t="s">
        <v>422</v>
      </c>
      <c r="CO9" s="331" t="s">
        <v>423</v>
      </c>
      <c r="CP9" s="331" t="s">
        <v>424</v>
      </c>
      <c r="CQ9" s="331" t="s">
        <v>425</v>
      </c>
      <c r="CR9" s="331" t="s">
        <v>426</v>
      </c>
      <c r="CS9" s="331" t="s">
        <v>427</v>
      </c>
      <c r="CT9" s="331" t="s">
        <v>428</v>
      </c>
      <c r="CU9" s="331" t="s">
        <v>429</v>
      </c>
      <c r="CV9" s="331" t="s">
        <v>430</v>
      </c>
      <c r="CW9" s="331" t="s">
        <v>431</v>
      </c>
      <c r="CX9" s="331"/>
      <c r="CY9" s="331" t="s">
        <v>432</v>
      </c>
      <c r="CZ9" s="331" t="s">
        <v>433</v>
      </c>
      <c r="DA9" s="331" t="s">
        <v>434</v>
      </c>
      <c r="DB9" s="331" t="s">
        <v>435</v>
      </c>
      <c r="DC9" s="331" t="s">
        <v>436</v>
      </c>
      <c r="DD9" s="331" t="s">
        <v>437</v>
      </c>
      <c r="DE9" s="331" t="s">
        <v>438</v>
      </c>
      <c r="DF9" s="331" t="s">
        <v>439</v>
      </c>
      <c r="DG9" s="331" t="s">
        <v>440</v>
      </c>
      <c r="DH9" s="331" t="s">
        <v>441</v>
      </c>
      <c r="DI9" s="331" t="s">
        <v>442</v>
      </c>
      <c r="DJ9" s="331" t="s">
        <v>443</v>
      </c>
      <c r="DK9" s="331" t="s">
        <v>444</v>
      </c>
      <c r="DL9" s="331" t="s">
        <v>445</v>
      </c>
      <c r="DM9" s="331" t="s">
        <v>446</v>
      </c>
      <c r="DN9" s="331" t="s">
        <v>447</v>
      </c>
      <c r="DO9" s="331" t="s">
        <v>448</v>
      </c>
      <c r="DP9" s="331" t="s">
        <v>9</v>
      </c>
      <c r="DQ9" s="332"/>
      <c r="DR9" s="333"/>
      <c r="DS9" s="331" t="s">
        <v>11</v>
      </c>
      <c r="DT9" s="332"/>
      <c r="DU9" s="333"/>
      <c r="DV9" s="331" t="s">
        <v>24</v>
      </c>
      <c r="DW9" s="332"/>
      <c r="DX9" s="333"/>
      <c r="DY9" s="331" t="s">
        <v>13</v>
      </c>
      <c r="DZ9" s="332"/>
      <c r="EA9" s="333"/>
      <c r="EB9" s="331" t="s">
        <v>20</v>
      </c>
      <c r="EC9" s="332"/>
      <c r="ED9" s="333"/>
      <c r="EE9" s="331" t="s">
        <v>46</v>
      </c>
      <c r="EF9" s="332"/>
      <c r="EG9" s="333"/>
      <c r="EH9" s="331" t="s">
        <v>15</v>
      </c>
      <c r="EI9" s="332"/>
      <c r="EJ9" s="333"/>
      <c r="EK9" s="331" t="s">
        <v>17</v>
      </c>
      <c r="EL9" s="332"/>
      <c r="EM9" s="333"/>
      <c r="EN9" s="331" t="s">
        <v>19</v>
      </c>
      <c r="EO9" s="332"/>
      <c r="EP9" s="333"/>
      <c r="EQ9" s="331" t="s">
        <v>53</v>
      </c>
      <c r="ER9" s="332"/>
      <c r="ES9" s="333"/>
      <c r="ET9" s="331" t="s">
        <v>55</v>
      </c>
      <c r="EU9" s="332"/>
      <c r="EV9" s="333"/>
      <c r="EW9" s="331" t="s">
        <v>57</v>
      </c>
      <c r="EX9" s="332"/>
      <c r="EY9" s="333"/>
      <c r="EZ9" s="331" t="s">
        <v>59</v>
      </c>
      <c r="FA9" s="332"/>
      <c r="FB9" s="333"/>
      <c r="FC9" s="331" t="s">
        <v>61</v>
      </c>
      <c r="FD9" s="332"/>
      <c r="FE9" s="333"/>
      <c r="FF9" s="331" t="s">
        <v>63</v>
      </c>
      <c r="FG9" s="332"/>
      <c r="FH9" s="333"/>
      <c r="FI9" s="331" t="s">
        <v>64</v>
      </c>
      <c r="FJ9" s="332"/>
      <c r="FK9" s="333"/>
      <c r="FL9" s="331" t="s">
        <v>66</v>
      </c>
      <c r="FM9" s="332"/>
      <c r="FN9" s="333"/>
      <c r="FO9" s="331" t="s">
        <v>68</v>
      </c>
      <c r="FP9" s="332"/>
      <c r="FQ9" s="333"/>
      <c r="FR9" s="331" t="s">
        <v>70</v>
      </c>
      <c r="FS9" s="332"/>
      <c r="FT9" s="333"/>
      <c r="FU9" s="331" t="s">
        <v>72</v>
      </c>
      <c r="FV9" s="332"/>
      <c r="FW9" s="333"/>
      <c r="FX9" s="331" t="s">
        <v>34</v>
      </c>
      <c r="FY9" s="332"/>
      <c r="FZ9" s="333"/>
      <c r="GA9" s="331" t="s">
        <v>48</v>
      </c>
      <c r="GB9" s="332"/>
      <c r="GC9" s="333"/>
      <c r="GD9" s="331" t="s">
        <v>36</v>
      </c>
      <c r="GE9" s="332"/>
      <c r="GF9" s="333"/>
      <c r="GG9" s="331" t="s">
        <v>1</v>
      </c>
      <c r="GH9" s="332"/>
      <c r="GI9" s="333"/>
      <c r="GJ9" s="331" t="s">
        <v>22</v>
      </c>
      <c r="GK9" s="332"/>
      <c r="GL9" s="333"/>
      <c r="GM9" s="331" t="s">
        <v>3</v>
      </c>
      <c r="GN9" s="332"/>
      <c r="GO9" s="333"/>
      <c r="GP9" s="331" t="s">
        <v>26</v>
      </c>
      <c r="GQ9" s="332"/>
      <c r="GR9" s="333"/>
      <c r="GS9" s="331" t="s">
        <v>44</v>
      </c>
      <c r="GT9" s="332"/>
      <c r="GU9" s="333"/>
      <c r="GV9" s="331" t="s">
        <v>38</v>
      </c>
      <c r="GW9" s="332"/>
      <c r="GX9" s="333"/>
      <c r="GY9" s="331" t="s">
        <v>5</v>
      </c>
      <c r="GZ9" s="332"/>
      <c r="HA9" s="333"/>
      <c r="HB9" s="331" t="s">
        <v>28</v>
      </c>
      <c r="HC9" s="332"/>
      <c r="HD9" s="333"/>
      <c r="HE9" s="331" t="s">
        <v>42</v>
      </c>
      <c r="HF9" s="332"/>
      <c r="HG9" s="333"/>
      <c r="HH9" s="331" t="s">
        <v>30</v>
      </c>
      <c r="HI9" s="332"/>
      <c r="HJ9" s="333"/>
      <c r="HK9" s="331" t="s">
        <v>32</v>
      </c>
      <c r="HL9" s="332"/>
      <c r="HM9" s="333"/>
      <c r="HN9" s="331" t="s">
        <v>7</v>
      </c>
      <c r="HO9" s="332"/>
      <c r="HP9" s="333"/>
      <c r="HQ9" s="331" t="s">
        <v>40</v>
      </c>
      <c r="HR9" s="332"/>
      <c r="HS9" s="333"/>
      <c r="HT9" s="331" t="s">
        <v>50</v>
      </c>
      <c r="HU9" s="332"/>
      <c r="HV9" s="333"/>
      <c r="HW9" s="331" t="s">
        <v>449</v>
      </c>
      <c r="HX9" s="332"/>
      <c r="HY9" s="331" t="s">
        <v>450</v>
      </c>
      <c r="HZ9" s="332"/>
      <c r="IA9" s="329"/>
      <c r="IB9" s="334"/>
    </row>
    <row r="10" spans="1:239" s="341" customFormat="1" ht="60">
      <c r="A10" s="335"/>
      <c r="B10" s="336"/>
      <c r="C10" s="337" t="s">
        <v>451</v>
      </c>
      <c r="D10" s="337" t="s">
        <v>452</v>
      </c>
      <c r="E10" s="337" t="s">
        <v>453</v>
      </c>
      <c r="F10" s="337" t="s">
        <v>454</v>
      </c>
      <c r="G10" s="337" t="s">
        <v>455</v>
      </c>
      <c r="H10" s="337" t="s">
        <v>456</v>
      </c>
      <c r="I10" s="337" t="s">
        <v>457</v>
      </c>
      <c r="J10" s="337" t="s">
        <v>458</v>
      </c>
      <c r="K10" s="337" t="s">
        <v>459</v>
      </c>
      <c r="L10" s="337" t="s">
        <v>460</v>
      </c>
      <c r="M10" s="337" t="s">
        <v>461</v>
      </c>
      <c r="N10" s="337" t="s">
        <v>462</v>
      </c>
      <c r="O10" s="337" t="s">
        <v>463</v>
      </c>
      <c r="P10" s="337" t="s">
        <v>464</v>
      </c>
      <c r="Q10" s="337" t="s">
        <v>465</v>
      </c>
      <c r="R10" s="337" t="s">
        <v>466</v>
      </c>
      <c r="S10" s="337" t="s">
        <v>467</v>
      </c>
      <c r="T10" s="337" t="s">
        <v>468</v>
      </c>
      <c r="U10" s="337" t="s">
        <v>469</v>
      </c>
      <c r="V10" s="337" t="s">
        <v>470</v>
      </c>
      <c r="W10" s="337" t="s">
        <v>471</v>
      </c>
      <c r="X10" s="337" t="s">
        <v>472</v>
      </c>
      <c r="Y10" s="337" t="s">
        <v>473</v>
      </c>
      <c r="Z10" s="337" t="s">
        <v>474</v>
      </c>
      <c r="AA10" s="337" t="s">
        <v>475</v>
      </c>
      <c r="AB10" s="337" t="s">
        <v>476</v>
      </c>
      <c r="AC10" s="337" t="s">
        <v>477</v>
      </c>
      <c r="AD10" s="337" t="s">
        <v>478</v>
      </c>
      <c r="AE10" s="337" t="s">
        <v>479</v>
      </c>
      <c r="AF10" s="337" t="s">
        <v>480</v>
      </c>
      <c r="AG10" s="337" t="s">
        <v>481</v>
      </c>
      <c r="AH10" s="337" t="s">
        <v>482</v>
      </c>
      <c r="AI10" s="337" t="s">
        <v>483</v>
      </c>
      <c r="AJ10" s="337" t="s">
        <v>484</v>
      </c>
      <c r="AK10" s="337" t="s">
        <v>485</v>
      </c>
      <c r="AL10" s="337" t="s">
        <v>486</v>
      </c>
      <c r="AM10" s="337" t="s">
        <v>487</v>
      </c>
      <c r="AN10" s="337" t="s">
        <v>488</v>
      </c>
      <c r="AO10" s="337" t="s">
        <v>489</v>
      </c>
      <c r="AP10" s="337" t="s">
        <v>490</v>
      </c>
      <c r="AQ10" s="337" t="s">
        <v>491</v>
      </c>
      <c r="AR10" s="337" t="s">
        <v>492</v>
      </c>
      <c r="AS10" s="337" t="s">
        <v>493</v>
      </c>
      <c r="AT10" s="337" t="s">
        <v>494</v>
      </c>
      <c r="AU10" s="337" t="s">
        <v>495</v>
      </c>
      <c r="AV10" s="337" t="s">
        <v>496</v>
      </c>
      <c r="AW10" s="337" t="s">
        <v>497</v>
      </c>
      <c r="AX10" s="337" t="s">
        <v>498</v>
      </c>
      <c r="AY10" s="337" t="s">
        <v>499</v>
      </c>
      <c r="AZ10" s="337" t="s">
        <v>500</v>
      </c>
      <c r="BA10" s="337" t="s">
        <v>501</v>
      </c>
      <c r="BB10" s="337" t="s">
        <v>502</v>
      </c>
      <c r="BC10" s="337" t="s">
        <v>503</v>
      </c>
      <c r="BD10" s="337" t="s">
        <v>504</v>
      </c>
      <c r="BE10" s="337" t="s">
        <v>505</v>
      </c>
      <c r="BF10" s="337" t="s">
        <v>506</v>
      </c>
      <c r="BG10" s="337" t="s">
        <v>507</v>
      </c>
      <c r="BH10" s="337" t="s">
        <v>508</v>
      </c>
      <c r="BI10" s="337" t="s">
        <v>509</v>
      </c>
      <c r="BJ10" s="337" t="s">
        <v>510</v>
      </c>
      <c r="BK10" s="337" t="s">
        <v>511</v>
      </c>
      <c r="BL10" s="337" t="s">
        <v>512</v>
      </c>
      <c r="BM10" s="337" t="s">
        <v>513</v>
      </c>
      <c r="BN10" s="337" t="s">
        <v>514</v>
      </c>
      <c r="BO10" s="337" t="s">
        <v>515</v>
      </c>
      <c r="BP10" s="337" t="s">
        <v>516</v>
      </c>
      <c r="BQ10" s="337" t="s">
        <v>517</v>
      </c>
      <c r="BR10" s="337" t="s">
        <v>518</v>
      </c>
      <c r="BS10" s="337" t="s">
        <v>519</v>
      </c>
      <c r="BT10" s="337" t="s">
        <v>520</v>
      </c>
      <c r="BU10" s="337" t="s">
        <v>521</v>
      </c>
      <c r="BV10" s="337" t="s">
        <v>522</v>
      </c>
      <c r="BW10" s="337" t="s">
        <v>523</v>
      </c>
      <c r="BX10" s="337" t="s">
        <v>524</v>
      </c>
      <c r="BY10" s="337" t="s">
        <v>525</v>
      </c>
      <c r="BZ10" s="337" t="s">
        <v>526</v>
      </c>
      <c r="CA10" s="337" t="s">
        <v>527</v>
      </c>
      <c r="CB10" s="337" t="s">
        <v>528</v>
      </c>
      <c r="CC10" s="337" t="s">
        <v>529</v>
      </c>
      <c r="CD10" s="337" t="s">
        <v>530</v>
      </c>
      <c r="CE10" s="337" t="s">
        <v>531</v>
      </c>
      <c r="CF10" s="337" t="s">
        <v>532</v>
      </c>
      <c r="CG10" s="337" t="s">
        <v>533</v>
      </c>
      <c r="CH10" s="337" t="s">
        <v>534</v>
      </c>
      <c r="CI10" s="337" t="s">
        <v>535</v>
      </c>
      <c r="CJ10" s="337" t="s">
        <v>536</v>
      </c>
      <c r="CK10" s="337" t="s">
        <v>537</v>
      </c>
      <c r="CL10" s="337" t="s">
        <v>538</v>
      </c>
      <c r="CM10" s="337" t="s">
        <v>539</v>
      </c>
      <c r="CN10" s="337" t="s">
        <v>540</v>
      </c>
      <c r="CO10" s="337" t="s">
        <v>541</v>
      </c>
      <c r="CP10" s="337" t="s">
        <v>542</v>
      </c>
      <c r="CQ10" s="337" t="s">
        <v>543</v>
      </c>
      <c r="CR10" s="337" t="s">
        <v>544</v>
      </c>
      <c r="CS10" s="337" t="s">
        <v>545</v>
      </c>
      <c r="CT10" s="337" t="s">
        <v>546</v>
      </c>
      <c r="CU10" s="337" t="s">
        <v>547</v>
      </c>
      <c r="CV10" s="337" t="s">
        <v>548</v>
      </c>
      <c r="CW10" s="337" t="s">
        <v>549</v>
      </c>
      <c r="CX10" s="337" t="s">
        <v>550</v>
      </c>
      <c r="CY10" s="337" t="s">
        <v>551</v>
      </c>
      <c r="CZ10" s="337" t="s">
        <v>552</v>
      </c>
      <c r="DA10" s="337" t="s">
        <v>553</v>
      </c>
      <c r="DB10" s="337" t="s">
        <v>554</v>
      </c>
      <c r="DC10" s="337" t="s">
        <v>555</v>
      </c>
      <c r="DD10" s="337" t="s">
        <v>556</v>
      </c>
      <c r="DE10" s="337" t="s">
        <v>557</v>
      </c>
      <c r="DF10" s="337" t="s">
        <v>558</v>
      </c>
      <c r="DG10" s="337" t="s">
        <v>559</v>
      </c>
      <c r="DH10" s="337" t="s">
        <v>560</v>
      </c>
      <c r="DI10" s="337" t="s">
        <v>561</v>
      </c>
      <c r="DJ10" s="337" t="s">
        <v>562</v>
      </c>
      <c r="DK10" s="337" t="s">
        <v>563</v>
      </c>
      <c r="DL10" s="337" t="s">
        <v>564</v>
      </c>
      <c r="DM10" s="337" t="s">
        <v>565</v>
      </c>
      <c r="DN10" s="337" t="s">
        <v>566</v>
      </c>
      <c r="DO10" s="337" t="s">
        <v>567</v>
      </c>
      <c r="DP10" s="337" t="s">
        <v>10</v>
      </c>
      <c r="DQ10" s="338"/>
      <c r="DR10" s="339"/>
      <c r="DS10" s="337" t="s">
        <v>12</v>
      </c>
      <c r="DT10" s="338"/>
      <c r="DU10" s="339"/>
      <c r="DV10" s="337" t="s">
        <v>25</v>
      </c>
      <c r="DW10" s="338"/>
      <c r="DX10" s="339"/>
      <c r="DY10" s="337" t="s">
        <v>14</v>
      </c>
      <c r="DZ10" s="338"/>
      <c r="EA10" s="339"/>
      <c r="EB10" s="337" t="s">
        <v>21</v>
      </c>
      <c r="EC10" s="338"/>
      <c r="ED10" s="339"/>
      <c r="EE10" s="337" t="s">
        <v>47</v>
      </c>
      <c r="EF10" s="338"/>
      <c r="EG10" s="339"/>
      <c r="EH10" s="337" t="s">
        <v>16</v>
      </c>
      <c r="EI10" s="338"/>
      <c r="EJ10" s="339"/>
      <c r="EK10" s="337" t="s">
        <v>18</v>
      </c>
      <c r="EL10" s="338"/>
      <c r="EM10" s="339"/>
      <c r="EN10" s="337" t="s">
        <v>52</v>
      </c>
      <c r="EO10" s="338"/>
      <c r="EP10" s="339"/>
      <c r="EQ10" s="337" t="s">
        <v>54</v>
      </c>
      <c r="ER10" s="338"/>
      <c r="ES10" s="339"/>
      <c r="ET10" s="337" t="s">
        <v>56</v>
      </c>
      <c r="EU10" s="338"/>
      <c r="EV10" s="339"/>
      <c r="EW10" s="337" t="s">
        <v>58</v>
      </c>
      <c r="EX10" s="338"/>
      <c r="EY10" s="339"/>
      <c r="EZ10" s="337" t="s">
        <v>568</v>
      </c>
      <c r="FA10" s="338"/>
      <c r="FB10" s="339"/>
      <c r="FC10" s="337" t="s">
        <v>62</v>
      </c>
      <c r="FD10" s="338"/>
      <c r="FE10" s="339"/>
      <c r="FF10" s="337" t="s">
        <v>74</v>
      </c>
      <c r="FG10" s="338"/>
      <c r="FH10" s="339"/>
      <c r="FI10" s="337" t="s">
        <v>65</v>
      </c>
      <c r="FJ10" s="338"/>
      <c r="FK10" s="339"/>
      <c r="FL10" s="337" t="s">
        <v>67</v>
      </c>
      <c r="FM10" s="338"/>
      <c r="FN10" s="339"/>
      <c r="FO10" s="337" t="s">
        <v>569</v>
      </c>
      <c r="FP10" s="338"/>
      <c r="FQ10" s="339"/>
      <c r="FR10" s="337" t="s">
        <v>71</v>
      </c>
      <c r="FS10" s="338"/>
      <c r="FT10" s="339"/>
      <c r="FU10" s="337" t="s">
        <v>73</v>
      </c>
      <c r="FV10" s="338"/>
      <c r="FW10" s="339"/>
      <c r="FX10" s="337" t="s">
        <v>35</v>
      </c>
      <c r="FY10" s="338"/>
      <c r="FZ10" s="339"/>
      <c r="GA10" s="337" t="s">
        <v>49</v>
      </c>
      <c r="GB10" s="338"/>
      <c r="GC10" s="339"/>
      <c r="GD10" s="337" t="s">
        <v>37</v>
      </c>
      <c r="GE10" s="338"/>
      <c r="GF10" s="339"/>
      <c r="GG10" s="337" t="s">
        <v>2</v>
      </c>
      <c r="GH10" s="338"/>
      <c r="GI10" s="339"/>
      <c r="GJ10" s="337" t="s">
        <v>23</v>
      </c>
      <c r="GK10" s="338"/>
      <c r="GL10" s="339"/>
      <c r="GM10" s="337" t="s">
        <v>4</v>
      </c>
      <c r="GN10" s="338"/>
      <c r="GO10" s="339"/>
      <c r="GP10" s="337" t="s">
        <v>27</v>
      </c>
      <c r="GQ10" s="338"/>
      <c r="GR10" s="339"/>
      <c r="GS10" s="337" t="s">
        <v>45</v>
      </c>
      <c r="GT10" s="338"/>
      <c r="GU10" s="339"/>
      <c r="GV10" s="337" t="s">
        <v>39</v>
      </c>
      <c r="GW10" s="338"/>
      <c r="GX10" s="339"/>
      <c r="GY10" s="337" t="s">
        <v>6</v>
      </c>
      <c r="GZ10" s="338"/>
      <c r="HA10" s="339"/>
      <c r="HB10" s="337" t="s">
        <v>29</v>
      </c>
      <c r="HC10" s="338"/>
      <c r="HD10" s="339"/>
      <c r="HE10" s="337" t="s">
        <v>43</v>
      </c>
      <c r="HF10" s="338"/>
      <c r="HG10" s="339"/>
      <c r="HH10" s="337" t="s">
        <v>31</v>
      </c>
      <c r="HI10" s="338"/>
      <c r="HJ10" s="339"/>
      <c r="HK10" s="337" t="s">
        <v>33</v>
      </c>
      <c r="HL10" s="338"/>
      <c r="HM10" s="339"/>
      <c r="HN10" s="337" t="s">
        <v>8</v>
      </c>
      <c r="HO10" s="338"/>
      <c r="HP10" s="339"/>
      <c r="HQ10" s="337" t="s">
        <v>41</v>
      </c>
      <c r="HR10" s="338"/>
      <c r="HS10" s="339"/>
      <c r="HT10" s="337" t="s">
        <v>51</v>
      </c>
      <c r="HU10" s="338"/>
      <c r="HV10" s="339"/>
      <c r="HW10" s="337" t="s">
        <v>570</v>
      </c>
      <c r="HX10" s="338"/>
      <c r="HY10" s="337" t="s">
        <v>571</v>
      </c>
      <c r="HZ10" s="338"/>
      <c r="IA10" s="335"/>
      <c r="IB10" s="340"/>
    </row>
    <row r="11" spans="1:239">
      <c r="A11" s="331" t="s">
        <v>572</v>
      </c>
      <c r="B11" s="331" t="s">
        <v>573</v>
      </c>
      <c r="C11" s="331" t="s">
        <v>574</v>
      </c>
      <c r="D11" s="331" t="s">
        <v>574</v>
      </c>
      <c r="E11" s="331" t="s">
        <v>574</v>
      </c>
      <c r="F11" s="331" t="s">
        <v>574</v>
      </c>
      <c r="G11" s="331" t="s">
        <v>574</v>
      </c>
      <c r="H11" s="331" t="s">
        <v>574</v>
      </c>
      <c r="I11" s="331" t="s">
        <v>574</v>
      </c>
      <c r="J11" s="331" t="s">
        <v>574</v>
      </c>
      <c r="K11" s="331" t="s">
        <v>574</v>
      </c>
      <c r="L11" s="331" t="s">
        <v>574</v>
      </c>
      <c r="M11" s="331" t="s">
        <v>574</v>
      </c>
      <c r="N11" s="331" t="s">
        <v>574</v>
      </c>
      <c r="O11" s="331" t="s">
        <v>574</v>
      </c>
      <c r="P11" s="331" t="s">
        <v>574</v>
      </c>
      <c r="Q11" s="331" t="s">
        <v>574</v>
      </c>
      <c r="R11" s="331" t="s">
        <v>574</v>
      </c>
      <c r="S11" s="331" t="s">
        <v>574</v>
      </c>
      <c r="T11" s="331" t="s">
        <v>574</v>
      </c>
      <c r="U11" s="331" t="s">
        <v>574</v>
      </c>
      <c r="V11" s="331" t="s">
        <v>574</v>
      </c>
      <c r="W11" s="331" t="s">
        <v>574</v>
      </c>
      <c r="X11" s="331" t="s">
        <v>574</v>
      </c>
      <c r="Y11" s="331" t="s">
        <v>574</v>
      </c>
      <c r="Z11" s="331" t="s">
        <v>574</v>
      </c>
      <c r="AA11" s="331" t="s">
        <v>574</v>
      </c>
      <c r="AB11" s="331" t="s">
        <v>574</v>
      </c>
      <c r="AC11" s="331" t="s">
        <v>574</v>
      </c>
      <c r="AD11" s="331" t="s">
        <v>574</v>
      </c>
      <c r="AE11" s="331" t="s">
        <v>574</v>
      </c>
      <c r="AF11" s="331" t="s">
        <v>574</v>
      </c>
      <c r="AG11" s="331" t="s">
        <v>574</v>
      </c>
      <c r="AH11" s="331" t="s">
        <v>574</v>
      </c>
      <c r="AI11" s="331" t="s">
        <v>574</v>
      </c>
      <c r="AJ11" s="331" t="s">
        <v>574</v>
      </c>
      <c r="AK11" s="331" t="s">
        <v>574</v>
      </c>
      <c r="AL11" s="331" t="s">
        <v>574</v>
      </c>
      <c r="AM11" s="331" t="s">
        <v>574</v>
      </c>
      <c r="AN11" s="331" t="s">
        <v>574</v>
      </c>
      <c r="AO11" s="331" t="s">
        <v>574</v>
      </c>
      <c r="AP11" s="331" t="s">
        <v>574</v>
      </c>
      <c r="AQ11" s="331" t="s">
        <v>574</v>
      </c>
      <c r="AR11" s="331" t="s">
        <v>574</v>
      </c>
      <c r="AS11" s="331" t="s">
        <v>574</v>
      </c>
      <c r="AT11" s="331" t="s">
        <v>574</v>
      </c>
      <c r="AU11" s="331" t="s">
        <v>574</v>
      </c>
      <c r="AV11" s="331" t="s">
        <v>574</v>
      </c>
      <c r="AW11" s="331" t="s">
        <v>574</v>
      </c>
      <c r="AX11" s="331" t="s">
        <v>574</v>
      </c>
      <c r="AY11" s="331" t="s">
        <v>574</v>
      </c>
      <c r="AZ11" s="331" t="s">
        <v>574</v>
      </c>
      <c r="BA11" s="331" t="s">
        <v>574</v>
      </c>
      <c r="BB11" s="331" t="s">
        <v>574</v>
      </c>
      <c r="BC11" s="331" t="s">
        <v>574</v>
      </c>
      <c r="BD11" s="331" t="s">
        <v>574</v>
      </c>
      <c r="BE11" s="331" t="s">
        <v>574</v>
      </c>
      <c r="BF11" s="331" t="s">
        <v>574</v>
      </c>
      <c r="BG11" s="331" t="s">
        <v>574</v>
      </c>
      <c r="BH11" s="331" t="s">
        <v>574</v>
      </c>
      <c r="BI11" s="331" t="s">
        <v>574</v>
      </c>
      <c r="BJ11" s="331" t="s">
        <v>574</v>
      </c>
      <c r="BK11" s="331" t="s">
        <v>574</v>
      </c>
      <c r="BL11" s="331" t="s">
        <v>574</v>
      </c>
      <c r="BM11" s="331" t="s">
        <v>574</v>
      </c>
      <c r="BN11" s="331"/>
      <c r="BO11" s="331" t="s">
        <v>574</v>
      </c>
      <c r="BP11" s="331" t="s">
        <v>574</v>
      </c>
      <c r="BQ11" s="331" t="s">
        <v>574</v>
      </c>
      <c r="BR11" s="331" t="s">
        <v>574</v>
      </c>
      <c r="BS11" s="331" t="s">
        <v>574</v>
      </c>
      <c r="BT11" s="331" t="s">
        <v>574</v>
      </c>
      <c r="BU11" s="331" t="s">
        <v>574</v>
      </c>
      <c r="BV11" s="331" t="s">
        <v>574</v>
      </c>
      <c r="BW11" s="331" t="s">
        <v>574</v>
      </c>
      <c r="BX11" s="331" t="s">
        <v>574</v>
      </c>
      <c r="BY11" s="331" t="s">
        <v>574</v>
      </c>
      <c r="BZ11" s="331" t="s">
        <v>574</v>
      </c>
      <c r="CA11" s="331" t="s">
        <v>574</v>
      </c>
      <c r="CB11" s="331" t="s">
        <v>574</v>
      </c>
      <c r="CC11" s="331" t="s">
        <v>574</v>
      </c>
      <c r="CD11" s="331" t="s">
        <v>574</v>
      </c>
      <c r="CE11" s="331" t="s">
        <v>574</v>
      </c>
      <c r="CF11" s="331" t="s">
        <v>574</v>
      </c>
      <c r="CG11" s="331" t="s">
        <v>574</v>
      </c>
      <c r="CH11" s="331" t="s">
        <v>574</v>
      </c>
      <c r="CI11" s="331" t="s">
        <v>574</v>
      </c>
      <c r="CJ11" s="331" t="s">
        <v>574</v>
      </c>
      <c r="CK11" s="331" t="s">
        <v>574</v>
      </c>
      <c r="CL11" s="331" t="s">
        <v>574</v>
      </c>
      <c r="CM11" s="331" t="s">
        <v>574</v>
      </c>
      <c r="CN11" s="331" t="s">
        <v>574</v>
      </c>
      <c r="CO11" s="331" t="s">
        <v>574</v>
      </c>
      <c r="CP11" s="331" t="s">
        <v>574</v>
      </c>
      <c r="CQ11" s="331" t="s">
        <v>574</v>
      </c>
      <c r="CR11" s="331" t="s">
        <v>574</v>
      </c>
      <c r="CS11" s="331" t="s">
        <v>574</v>
      </c>
      <c r="CT11" s="331" t="s">
        <v>574</v>
      </c>
      <c r="CU11" s="331" t="s">
        <v>574</v>
      </c>
      <c r="CV11" s="331" t="s">
        <v>574</v>
      </c>
      <c r="CW11" s="331" t="s">
        <v>574</v>
      </c>
      <c r="CX11" s="331"/>
      <c r="CY11" s="331" t="s">
        <v>574</v>
      </c>
      <c r="CZ11" s="331" t="s">
        <v>574</v>
      </c>
      <c r="DA11" s="331" t="s">
        <v>574</v>
      </c>
      <c r="DB11" s="331" t="s">
        <v>574</v>
      </c>
      <c r="DC11" s="331" t="s">
        <v>574</v>
      </c>
      <c r="DD11" s="331" t="s">
        <v>574</v>
      </c>
      <c r="DE11" s="331" t="s">
        <v>574</v>
      </c>
      <c r="DF11" s="331" t="s">
        <v>574</v>
      </c>
      <c r="DG11" s="331" t="s">
        <v>574</v>
      </c>
      <c r="DH11" s="331" t="s">
        <v>574</v>
      </c>
      <c r="DI11" s="331" t="s">
        <v>574</v>
      </c>
      <c r="DJ11" s="331" t="s">
        <v>574</v>
      </c>
      <c r="DK11" s="331" t="s">
        <v>574</v>
      </c>
      <c r="DL11" s="331" t="s">
        <v>574</v>
      </c>
      <c r="DM11" s="331" t="s">
        <v>574</v>
      </c>
      <c r="DN11" s="331" t="s">
        <v>574</v>
      </c>
      <c r="DO11" s="331" t="s">
        <v>574</v>
      </c>
      <c r="DP11" s="331" t="s">
        <v>574</v>
      </c>
      <c r="DQ11" s="342" t="s">
        <v>575</v>
      </c>
      <c r="DR11" s="333"/>
      <c r="DS11" s="331" t="s">
        <v>574</v>
      </c>
      <c r="DT11" s="342" t="s">
        <v>575</v>
      </c>
      <c r="DU11" s="333"/>
      <c r="DV11" s="331" t="s">
        <v>574</v>
      </c>
      <c r="DW11" s="342" t="s">
        <v>575</v>
      </c>
      <c r="DX11" s="333"/>
      <c r="DY11" s="331" t="s">
        <v>574</v>
      </c>
      <c r="DZ11" s="342" t="s">
        <v>575</v>
      </c>
      <c r="EA11" s="333"/>
      <c r="EB11" s="331" t="s">
        <v>574</v>
      </c>
      <c r="EC11" s="342" t="s">
        <v>575</v>
      </c>
      <c r="ED11" s="333"/>
      <c r="EE11" s="331" t="s">
        <v>574</v>
      </c>
      <c r="EF11" s="342" t="s">
        <v>575</v>
      </c>
      <c r="EG11" s="333"/>
      <c r="EH11" s="331" t="s">
        <v>574</v>
      </c>
      <c r="EI11" s="342" t="s">
        <v>575</v>
      </c>
      <c r="EJ11" s="333"/>
      <c r="EK11" s="331" t="s">
        <v>574</v>
      </c>
      <c r="EL11" s="342" t="s">
        <v>575</v>
      </c>
      <c r="EM11" s="333"/>
      <c r="EN11" s="331" t="s">
        <v>574</v>
      </c>
      <c r="EO11" s="342" t="s">
        <v>575</v>
      </c>
      <c r="EP11" s="333"/>
      <c r="EQ11" s="331" t="s">
        <v>574</v>
      </c>
      <c r="ER11" s="342" t="s">
        <v>575</v>
      </c>
      <c r="ES11" s="333"/>
      <c r="ET11" s="331" t="s">
        <v>574</v>
      </c>
      <c r="EU11" s="342" t="s">
        <v>575</v>
      </c>
      <c r="EV11" s="333"/>
      <c r="EW11" s="331" t="s">
        <v>574</v>
      </c>
      <c r="EX11" s="342" t="s">
        <v>575</v>
      </c>
      <c r="EY11" s="333"/>
      <c r="EZ11" s="331" t="s">
        <v>574</v>
      </c>
      <c r="FA11" s="342" t="s">
        <v>575</v>
      </c>
      <c r="FB11" s="333"/>
      <c r="FC11" s="331" t="s">
        <v>574</v>
      </c>
      <c r="FD11" s="342" t="s">
        <v>575</v>
      </c>
      <c r="FE11" s="333"/>
      <c r="FF11" s="331" t="s">
        <v>574</v>
      </c>
      <c r="FG11" s="342" t="s">
        <v>575</v>
      </c>
      <c r="FH11" s="333"/>
      <c r="FI11" s="331" t="s">
        <v>574</v>
      </c>
      <c r="FJ11" s="342" t="s">
        <v>575</v>
      </c>
      <c r="FK11" s="333"/>
      <c r="FL11" s="331" t="s">
        <v>574</v>
      </c>
      <c r="FM11" s="342" t="s">
        <v>575</v>
      </c>
      <c r="FN11" s="333"/>
      <c r="FO11" s="331" t="s">
        <v>574</v>
      </c>
      <c r="FP11" s="342" t="s">
        <v>575</v>
      </c>
      <c r="FQ11" s="333"/>
      <c r="FR11" s="331" t="s">
        <v>574</v>
      </c>
      <c r="FS11" s="342" t="s">
        <v>575</v>
      </c>
      <c r="FT11" s="333"/>
      <c r="FU11" s="331" t="s">
        <v>574</v>
      </c>
      <c r="FV11" s="342" t="s">
        <v>575</v>
      </c>
      <c r="FW11" s="333"/>
      <c r="FX11" s="331" t="s">
        <v>574</v>
      </c>
      <c r="FY11" s="342" t="s">
        <v>575</v>
      </c>
      <c r="FZ11" s="333"/>
      <c r="GA11" s="331" t="s">
        <v>574</v>
      </c>
      <c r="GB11" s="342" t="s">
        <v>575</v>
      </c>
      <c r="GC11" s="333"/>
      <c r="GD11" s="331" t="s">
        <v>574</v>
      </c>
      <c r="GE11" s="342" t="s">
        <v>575</v>
      </c>
      <c r="GF11" s="333"/>
      <c r="GG11" s="331" t="s">
        <v>574</v>
      </c>
      <c r="GH11" s="342" t="s">
        <v>575</v>
      </c>
      <c r="GI11" s="333"/>
      <c r="GJ11" s="331" t="s">
        <v>574</v>
      </c>
      <c r="GK11" s="342" t="s">
        <v>575</v>
      </c>
      <c r="GL11" s="333"/>
      <c r="GM11" s="331" t="s">
        <v>574</v>
      </c>
      <c r="GN11" s="342" t="s">
        <v>575</v>
      </c>
      <c r="GO11" s="333"/>
      <c r="GP11" s="331" t="s">
        <v>574</v>
      </c>
      <c r="GQ11" s="342" t="s">
        <v>575</v>
      </c>
      <c r="GR11" s="333"/>
      <c r="GS11" s="331" t="s">
        <v>574</v>
      </c>
      <c r="GT11" s="342" t="s">
        <v>575</v>
      </c>
      <c r="GU11" s="333"/>
      <c r="GV11" s="331" t="s">
        <v>574</v>
      </c>
      <c r="GW11" s="342" t="s">
        <v>575</v>
      </c>
      <c r="GX11" s="333"/>
      <c r="GY11" s="331" t="s">
        <v>574</v>
      </c>
      <c r="GZ11" s="342" t="s">
        <v>575</v>
      </c>
      <c r="HA11" s="333"/>
      <c r="HB11" s="331" t="s">
        <v>574</v>
      </c>
      <c r="HC11" s="342" t="s">
        <v>575</v>
      </c>
      <c r="HD11" s="333"/>
      <c r="HE11" s="331" t="s">
        <v>574</v>
      </c>
      <c r="HF11" s="342" t="s">
        <v>575</v>
      </c>
      <c r="HG11" s="333"/>
      <c r="HH11" s="331" t="s">
        <v>574</v>
      </c>
      <c r="HI11" s="342" t="s">
        <v>575</v>
      </c>
      <c r="HJ11" s="333"/>
      <c r="HK11" s="331" t="s">
        <v>574</v>
      </c>
      <c r="HL11" s="342" t="s">
        <v>575</v>
      </c>
      <c r="HM11" s="333"/>
      <c r="HN11" s="331" t="s">
        <v>574</v>
      </c>
      <c r="HO11" s="342" t="s">
        <v>575</v>
      </c>
      <c r="HP11" s="333"/>
      <c r="HQ11" s="331" t="s">
        <v>574</v>
      </c>
      <c r="HR11" s="342" t="s">
        <v>575</v>
      </c>
      <c r="HS11" s="333"/>
      <c r="HT11" s="331" t="s">
        <v>574</v>
      </c>
      <c r="HU11" s="342" t="s">
        <v>575</v>
      </c>
      <c r="HV11" s="333"/>
      <c r="HW11" s="331" t="s">
        <v>574</v>
      </c>
      <c r="HX11" s="342" t="s">
        <v>575</v>
      </c>
      <c r="HY11" s="331" t="s">
        <v>574</v>
      </c>
      <c r="HZ11" s="342" t="s">
        <v>575</v>
      </c>
      <c r="IA11" s="329"/>
      <c r="IB11" s="334"/>
    </row>
    <row r="12" spans="1:239">
      <c r="A12" s="331" t="s">
        <v>576</v>
      </c>
      <c r="B12" s="331" t="s">
        <v>577</v>
      </c>
      <c r="C12" s="343"/>
      <c r="D12" s="343"/>
      <c r="E12" s="343"/>
      <c r="F12" s="343"/>
      <c r="G12" s="343"/>
      <c r="H12" s="343"/>
      <c r="I12" s="343"/>
      <c r="J12" s="343"/>
      <c r="K12" s="343"/>
      <c r="L12" s="343">
        <v>75203.990000000005</v>
      </c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3"/>
      <c r="AR12" s="343"/>
      <c r="AS12" s="343">
        <v>75203.990000000005</v>
      </c>
      <c r="AT12" s="343"/>
      <c r="AU12" s="343"/>
      <c r="AV12" s="343"/>
      <c r="AW12" s="343"/>
      <c r="AX12" s="343"/>
      <c r="AY12" s="343"/>
      <c r="AZ12" s="343"/>
      <c r="BA12" s="343"/>
      <c r="BB12" s="343"/>
      <c r="BC12" s="343">
        <v>75203.990000000005</v>
      </c>
      <c r="BD12" s="343">
        <v>61794.54</v>
      </c>
      <c r="BE12" s="343"/>
      <c r="BF12" s="343"/>
      <c r="BG12" s="343"/>
      <c r="BH12" s="343"/>
      <c r="BI12" s="343"/>
      <c r="BJ12" s="343"/>
      <c r="BK12" s="343">
        <v>61794.54</v>
      </c>
      <c r="BL12" s="343">
        <v>4727.28</v>
      </c>
      <c r="BM12" s="343">
        <v>8682.17</v>
      </c>
      <c r="BN12" s="322">
        <v>0.21700056348020391</v>
      </c>
      <c r="BO12" s="344"/>
      <c r="BP12" s="343">
        <v>75203.990000000005</v>
      </c>
      <c r="BQ12" s="343"/>
      <c r="BR12" s="343"/>
      <c r="BS12" s="343"/>
      <c r="BT12" s="343"/>
      <c r="BU12" s="343"/>
      <c r="BV12" s="343"/>
      <c r="BW12" s="343"/>
      <c r="BX12" s="343"/>
      <c r="BY12" s="343"/>
      <c r="BZ12" s="343"/>
      <c r="CA12" s="343"/>
      <c r="CB12" s="343"/>
      <c r="CC12" s="343"/>
      <c r="CD12" s="343"/>
      <c r="CE12" s="343"/>
      <c r="CF12" s="343"/>
      <c r="CG12" s="343"/>
      <c r="CH12" s="343"/>
      <c r="CI12" s="343"/>
      <c r="CJ12" s="343"/>
      <c r="CK12" s="343"/>
      <c r="CL12" s="343"/>
      <c r="CM12" s="343"/>
      <c r="CN12" s="343"/>
      <c r="CO12" s="343"/>
      <c r="CP12" s="343"/>
      <c r="CQ12" s="343"/>
      <c r="CR12" s="343"/>
      <c r="CS12" s="343"/>
      <c r="CT12" s="343"/>
      <c r="CU12" s="343"/>
      <c r="CV12" s="343">
        <v>18801</v>
      </c>
      <c r="CW12" s="343">
        <v>94004.99</v>
      </c>
      <c r="CX12" s="322">
        <v>0.25000003324291703</v>
      </c>
      <c r="CY12" s="344"/>
      <c r="CZ12" s="343"/>
      <c r="DA12" s="343">
        <v>94004.99</v>
      </c>
      <c r="DB12" s="343">
        <v>75203.990000000005</v>
      </c>
      <c r="DC12" s="343">
        <v>-18801</v>
      </c>
      <c r="DD12" s="343"/>
      <c r="DE12" s="343"/>
      <c r="DF12" s="343"/>
      <c r="DG12" s="343"/>
      <c r="DH12" s="343"/>
      <c r="DI12" s="343"/>
      <c r="DJ12" s="343"/>
      <c r="DK12" s="343"/>
      <c r="DL12" s="343"/>
      <c r="DM12" s="343"/>
      <c r="DN12" s="343"/>
      <c r="DO12" s="343"/>
      <c r="DP12" s="343"/>
      <c r="DQ12" s="345"/>
      <c r="DR12" s="323" t="s">
        <v>578</v>
      </c>
      <c r="DS12" s="344"/>
      <c r="DT12" s="345"/>
      <c r="DU12" s="323" t="s">
        <v>578</v>
      </c>
      <c r="DV12" s="343"/>
      <c r="DW12" s="345"/>
      <c r="DX12" s="323" t="s">
        <v>578</v>
      </c>
      <c r="DY12" s="343"/>
      <c r="DZ12" s="345"/>
      <c r="EA12" s="323" t="s">
        <v>578</v>
      </c>
      <c r="EB12" s="343"/>
      <c r="EC12" s="345"/>
      <c r="ED12" s="323" t="s">
        <v>578</v>
      </c>
      <c r="EE12" s="343"/>
      <c r="EF12" s="345"/>
      <c r="EG12" s="323" t="s">
        <v>578</v>
      </c>
      <c r="EH12" s="343"/>
      <c r="EI12" s="345"/>
      <c r="EJ12" s="323" t="s">
        <v>578</v>
      </c>
      <c r="EK12" s="343">
        <v>61794.54</v>
      </c>
      <c r="EL12" s="345">
        <v>0.97</v>
      </c>
      <c r="EM12" s="323">
        <v>63705.711340206188</v>
      </c>
      <c r="EN12" s="343"/>
      <c r="EO12" s="345"/>
      <c r="EP12" s="323" t="s">
        <v>578</v>
      </c>
      <c r="EQ12" s="343"/>
      <c r="ER12" s="345"/>
      <c r="ES12" s="323" t="s">
        <v>578</v>
      </c>
      <c r="ET12" s="343"/>
      <c r="EU12" s="345"/>
      <c r="EV12" s="323" t="s">
        <v>578</v>
      </c>
      <c r="EW12" s="343"/>
      <c r="EX12" s="345"/>
      <c r="EY12" s="323" t="s">
        <v>578</v>
      </c>
      <c r="EZ12" s="343"/>
      <c r="FA12" s="345"/>
      <c r="FB12" s="323" t="s">
        <v>578</v>
      </c>
      <c r="FC12" s="343"/>
      <c r="FD12" s="345"/>
      <c r="FE12" s="323" t="s">
        <v>578</v>
      </c>
      <c r="FF12" s="343"/>
      <c r="FG12" s="345"/>
      <c r="FH12" s="323" t="s">
        <v>578</v>
      </c>
      <c r="FI12" s="343"/>
      <c r="FJ12" s="345"/>
      <c r="FK12" s="323" t="s">
        <v>578</v>
      </c>
      <c r="FL12" s="343"/>
      <c r="FM12" s="345"/>
      <c r="FN12" s="323" t="s">
        <v>578</v>
      </c>
      <c r="FO12" s="343"/>
      <c r="FP12" s="345"/>
      <c r="FQ12" s="323" t="s">
        <v>578</v>
      </c>
      <c r="FR12" s="343"/>
      <c r="FS12" s="345"/>
      <c r="FT12" s="323" t="s">
        <v>578</v>
      </c>
      <c r="FU12" s="343"/>
      <c r="FV12" s="345"/>
      <c r="FW12" s="323" t="s">
        <v>578</v>
      </c>
      <c r="FX12" s="343"/>
      <c r="FY12" s="345"/>
      <c r="FZ12" s="323" t="s">
        <v>578</v>
      </c>
      <c r="GA12" s="343"/>
      <c r="GB12" s="345"/>
      <c r="GC12" s="323" t="s">
        <v>578</v>
      </c>
      <c r="GD12" s="343"/>
      <c r="GE12" s="345"/>
      <c r="GF12" s="323" t="s">
        <v>578</v>
      </c>
      <c r="GG12" s="343"/>
      <c r="GH12" s="345"/>
      <c r="GI12" s="323" t="s">
        <v>578</v>
      </c>
      <c r="GJ12" s="343"/>
      <c r="GK12" s="345"/>
      <c r="GL12" s="323" t="s">
        <v>578</v>
      </c>
      <c r="GM12" s="343"/>
      <c r="GN12" s="345"/>
      <c r="GO12" s="323" t="s">
        <v>578</v>
      </c>
      <c r="GP12" s="343"/>
      <c r="GQ12" s="345"/>
      <c r="GR12" s="323" t="s">
        <v>578</v>
      </c>
      <c r="GS12" s="343"/>
      <c r="GT12" s="345"/>
      <c r="GU12" s="323" t="s">
        <v>578</v>
      </c>
      <c r="GV12" s="343"/>
      <c r="GW12" s="345"/>
      <c r="GX12" s="323" t="s">
        <v>578</v>
      </c>
      <c r="GY12" s="343"/>
      <c r="GZ12" s="345"/>
      <c r="HA12" s="323" t="s">
        <v>578</v>
      </c>
      <c r="HB12" s="343"/>
      <c r="HC12" s="345"/>
      <c r="HD12" s="323" t="s">
        <v>578</v>
      </c>
      <c r="HE12" s="343"/>
      <c r="HF12" s="345"/>
      <c r="HG12" s="323" t="s">
        <v>578</v>
      </c>
      <c r="HH12" s="343"/>
      <c r="HI12" s="345"/>
      <c r="HJ12" s="323" t="s">
        <v>578</v>
      </c>
      <c r="HK12" s="343"/>
      <c r="HL12" s="345"/>
      <c r="HM12" s="323" t="s">
        <v>578</v>
      </c>
      <c r="HN12" s="343"/>
      <c r="HO12" s="345"/>
      <c r="HP12" s="323" t="s">
        <v>578</v>
      </c>
      <c r="HQ12" s="343"/>
      <c r="HR12" s="345"/>
      <c r="HS12" s="323" t="s">
        <v>578</v>
      </c>
      <c r="HT12" s="343"/>
      <c r="HU12" s="345"/>
      <c r="HV12" s="323" t="s">
        <v>578</v>
      </c>
      <c r="HW12" s="343"/>
      <c r="HX12" s="345"/>
      <c r="HY12" s="343">
        <v>61794.54</v>
      </c>
      <c r="HZ12" s="345">
        <v>0.97</v>
      </c>
      <c r="IA12" s="343">
        <v>824617.54</v>
      </c>
      <c r="IB12" s="346">
        <v>18801</v>
      </c>
      <c r="IC12" s="347">
        <v>75203.990000000005</v>
      </c>
      <c r="ID12" s="347">
        <v>0.25000003324291703</v>
      </c>
      <c r="IE12" s="347" t="b">
        <v>1</v>
      </c>
    </row>
    <row r="13" spans="1:239">
      <c r="A13" s="329"/>
      <c r="B13" s="348" t="s">
        <v>579</v>
      </c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>
        <v>93580</v>
      </c>
      <c r="AS13" s="349">
        <v>93580</v>
      </c>
      <c r="AT13" s="349"/>
      <c r="AU13" s="349"/>
      <c r="AV13" s="349"/>
      <c r="AW13" s="349"/>
      <c r="AX13" s="349"/>
      <c r="AY13" s="349"/>
      <c r="AZ13" s="349"/>
      <c r="BA13" s="349"/>
      <c r="BB13" s="349"/>
      <c r="BC13" s="349">
        <v>93580</v>
      </c>
      <c r="BD13" s="349">
        <v>68273.06</v>
      </c>
      <c r="BE13" s="349"/>
      <c r="BF13" s="349"/>
      <c r="BG13" s="349"/>
      <c r="BH13" s="349"/>
      <c r="BI13" s="349"/>
      <c r="BJ13" s="349"/>
      <c r="BK13" s="349">
        <v>68273.06</v>
      </c>
      <c r="BL13" s="349">
        <v>5222.88</v>
      </c>
      <c r="BM13" s="349">
        <v>9592.36</v>
      </c>
      <c r="BN13" s="322">
        <v>0.21699979464813796</v>
      </c>
      <c r="BO13" s="350"/>
      <c r="BP13" s="349">
        <v>83088.3</v>
      </c>
      <c r="BQ13" s="349"/>
      <c r="BR13" s="349"/>
      <c r="BS13" s="349"/>
      <c r="BT13" s="349"/>
      <c r="BU13" s="349"/>
      <c r="BV13" s="349"/>
      <c r="BW13" s="349"/>
      <c r="BX13" s="349"/>
      <c r="BY13" s="349"/>
      <c r="BZ13" s="349"/>
      <c r="CA13" s="349">
        <v>355.33</v>
      </c>
      <c r="CB13" s="349"/>
      <c r="CC13" s="349"/>
      <c r="CD13" s="349"/>
      <c r="CE13" s="349"/>
      <c r="CF13" s="349">
        <v>6253.5</v>
      </c>
      <c r="CG13" s="349"/>
      <c r="CH13" s="349"/>
      <c r="CI13" s="349"/>
      <c r="CJ13" s="349"/>
      <c r="CK13" s="349"/>
      <c r="CL13" s="349"/>
      <c r="CM13" s="349"/>
      <c r="CN13" s="349">
        <v>6608.83</v>
      </c>
      <c r="CO13" s="349"/>
      <c r="CP13" s="349"/>
      <c r="CQ13" s="349"/>
      <c r="CR13" s="349"/>
      <c r="CS13" s="349"/>
      <c r="CT13" s="349"/>
      <c r="CU13" s="349"/>
      <c r="CV13" s="349">
        <v>22424</v>
      </c>
      <c r="CW13" s="349">
        <v>112121.13</v>
      </c>
      <c r="CX13" s="322">
        <v>0.24999685051238538</v>
      </c>
      <c r="CY13" s="350"/>
      <c r="CZ13" s="349"/>
      <c r="DA13" s="349">
        <v>112121.13</v>
      </c>
      <c r="DB13" s="349">
        <v>93580</v>
      </c>
      <c r="DC13" s="349">
        <v>-18541.13</v>
      </c>
      <c r="DD13" s="349"/>
      <c r="DE13" s="349"/>
      <c r="DF13" s="349"/>
      <c r="DG13" s="349"/>
      <c r="DH13" s="349"/>
      <c r="DI13" s="349"/>
      <c r="DJ13" s="349"/>
      <c r="DK13" s="349"/>
      <c r="DL13" s="349"/>
      <c r="DM13" s="349"/>
      <c r="DN13" s="349"/>
      <c r="DO13" s="349"/>
      <c r="DP13" s="349"/>
      <c r="DQ13" s="351"/>
      <c r="DR13" s="323" t="s">
        <v>578</v>
      </c>
      <c r="DS13" s="349"/>
      <c r="DT13" s="351"/>
      <c r="DU13" s="323" t="s">
        <v>578</v>
      </c>
      <c r="DV13" s="349"/>
      <c r="DW13" s="351"/>
      <c r="DX13" s="323" t="s">
        <v>578</v>
      </c>
      <c r="DY13" s="349"/>
      <c r="DZ13" s="351"/>
      <c r="EA13" s="323" t="s">
        <v>578</v>
      </c>
      <c r="EB13" s="349"/>
      <c r="EC13" s="351"/>
      <c r="ED13" s="323" t="s">
        <v>578</v>
      </c>
      <c r="EE13" s="349"/>
      <c r="EF13" s="351"/>
      <c r="EG13" s="323" t="s">
        <v>578</v>
      </c>
      <c r="EH13" s="349"/>
      <c r="EI13" s="351"/>
      <c r="EJ13" s="323" t="s">
        <v>578</v>
      </c>
      <c r="EK13" s="349">
        <v>46163.18</v>
      </c>
      <c r="EL13" s="351">
        <v>0.71</v>
      </c>
      <c r="EM13" s="323">
        <v>65018.563380281696</v>
      </c>
      <c r="EN13" s="349"/>
      <c r="EO13" s="351"/>
      <c r="EP13" s="323" t="s">
        <v>578</v>
      </c>
      <c r="EQ13" s="349"/>
      <c r="ER13" s="351"/>
      <c r="ES13" s="323" t="s">
        <v>578</v>
      </c>
      <c r="ET13" s="349"/>
      <c r="EU13" s="351"/>
      <c r="EV13" s="323" t="s">
        <v>578</v>
      </c>
      <c r="EW13" s="349"/>
      <c r="EX13" s="351"/>
      <c r="EY13" s="323" t="s">
        <v>578</v>
      </c>
      <c r="EZ13" s="349"/>
      <c r="FA13" s="351"/>
      <c r="FB13" s="323" t="s">
        <v>578</v>
      </c>
      <c r="FC13" s="349"/>
      <c r="FD13" s="351"/>
      <c r="FE13" s="323" t="s">
        <v>578</v>
      </c>
      <c r="FF13" s="349"/>
      <c r="FG13" s="351"/>
      <c r="FH13" s="323" t="s">
        <v>578</v>
      </c>
      <c r="FI13" s="349"/>
      <c r="FJ13" s="351"/>
      <c r="FK13" s="323" t="s">
        <v>578</v>
      </c>
      <c r="FL13" s="349"/>
      <c r="FM13" s="351"/>
      <c r="FN13" s="323" t="s">
        <v>578</v>
      </c>
      <c r="FO13" s="349"/>
      <c r="FP13" s="351"/>
      <c r="FQ13" s="323" t="s">
        <v>578</v>
      </c>
      <c r="FR13" s="349"/>
      <c r="FS13" s="351"/>
      <c r="FT13" s="323" t="s">
        <v>578</v>
      </c>
      <c r="FU13" s="349"/>
      <c r="FV13" s="351"/>
      <c r="FW13" s="323" t="s">
        <v>578</v>
      </c>
      <c r="FX13" s="349"/>
      <c r="FY13" s="351"/>
      <c r="FZ13" s="323" t="s">
        <v>578</v>
      </c>
      <c r="GA13" s="349"/>
      <c r="GB13" s="351"/>
      <c r="GC13" s="323" t="s">
        <v>578</v>
      </c>
      <c r="GD13" s="349"/>
      <c r="GE13" s="351"/>
      <c r="GF13" s="323" t="s">
        <v>578</v>
      </c>
      <c r="GG13" s="349"/>
      <c r="GH13" s="351"/>
      <c r="GI13" s="323" t="s">
        <v>578</v>
      </c>
      <c r="GJ13" s="349"/>
      <c r="GK13" s="351"/>
      <c r="GL13" s="323" t="s">
        <v>578</v>
      </c>
      <c r="GM13" s="349"/>
      <c r="GN13" s="351"/>
      <c r="GO13" s="323" t="s">
        <v>578</v>
      </c>
      <c r="GP13" s="349"/>
      <c r="GQ13" s="351"/>
      <c r="GR13" s="323" t="s">
        <v>578</v>
      </c>
      <c r="GS13" s="349"/>
      <c r="GT13" s="351"/>
      <c r="GU13" s="323" t="s">
        <v>578</v>
      </c>
      <c r="GV13" s="349"/>
      <c r="GW13" s="351"/>
      <c r="GX13" s="323" t="s">
        <v>578</v>
      </c>
      <c r="GY13" s="349"/>
      <c r="GZ13" s="351"/>
      <c r="HA13" s="323" t="s">
        <v>578</v>
      </c>
      <c r="HB13" s="349"/>
      <c r="HC13" s="351"/>
      <c r="HD13" s="323" t="s">
        <v>578</v>
      </c>
      <c r="HE13" s="349"/>
      <c r="HF13" s="351"/>
      <c r="HG13" s="323" t="s">
        <v>578</v>
      </c>
      <c r="HH13" s="349"/>
      <c r="HI13" s="351"/>
      <c r="HJ13" s="323" t="s">
        <v>578</v>
      </c>
      <c r="HK13" s="349">
        <v>8928.43</v>
      </c>
      <c r="HL13" s="351">
        <v>0.2452</v>
      </c>
      <c r="HM13" s="323">
        <v>36412.846655791189</v>
      </c>
      <c r="HN13" s="349">
        <v>13181.45</v>
      </c>
      <c r="HO13" s="351">
        <v>0.35</v>
      </c>
      <c r="HP13" s="323">
        <v>37661.285714285717</v>
      </c>
      <c r="HQ13" s="349"/>
      <c r="HR13" s="351"/>
      <c r="HS13" s="323" t="s">
        <v>578</v>
      </c>
      <c r="HT13" s="349"/>
      <c r="HU13" s="351"/>
      <c r="HV13" s="323" t="s">
        <v>578</v>
      </c>
      <c r="HW13" s="349"/>
      <c r="HX13" s="351"/>
      <c r="HY13" s="349">
        <v>68273.06</v>
      </c>
      <c r="HZ13" s="351">
        <v>1.3051999999999999</v>
      </c>
      <c r="IA13" s="349">
        <v>986658.57000000007</v>
      </c>
      <c r="IB13" s="346">
        <v>22424</v>
      </c>
      <c r="IC13" s="347">
        <v>89697.13</v>
      </c>
      <c r="ID13" s="347">
        <v>0.24999685051238538</v>
      </c>
      <c r="IE13" s="347" t="b">
        <v>1</v>
      </c>
    </row>
    <row r="14" spans="1:239">
      <c r="A14" s="331" t="s">
        <v>580</v>
      </c>
      <c r="B14" s="331" t="s">
        <v>581</v>
      </c>
      <c r="C14" s="343"/>
      <c r="D14" s="343"/>
      <c r="E14" s="343"/>
      <c r="F14" s="343"/>
      <c r="G14" s="343"/>
      <c r="H14" s="343"/>
      <c r="I14" s="343"/>
      <c r="J14" s="343"/>
      <c r="K14" s="343"/>
      <c r="L14" s="343">
        <v>200226</v>
      </c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3"/>
      <c r="AR14" s="343"/>
      <c r="AS14" s="343">
        <v>200226</v>
      </c>
      <c r="AT14" s="343"/>
      <c r="AU14" s="343"/>
      <c r="AV14" s="343"/>
      <c r="AW14" s="343"/>
      <c r="AX14" s="343"/>
      <c r="AY14" s="343">
        <v>664</v>
      </c>
      <c r="AZ14" s="343"/>
      <c r="BA14" s="343"/>
      <c r="BB14" s="343"/>
      <c r="BC14" s="343">
        <v>200890</v>
      </c>
      <c r="BD14" s="343">
        <v>117253</v>
      </c>
      <c r="BE14" s="343"/>
      <c r="BF14" s="343"/>
      <c r="BG14" s="343"/>
      <c r="BH14" s="343"/>
      <c r="BI14" s="343"/>
      <c r="BJ14" s="343"/>
      <c r="BK14" s="343">
        <v>117253</v>
      </c>
      <c r="BL14" s="343">
        <v>9321</v>
      </c>
      <c r="BM14" s="343">
        <v>33744</v>
      </c>
      <c r="BN14" s="322">
        <v>0.3672827134486964</v>
      </c>
      <c r="BO14" s="344"/>
      <c r="BP14" s="343">
        <v>160318</v>
      </c>
      <c r="BQ14" s="343"/>
      <c r="BR14" s="343"/>
      <c r="BS14" s="343"/>
      <c r="BT14" s="343"/>
      <c r="BU14" s="343"/>
      <c r="BV14" s="343"/>
      <c r="BW14" s="343"/>
      <c r="BX14" s="343"/>
      <c r="BY14" s="343">
        <v>57075</v>
      </c>
      <c r="BZ14" s="343"/>
      <c r="CA14" s="343"/>
      <c r="CB14" s="343"/>
      <c r="CC14" s="343">
        <v>3135</v>
      </c>
      <c r="CD14" s="343"/>
      <c r="CE14" s="343"/>
      <c r="CF14" s="343"/>
      <c r="CG14" s="343"/>
      <c r="CH14" s="343"/>
      <c r="CI14" s="343"/>
      <c r="CJ14" s="343"/>
      <c r="CK14" s="343"/>
      <c r="CL14" s="343"/>
      <c r="CM14" s="343"/>
      <c r="CN14" s="343">
        <v>60210</v>
      </c>
      <c r="CO14" s="343"/>
      <c r="CP14" s="343"/>
      <c r="CQ14" s="343"/>
      <c r="CR14" s="343"/>
      <c r="CS14" s="343"/>
      <c r="CT14" s="343"/>
      <c r="CU14" s="343"/>
      <c r="CV14" s="343">
        <v>34080.5622</v>
      </c>
      <c r="CW14" s="343">
        <v>254608.56219999999</v>
      </c>
      <c r="CX14" s="322">
        <v>0.15454074856707539</v>
      </c>
      <c r="CY14" s="344"/>
      <c r="CZ14" s="343">
        <v>664</v>
      </c>
      <c r="DA14" s="343">
        <v>255272.56219999999</v>
      </c>
      <c r="DB14" s="343">
        <v>200890</v>
      </c>
      <c r="DC14" s="343">
        <v>-54382.5622</v>
      </c>
      <c r="DD14" s="343"/>
      <c r="DE14" s="343"/>
      <c r="DF14" s="343"/>
      <c r="DG14" s="343"/>
      <c r="DH14" s="343"/>
      <c r="DI14" s="343"/>
      <c r="DJ14" s="343"/>
      <c r="DK14" s="343"/>
      <c r="DL14" s="343">
        <v>664</v>
      </c>
      <c r="DM14" s="343">
        <v>664</v>
      </c>
      <c r="DN14" s="343"/>
      <c r="DO14" s="343"/>
      <c r="DP14" s="343"/>
      <c r="DQ14" s="345"/>
      <c r="DR14" s="323" t="s">
        <v>578</v>
      </c>
      <c r="DS14" s="343"/>
      <c r="DT14" s="345"/>
      <c r="DU14" s="323" t="s">
        <v>578</v>
      </c>
      <c r="DV14" s="343"/>
      <c r="DW14" s="345"/>
      <c r="DX14" s="323" t="s">
        <v>578</v>
      </c>
      <c r="DY14" s="343"/>
      <c r="DZ14" s="345"/>
      <c r="EA14" s="323" t="s">
        <v>578</v>
      </c>
      <c r="EB14" s="343">
        <v>2104</v>
      </c>
      <c r="EC14" s="345">
        <v>0.01</v>
      </c>
      <c r="ED14" s="323">
        <v>210400</v>
      </c>
      <c r="EE14" s="343"/>
      <c r="EF14" s="345"/>
      <c r="EG14" s="323" t="s">
        <v>578</v>
      </c>
      <c r="EH14" s="343"/>
      <c r="EI14" s="345"/>
      <c r="EJ14" s="323" t="s">
        <v>578</v>
      </c>
      <c r="EK14" s="343">
        <v>65229</v>
      </c>
      <c r="EL14" s="345">
        <v>0.78</v>
      </c>
      <c r="EM14" s="323">
        <v>83626.923076923078</v>
      </c>
      <c r="EN14" s="343"/>
      <c r="EO14" s="345"/>
      <c r="EP14" s="323" t="s">
        <v>578</v>
      </c>
      <c r="EQ14" s="343"/>
      <c r="ER14" s="345"/>
      <c r="ES14" s="323" t="s">
        <v>578</v>
      </c>
      <c r="ET14" s="343"/>
      <c r="EU14" s="345"/>
      <c r="EV14" s="323" t="s">
        <v>578</v>
      </c>
      <c r="EW14" s="343"/>
      <c r="EX14" s="345"/>
      <c r="EY14" s="323" t="s">
        <v>578</v>
      </c>
      <c r="EZ14" s="343"/>
      <c r="FA14" s="345"/>
      <c r="FB14" s="323" t="s">
        <v>578</v>
      </c>
      <c r="FC14" s="343"/>
      <c r="FD14" s="345"/>
      <c r="FE14" s="323" t="s">
        <v>578</v>
      </c>
      <c r="FF14" s="343"/>
      <c r="FG14" s="345"/>
      <c r="FH14" s="323" t="s">
        <v>578</v>
      </c>
      <c r="FI14" s="343"/>
      <c r="FJ14" s="345"/>
      <c r="FK14" s="323" t="s">
        <v>578</v>
      </c>
      <c r="FL14" s="343"/>
      <c r="FM14" s="345"/>
      <c r="FN14" s="323" t="s">
        <v>578</v>
      </c>
      <c r="FO14" s="343"/>
      <c r="FP14" s="345"/>
      <c r="FQ14" s="323" t="s">
        <v>578</v>
      </c>
      <c r="FR14" s="343"/>
      <c r="FS14" s="345"/>
      <c r="FT14" s="323" t="s">
        <v>578</v>
      </c>
      <c r="FU14" s="343"/>
      <c r="FV14" s="345"/>
      <c r="FW14" s="323" t="s">
        <v>578</v>
      </c>
      <c r="FX14" s="343"/>
      <c r="FY14" s="345"/>
      <c r="FZ14" s="323" t="s">
        <v>578</v>
      </c>
      <c r="GA14" s="343"/>
      <c r="GB14" s="345"/>
      <c r="GC14" s="323" t="s">
        <v>578</v>
      </c>
      <c r="GD14" s="343"/>
      <c r="GE14" s="345"/>
      <c r="GF14" s="323" t="s">
        <v>578</v>
      </c>
      <c r="GG14" s="343">
        <v>48773</v>
      </c>
      <c r="GH14" s="345">
        <v>1</v>
      </c>
      <c r="GI14" s="323">
        <v>48773</v>
      </c>
      <c r="GJ14" s="343"/>
      <c r="GK14" s="345"/>
      <c r="GL14" s="323" t="s">
        <v>578</v>
      </c>
      <c r="GM14" s="343"/>
      <c r="GN14" s="345"/>
      <c r="GO14" s="323" t="s">
        <v>578</v>
      </c>
      <c r="GP14" s="343"/>
      <c r="GQ14" s="345"/>
      <c r="GR14" s="323" t="s">
        <v>578</v>
      </c>
      <c r="GS14" s="343"/>
      <c r="GT14" s="345"/>
      <c r="GU14" s="323" t="s">
        <v>578</v>
      </c>
      <c r="GV14" s="343"/>
      <c r="GW14" s="345"/>
      <c r="GX14" s="323" t="s">
        <v>578</v>
      </c>
      <c r="GY14" s="343"/>
      <c r="GZ14" s="345"/>
      <c r="HA14" s="323" t="s">
        <v>578</v>
      </c>
      <c r="HB14" s="343"/>
      <c r="HC14" s="345"/>
      <c r="HD14" s="323" t="s">
        <v>578</v>
      </c>
      <c r="HE14" s="343"/>
      <c r="HF14" s="345"/>
      <c r="HG14" s="323" t="s">
        <v>578</v>
      </c>
      <c r="HH14" s="343"/>
      <c r="HI14" s="345"/>
      <c r="HJ14" s="323" t="s">
        <v>578</v>
      </c>
      <c r="HK14" s="343"/>
      <c r="HL14" s="345"/>
      <c r="HM14" s="323" t="s">
        <v>578</v>
      </c>
      <c r="HN14" s="343"/>
      <c r="HO14" s="345"/>
      <c r="HP14" s="323" t="s">
        <v>578</v>
      </c>
      <c r="HQ14" s="343"/>
      <c r="HR14" s="345"/>
      <c r="HS14" s="323" t="s">
        <v>578</v>
      </c>
      <c r="HT14" s="343"/>
      <c r="HU14" s="345"/>
      <c r="HV14" s="323" t="s">
        <v>578</v>
      </c>
      <c r="HW14" s="343">
        <v>1147</v>
      </c>
      <c r="HX14" s="345">
        <v>0</v>
      </c>
      <c r="HY14" s="343">
        <v>117253</v>
      </c>
      <c r="HZ14" s="345">
        <v>1.79</v>
      </c>
      <c r="IA14" s="343">
        <v>2087282.1244000001</v>
      </c>
      <c r="IB14" s="346">
        <v>34080.5622</v>
      </c>
      <c r="IC14" s="347">
        <v>220528</v>
      </c>
      <c r="ID14" s="347">
        <v>0.15454074856707539</v>
      </c>
      <c r="IE14" s="347" t="b">
        <v>1</v>
      </c>
    </row>
    <row r="15" spans="1:239">
      <c r="A15" s="331" t="s">
        <v>582</v>
      </c>
      <c r="B15" s="331" t="s">
        <v>583</v>
      </c>
      <c r="C15" s="343"/>
      <c r="D15" s="343"/>
      <c r="E15" s="343"/>
      <c r="F15" s="343"/>
      <c r="G15" s="343"/>
      <c r="H15" s="343"/>
      <c r="I15" s="343"/>
      <c r="J15" s="343"/>
      <c r="K15" s="343"/>
      <c r="L15" s="343">
        <v>492030</v>
      </c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3"/>
      <c r="AP15" s="343"/>
      <c r="AQ15" s="343"/>
      <c r="AR15" s="343"/>
      <c r="AS15" s="343">
        <v>492030</v>
      </c>
      <c r="AT15" s="343"/>
      <c r="AU15" s="343"/>
      <c r="AV15" s="343"/>
      <c r="AW15" s="343"/>
      <c r="AX15" s="343"/>
      <c r="AY15" s="343"/>
      <c r="AZ15" s="343"/>
      <c r="BA15" s="343"/>
      <c r="BB15" s="343"/>
      <c r="BC15" s="343">
        <v>492030</v>
      </c>
      <c r="BD15" s="343">
        <v>275265</v>
      </c>
      <c r="BE15" s="343"/>
      <c r="BF15" s="343"/>
      <c r="BG15" s="343"/>
      <c r="BH15" s="343"/>
      <c r="BI15" s="343"/>
      <c r="BJ15" s="343"/>
      <c r="BK15" s="343">
        <v>275265</v>
      </c>
      <c r="BL15" s="343">
        <v>8493</v>
      </c>
      <c r="BM15" s="343">
        <v>77294</v>
      </c>
      <c r="BN15" s="322">
        <v>0.31165240767987212</v>
      </c>
      <c r="BO15" s="344"/>
      <c r="BP15" s="343">
        <v>361052</v>
      </c>
      <c r="BQ15" s="343"/>
      <c r="BR15" s="343"/>
      <c r="BS15" s="343"/>
      <c r="BT15" s="343"/>
      <c r="BU15" s="343"/>
      <c r="BV15" s="343"/>
      <c r="BW15" s="343"/>
      <c r="BX15" s="343"/>
      <c r="BY15" s="343"/>
      <c r="BZ15" s="343"/>
      <c r="CA15" s="343"/>
      <c r="CB15" s="343"/>
      <c r="CC15" s="343"/>
      <c r="CD15" s="343"/>
      <c r="CE15" s="343"/>
      <c r="CF15" s="343"/>
      <c r="CG15" s="343"/>
      <c r="CH15" s="343"/>
      <c r="CI15" s="343"/>
      <c r="CJ15" s="343"/>
      <c r="CK15" s="343"/>
      <c r="CL15" s="343"/>
      <c r="CM15" s="343"/>
      <c r="CN15" s="343"/>
      <c r="CO15" s="343"/>
      <c r="CP15" s="343"/>
      <c r="CQ15" s="343"/>
      <c r="CR15" s="343"/>
      <c r="CS15" s="343"/>
      <c r="CT15" s="343"/>
      <c r="CU15" s="343"/>
      <c r="CV15" s="343">
        <v>3681.3535999999999</v>
      </c>
      <c r="CW15" s="343">
        <v>364733.35359999997</v>
      </c>
      <c r="CX15" s="322" t="s">
        <v>578</v>
      </c>
      <c r="CY15" s="344"/>
      <c r="CZ15" s="343"/>
      <c r="DA15" s="343">
        <v>364733.35359999997</v>
      </c>
      <c r="DB15" s="343">
        <v>492030</v>
      </c>
      <c r="DC15" s="343">
        <v>127296.6464</v>
      </c>
      <c r="DD15" s="343"/>
      <c r="DE15" s="343"/>
      <c r="DF15" s="343"/>
      <c r="DG15" s="343"/>
      <c r="DH15" s="343"/>
      <c r="DI15" s="343"/>
      <c r="DJ15" s="343"/>
      <c r="DK15" s="343"/>
      <c r="DL15" s="343"/>
      <c r="DM15" s="343"/>
      <c r="DN15" s="343"/>
      <c r="DO15" s="343"/>
      <c r="DP15" s="343"/>
      <c r="DQ15" s="345"/>
      <c r="DR15" s="323" t="s">
        <v>578</v>
      </c>
      <c r="DS15" s="343"/>
      <c r="DT15" s="345"/>
      <c r="DU15" s="323" t="s">
        <v>578</v>
      </c>
      <c r="DV15" s="343"/>
      <c r="DW15" s="345"/>
      <c r="DX15" s="323" t="s">
        <v>578</v>
      </c>
      <c r="DY15" s="343"/>
      <c r="DZ15" s="345"/>
      <c r="EA15" s="323" t="s">
        <v>578</v>
      </c>
      <c r="EB15" s="343"/>
      <c r="EC15" s="345"/>
      <c r="ED15" s="323" t="s">
        <v>578</v>
      </c>
      <c r="EE15" s="343"/>
      <c r="EF15" s="345"/>
      <c r="EG15" s="323" t="s">
        <v>578</v>
      </c>
      <c r="EH15" s="343">
        <v>224141</v>
      </c>
      <c r="EI15" s="345">
        <v>1.5</v>
      </c>
      <c r="EJ15" s="323">
        <v>149427.33333333334</v>
      </c>
      <c r="EK15" s="343"/>
      <c r="EL15" s="345"/>
      <c r="EM15" s="323" t="s">
        <v>578</v>
      </c>
      <c r="EN15" s="343"/>
      <c r="EO15" s="345"/>
      <c r="EP15" s="323" t="s">
        <v>578</v>
      </c>
      <c r="EQ15" s="343"/>
      <c r="ER15" s="345"/>
      <c r="ES15" s="323" t="s">
        <v>578</v>
      </c>
      <c r="ET15" s="343"/>
      <c r="EU15" s="345"/>
      <c r="EV15" s="323" t="s">
        <v>578</v>
      </c>
      <c r="EW15" s="343"/>
      <c r="EX15" s="345"/>
      <c r="EY15" s="323" t="s">
        <v>578</v>
      </c>
      <c r="EZ15" s="343"/>
      <c r="FA15" s="345"/>
      <c r="FB15" s="323" t="s">
        <v>578</v>
      </c>
      <c r="FC15" s="343"/>
      <c r="FD15" s="345"/>
      <c r="FE15" s="323" t="s">
        <v>578</v>
      </c>
      <c r="FF15" s="343"/>
      <c r="FG15" s="345"/>
      <c r="FH15" s="323" t="s">
        <v>578</v>
      </c>
      <c r="FI15" s="343"/>
      <c r="FJ15" s="345"/>
      <c r="FK15" s="323" t="s">
        <v>578</v>
      </c>
      <c r="FL15" s="343"/>
      <c r="FM15" s="345"/>
      <c r="FN15" s="323" t="s">
        <v>578</v>
      </c>
      <c r="FO15" s="343"/>
      <c r="FP15" s="345"/>
      <c r="FQ15" s="323" t="s">
        <v>578</v>
      </c>
      <c r="FR15" s="343"/>
      <c r="FS15" s="345"/>
      <c r="FT15" s="323" t="s">
        <v>578</v>
      </c>
      <c r="FU15" s="343"/>
      <c r="FV15" s="345"/>
      <c r="FW15" s="323" t="s">
        <v>578</v>
      </c>
      <c r="FX15" s="343"/>
      <c r="FY15" s="345"/>
      <c r="FZ15" s="323" t="s">
        <v>578</v>
      </c>
      <c r="GA15" s="343"/>
      <c r="GB15" s="345"/>
      <c r="GC15" s="323" t="s">
        <v>578</v>
      </c>
      <c r="GD15" s="343"/>
      <c r="GE15" s="345"/>
      <c r="GF15" s="323" t="s">
        <v>578</v>
      </c>
      <c r="GG15" s="343"/>
      <c r="GH15" s="345"/>
      <c r="GI15" s="323" t="s">
        <v>578</v>
      </c>
      <c r="GJ15" s="343"/>
      <c r="GK15" s="345"/>
      <c r="GL15" s="323" t="s">
        <v>578</v>
      </c>
      <c r="GM15" s="343"/>
      <c r="GN15" s="345"/>
      <c r="GO15" s="323" t="s">
        <v>578</v>
      </c>
      <c r="GP15" s="343"/>
      <c r="GQ15" s="345"/>
      <c r="GR15" s="323" t="s">
        <v>578</v>
      </c>
      <c r="GS15" s="343"/>
      <c r="GT15" s="345"/>
      <c r="GU15" s="323" t="s">
        <v>578</v>
      </c>
      <c r="GV15" s="343"/>
      <c r="GW15" s="345"/>
      <c r="GX15" s="323" t="s">
        <v>578</v>
      </c>
      <c r="GY15" s="343"/>
      <c r="GZ15" s="345"/>
      <c r="HA15" s="323" t="s">
        <v>578</v>
      </c>
      <c r="HB15" s="343"/>
      <c r="HC15" s="345"/>
      <c r="HD15" s="323" t="s">
        <v>578</v>
      </c>
      <c r="HE15" s="343"/>
      <c r="HF15" s="345"/>
      <c r="HG15" s="323" t="s">
        <v>578</v>
      </c>
      <c r="HH15" s="343"/>
      <c r="HI15" s="345"/>
      <c r="HJ15" s="323" t="s">
        <v>578</v>
      </c>
      <c r="HK15" s="343">
        <v>51124</v>
      </c>
      <c r="HL15" s="345">
        <v>1</v>
      </c>
      <c r="HM15" s="323" t="s">
        <v>578</v>
      </c>
      <c r="HN15" s="343"/>
      <c r="HO15" s="345"/>
      <c r="HP15" s="323" t="s">
        <v>578</v>
      </c>
      <c r="HQ15" s="343"/>
      <c r="HR15" s="345"/>
      <c r="HS15" s="323" t="s">
        <v>578</v>
      </c>
      <c r="HT15" s="343"/>
      <c r="HU15" s="345"/>
      <c r="HV15" s="323" t="s">
        <v>578</v>
      </c>
      <c r="HW15" s="343"/>
      <c r="HX15" s="345"/>
      <c r="HY15" s="343">
        <v>275265</v>
      </c>
      <c r="HZ15" s="345">
        <v>2.5</v>
      </c>
      <c r="IA15" s="343">
        <v>4503760.3536</v>
      </c>
      <c r="IB15" s="346">
        <v>3681.3535999999999</v>
      </c>
      <c r="IC15" s="347">
        <v>361052</v>
      </c>
      <c r="ID15" s="347">
        <v>1.0196186698868862E-2</v>
      </c>
      <c r="IE15" s="347" t="b">
        <v>1</v>
      </c>
    </row>
    <row r="16" spans="1:239">
      <c r="A16" s="331" t="s">
        <v>584</v>
      </c>
      <c r="B16" s="331" t="s">
        <v>585</v>
      </c>
      <c r="C16" s="343"/>
      <c r="D16" s="343"/>
      <c r="E16" s="343"/>
      <c r="F16" s="343"/>
      <c r="G16" s="343"/>
      <c r="H16" s="343"/>
      <c r="I16" s="343"/>
      <c r="J16" s="343"/>
      <c r="K16" s="343"/>
      <c r="L16" s="343">
        <v>100000</v>
      </c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3"/>
      <c r="AN16" s="343"/>
      <c r="AO16" s="343"/>
      <c r="AP16" s="343"/>
      <c r="AQ16" s="343"/>
      <c r="AR16" s="343"/>
      <c r="AS16" s="343">
        <v>100000</v>
      </c>
      <c r="AT16" s="343"/>
      <c r="AU16" s="343"/>
      <c r="AV16" s="343"/>
      <c r="AW16" s="343"/>
      <c r="AX16" s="343"/>
      <c r="AY16" s="343">
        <v>233</v>
      </c>
      <c r="AZ16" s="343"/>
      <c r="BA16" s="343"/>
      <c r="BB16" s="343"/>
      <c r="BC16" s="343">
        <v>100233</v>
      </c>
      <c r="BD16" s="343">
        <v>84000</v>
      </c>
      <c r="BE16" s="343"/>
      <c r="BF16" s="343"/>
      <c r="BG16" s="343"/>
      <c r="BH16" s="343"/>
      <c r="BI16" s="343"/>
      <c r="BJ16" s="343"/>
      <c r="BK16" s="343">
        <v>84000</v>
      </c>
      <c r="BL16" s="343">
        <v>7560</v>
      </c>
      <c r="BM16" s="343">
        <v>8440</v>
      </c>
      <c r="BN16" s="322">
        <v>0.19047619047619047</v>
      </c>
      <c r="BO16" s="344"/>
      <c r="BP16" s="343">
        <v>100000</v>
      </c>
      <c r="BQ16" s="343"/>
      <c r="BR16" s="343"/>
      <c r="BS16" s="343"/>
      <c r="BT16" s="343"/>
      <c r="BU16" s="343"/>
      <c r="BV16" s="343"/>
      <c r="BW16" s="343"/>
      <c r="BX16" s="343"/>
      <c r="BY16" s="343"/>
      <c r="BZ16" s="343"/>
      <c r="CA16" s="343"/>
      <c r="CB16" s="343"/>
      <c r="CC16" s="343"/>
      <c r="CD16" s="343"/>
      <c r="CE16" s="343"/>
      <c r="CF16" s="343"/>
      <c r="CG16" s="343"/>
      <c r="CH16" s="343"/>
      <c r="CI16" s="343"/>
      <c r="CJ16" s="343"/>
      <c r="CK16" s="343"/>
      <c r="CL16" s="343"/>
      <c r="CM16" s="343"/>
      <c r="CN16" s="343"/>
      <c r="CO16" s="343"/>
      <c r="CP16" s="343"/>
      <c r="CQ16" s="343"/>
      <c r="CR16" s="343"/>
      <c r="CS16" s="343"/>
      <c r="CT16" s="343"/>
      <c r="CU16" s="343"/>
      <c r="CV16" s="343">
        <v>9108.4002</v>
      </c>
      <c r="CW16" s="343">
        <v>109108.4002</v>
      </c>
      <c r="CX16" s="322">
        <v>9.1084001999999997E-2</v>
      </c>
      <c r="CY16" s="344"/>
      <c r="CZ16" s="343">
        <v>227</v>
      </c>
      <c r="DA16" s="343">
        <v>109335.4002</v>
      </c>
      <c r="DB16" s="343">
        <v>100233</v>
      </c>
      <c r="DC16" s="343">
        <v>-9102.4002</v>
      </c>
      <c r="DD16" s="343"/>
      <c r="DE16" s="343"/>
      <c r="DF16" s="343"/>
      <c r="DG16" s="343"/>
      <c r="DH16" s="343"/>
      <c r="DI16" s="343"/>
      <c r="DJ16" s="343"/>
      <c r="DK16" s="343"/>
      <c r="DL16" s="343">
        <v>227</v>
      </c>
      <c r="DM16" s="343">
        <v>233</v>
      </c>
      <c r="DN16" s="343"/>
      <c r="DO16" s="343">
        <v>-6</v>
      </c>
      <c r="DP16" s="343"/>
      <c r="DQ16" s="345"/>
      <c r="DR16" s="323" t="s">
        <v>578</v>
      </c>
      <c r="DS16" s="343"/>
      <c r="DT16" s="345"/>
      <c r="DU16" s="323" t="s">
        <v>578</v>
      </c>
      <c r="DV16" s="343"/>
      <c r="DW16" s="345"/>
      <c r="DX16" s="323" t="s">
        <v>578</v>
      </c>
      <c r="DY16" s="343"/>
      <c r="DZ16" s="345"/>
      <c r="EA16" s="323" t="s">
        <v>578</v>
      </c>
      <c r="EB16" s="343"/>
      <c r="EC16" s="345"/>
      <c r="ED16" s="323" t="s">
        <v>578</v>
      </c>
      <c r="EE16" s="343"/>
      <c r="EF16" s="345"/>
      <c r="EG16" s="323" t="s">
        <v>578</v>
      </c>
      <c r="EH16" s="343"/>
      <c r="EI16" s="345"/>
      <c r="EJ16" s="323" t="s">
        <v>578</v>
      </c>
      <c r="EK16" s="343">
        <v>68355</v>
      </c>
      <c r="EL16" s="345">
        <v>0.95</v>
      </c>
      <c r="EM16" s="323">
        <v>71952.631578947374</v>
      </c>
      <c r="EN16" s="343">
        <v>220</v>
      </c>
      <c r="EO16" s="345">
        <v>0</v>
      </c>
      <c r="EP16" s="323" t="s">
        <v>578</v>
      </c>
      <c r="EQ16" s="343"/>
      <c r="ER16" s="345"/>
      <c r="ES16" s="323" t="s">
        <v>578</v>
      </c>
      <c r="ET16" s="343"/>
      <c r="EU16" s="345"/>
      <c r="EV16" s="323" t="s">
        <v>578</v>
      </c>
      <c r="EW16" s="343"/>
      <c r="EX16" s="345"/>
      <c r="EY16" s="323" t="s">
        <v>578</v>
      </c>
      <c r="EZ16" s="343"/>
      <c r="FA16" s="345"/>
      <c r="FB16" s="323" t="s">
        <v>578</v>
      </c>
      <c r="FC16" s="343"/>
      <c r="FD16" s="345"/>
      <c r="FE16" s="323" t="s">
        <v>578</v>
      </c>
      <c r="FF16" s="343"/>
      <c r="FG16" s="345"/>
      <c r="FH16" s="323" t="s">
        <v>578</v>
      </c>
      <c r="FI16" s="343"/>
      <c r="FJ16" s="345"/>
      <c r="FK16" s="323" t="s">
        <v>578</v>
      </c>
      <c r="FL16" s="343"/>
      <c r="FM16" s="345"/>
      <c r="FN16" s="323" t="s">
        <v>578</v>
      </c>
      <c r="FO16" s="343"/>
      <c r="FP16" s="345"/>
      <c r="FQ16" s="323" t="s">
        <v>578</v>
      </c>
      <c r="FR16" s="343"/>
      <c r="FS16" s="345"/>
      <c r="FT16" s="323" t="s">
        <v>578</v>
      </c>
      <c r="FU16" s="343"/>
      <c r="FV16" s="345"/>
      <c r="FW16" s="323" t="s">
        <v>578</v>
      </c>
      <c r="FX16" s="343"/>
      <c r="FY16" s="345"/>
      <c r="FZ16" s="323" t="s">
        <v>578</v>
      </c>
      <c r="GA16" s="343"/>
      <c r="GB16" s="345"/>
      <c r="GC16" s="323" t="s">
        <v>578</v>
      </c>
      <c r="GD16" s="343"/>
      <c r="GE16" s="345"/>
      <c r="GF16" s="323" t="s">
        <v>578</v>
      </c>
      <c r="GG16" s="343"/>
      <c r="GH16" s="345"/>
      <c r="GI16" s="323" t="s">
        <v>578</v>
      </c>
      <c r="GJ16" s="343"/>
      <c r="GK16" s="345"/>
      <c r="GL16" s="323" t="s">
        <v>578</v>
      </c>
      <c r="GM16" s="343"/>
      <c r="GN16" s="345"/>
      <c r="GO16" s="323" t="s">
        <v>578</v>
      </c>
      <c r="GP16" s="343"/>
      <c r="GQ16" s="345"/>
      <c r="GR16" s="323" t="s">
        <v>578</v>
      </c>
      <c r="GS16" s="343"/>
      <c r="GT16" s="345"/>
      <c r="GU16" s="323" t="s">
        <v>578</v>
      </c>
      <c r="GV16" s="343"/>
      <c r="GW16" s="345"/>
      <c r="GX16" s="323" t="s">
        <v>578</v>
      </c>
      <c r="GY16" s="343"/>
      <c r="GZ16" s="345"/>
      <c r="HA16" s="323" t="s">
        <v>578</v>
      </c>
      <c r="HB16" s="343"/>
      <c r="HC16" s="345"/>
      <c r="HD16" s="323" t="s">
        <v>578</v>
      </c>
      <c r="HE16" s="343"/>
      <c r="HF16" s="345"/>
      <c r="HG16" s="323" t="s">
        <v>578</v>
      </c>
      <c r="HH16" s="343"/>
      <c r="HI16" s="345"/>
      <c r="HJ16" s="323" t="s">
        <v>578</v>
      </c>
      <c r="HK16" s="343">
        <v>15425</v>
      </c>
      <c r="HL16" s="345">
        <v>0.46</v>
      </c>
      <c r="HM16" s="323">
        <v>33532.608695652176</v>
      </c>
      <c r="HN16" s="343"/>
      <c r="HO16" s="345"/>
      <c r="HP16" s="323" t="s">
        <v>578</v>
      </c>
      <c r="HQ16" s="343"/>
      <c r="HR16" s="345"/>
      <c r="HS16" s="323" t="s">
        <v>578</v>
      </c>
      <c r="HT16" s="343"/>
      <c r="HU16" s="345"/>
      <c r="HV16" s="323" t="s">
        <v>578</v>
      </c>
      <c r="HW16" s="343"/>
      <c r="HX16" s="345"/>
      <c r="HY16" s="343">
        <v>84000</v>
      </c>
      <c r="HZ16" s="345">
        <v>1.41</v>
      </c>
      <c r="IA16" s="343">
        <v>1071829.8004000001</v>
      </c>
      <c r="IB16" s="346">
        <v>9108.4002</v>
      </c>
      <c r="IC16" s="347">
        <v>100000</v>
      </c>
      <c r="ID16" s="347">
        <v>9.1084001999999997E-2</v>
      </c>
      <c r="IE16" s="347" t="b">
        <v>1</v>
      </c>
    </row>
    <row r="17" spans="1:239">
      <c r="A17" s="331" t="s">
        <v>586</v>
      </c>
      <c r="B17" s="331" t="s">
        <v>587</v>
      </c>
      <c r="C17" s="343"/>
      <c r="D17" s="343"/>
      <c r="E17" s="343"/>
      <c r="F17" s="343"/>
      <c r="G17" s="343"/>
      <c r="H17" s="343"/>
      <c r="I17" s="343"/>
      <c r="J17" s="343"/>
      <c r="K17" s="343"/>
      <c r="L17" s="343">
        <v>100000</v>
      </c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3"/>
      <c r="AR17" s="343"/>
      <c r="AS17" s="343">
        <v>100000</v>
      </c>
      <c r="AT17" s="343"/>
      <c r="AU17" s="343"/>
      <c r="AV17" s="343"/>
      <c r="AW17" s="343"/>
      <c r="AX17" s="343"/>
      <c r="AY17" s="343"/>
      <c r="AZ17" s="343"/>
      <c r="BA17" s="343"/>
      <c r="BB17" s="343"/>
      <c r="BC17" s="343">
        <v>100000</v>
      </c>
      <c r="BD17" s="343">
        <v>84177</v>
      </c>
      <c r="BE17" s="343"/>
      <c r="BF17" s="343"/>
      <c r="BG17" s="343"/>
      <c r="BH17" s="343"/>
      <c r="BI17" s="343"/>
      <c r="BJ17" s="343"/>
      <c r="BK17" s="343">
        <v>84177</v>
      </c>
      <c r="BL17" s="343">
        <v>7547</v>
      </c>
      <c r="BM17" s="343">
        <v>14672</v>
      </c>
      <c r="BN17" s="322">
        <v>0.26395571236798648</v>
      </c>
      <c r="BO17" s="344">
        <v>3184</v>
      </c>
      <c r="BP17" s="343">
        <v>109580</v>
      </c>
      <c r="BQ17" s="343"/>
      <c r="BR17" s="343"/>
      <c r="BS17" s="343"/>
      <c r="BT17" s="343"/>
      <c r="BU17" s="343"/>
      <c r="BV17" s="343"/>
      <c r="BW17" s="343"/>
      <c r="BX17" s="343"/>
      <c r="BY17" s="343"/>
      <c r="BZ17" s="343"/>
      <c r="CA17" s="343">
        <v>59</v>
      </c>
      <c r="CB17" s="343"/>
      <c r="CC17" s="343"/>
      <c r="CD17" s="343"/>
      <c r="CE17" s="343"/>
      <c r="CF17" s="343"/>
      <c r="CG17" s="343"/>
      <c r="CH17" s="343"/>
      <c r="CI17" s="343"/>
      <c r="CJ17" s="343"/>
      <c r="CK17" s="343"/>
      <c r="CL17" s="343"/>
      <c r="CM17" s="343"/>
      <c r="CN17" s="343">
        <v>59</v>
      </c>
      <c r="CO17" s="343"/>
      <c r="CP17" s="343"/>
      <c r="CQ17" s="343"/>
      <c r="CR17" s="343"/>
      <c r="CS17" s="343"/>
      <c r="CT17" s="343"/>
      <c r="CU17" s="343"/>
      <c r="CV17" s="343">
        <v>20947.205099999999</v>
      </c>
      <c r="CW17" s="343">
        <v>130586.20510000001</v>
      </c>
      <c r="CX17" s="322">
        <v>0.19105614881565866</v>
      </c>
      <c r="CY17" s="344"/>
      <c r="CZ17" s="343">
        <v>576</v>
      </c>
      <c r="DA17" s="343">
        <v>131162.20509999999</v>
      </c>
      <c r="DB17" s="343">
        <v>100000</v>
      </c>
      <c r="DC17" s="343">
        <v>-31162.205099999999</v>
      </c>
      <c r="DD17" s="343"/>
      <c r="DE17" s="343"/>
      <c r="DF17" s="343"/>
      <c r="DG17" s="343"/>
      <c r="DH17" s="343"/>
      <c r="DI17" s="343"/>
      <c r="DJ17" s="343"/>
      <c r="DK17" s="343"/>
      <c r="DL17" s="343">
        <v>576</v>
      </c>
      <c r="DM17" s="343"/>
      <c r="DN17" s="343"/>
      <c r="DO17" s="343">
        <v>576</v>
      </c>
      <c r="DP17" s="343"/>
      <c r="DQ17" s="345"/>
      <c r="DR17" s="323" t="s">
        <v>578</v>
      </c>
      <c r="DS17" s="343"/>
      <c r="DT17" s="345"/>
      <c r="DU17" s="323" t="s">
        <v>578</v>
      </c>
      <c r="DV17" s="343"/>
      <c r="DW17" s="345"/>
      <c r="DX17" s="323" t="s">
        <v>578</v>
      </c>
      <c r="DY17" s="343"/>
      <c r="DZ17" s="345"/>
      <c r="EA17" s="323" t="s">
        <v>578</v>
      </c>
      <c r="EB17" s="343"/>
      <c r="EC17" s="345"/>
      <c r="ED17" s="323" t="s">
        <v>578</v>
      </c>
      <c r="EE17" s="343"/>
      <c r="EF17" s="345"/>
      <c r="EG17" s="323" t="s">
        <v>578</v>
      </c>
      <c r="EH17" s="343"/>
      <c r="EI17" s="345"/>
      <c r="EJ17" s="323" t="s">
        <v>578</v>
      </c>
      <c r="EK17" s="343">
        <v>64684</v>
      </c>
      <c r="EL17" s="345">
        <v>1</v>
      </c>
      <c r="EM17" s="323">
        <v>64684</v>
      </c>
      <c r="EN17" s="343"/>
      <c r="EO17" s="345"/>
      <c r="EP17" s="323" t="s">
        <v>578</v>
      </c>
      <c r="EQ17" s="343"/>
      <c r="ER17" s="345"/>
      <c r="ES17" s="323" t="s">
        <v>578</v>
      </c>
      <c r="ET17" s="343"/>
      <c r="EU17" s="345"/>
      <c r="EV17" s="323" t="s">
        <v>578</v>
      </c>
      <c r="EW17" s="343"/>
      <c r="EX17" s="345"/>
      <c r="EY17" s="323" t="s">
        <v>578</v>
      </c>
      <c r="EZ17" s="343"/>
      <c r="FA17" s="345"/>
      <c r="FB17" s="323" t="s">
        <v>578</v>
      </c>
      <c r="FC17" s="343"/>
      <c r="FD17" s="345"/>
      <c r="FE17" s="323" t="s">
        <v>578</v>
      </c>
      <c r="FF17" s="343"/>
      <c r="FG17" s="345"/>
      <c r="FH17" s="323" t="s">
        <v>578</v>
      </c>
      <c r="FI17" s="343"/>
      <c r="FJ17" s="345"/>
      <c r="FK17" s="323" t="s">
        <v>578</v>
      </c>
      <c r="FL17" s="343"/>
      <c r="FM17" s="345"/>
      <c r="FN17" s="323" t="s">
        <v>578</v>
      </c>
      <c r="FO17" s="343"/>
      <c r="FP17" s="345"/>
      <c r="FQ17" s="323" t="s">
        <v>578</v>
      </c>
      <c r="FR17" s="343"/>
      <c r="FS17" s="345"/>
      <c r="FT17" s="323" t="s">
        <v>578</v>
      </c>
      <c r="FU17" s="343"/>
      <c r="FV17" s="345"/>
      <c r="FW17" s="323" t="s">
        <v>578</v>
      </c>
      <c r="FX17" s="343"/>
      <c r="FY17" s="345"/>
      <c r="FZ17" s="323" t="s">
        <v>578</v>
      </c>
      <c r="GA17" s="343"/>
      <c r="GB17" s="345"/>
      <c r="GC17" s="323" t="s">
        <v>578</v>
      </c>
      <c r="GD17" s="343"/>
      <c r="GE17" s="345"/>
      <c r="GF17" s="323" t="s">
        <v>578</v>
      </c>
      <c r="GG17" s="343"/>
      <c r="GH17" s="345"/>
      <c r="GI17" s="323" t="s">
        <v>578</v>
      </c>
      <c r="GJ17" s="343"/>
      <c r="GK17" s="345"/>
      <c r="GL17" s="323" t="s">
        <v>578</v>
      </c>
      <c r="GM17" s="343"/>
      <c r="GN17" s="345"/>
      <c r="GO17" s="323" t="s">
        <v>578</v>
      </c>
      <c r="GP17" s="343"/>
      <c r="GQ17" s="345"/>
      <c r="GR17" s="323" t="s">
        <v>578</v>
      </c>
      <c r="GS17" s="343"/>
      <c r="GT17" s="345"/>
      <c r="GU17" s="323" t="s">
        <v>578</v>
      </c>
      <c r="GV17" s="343"/>
      <c r="GW17" s="345"/>
      <c r="GX17" s="323" t="s">
        <v>578</v>
      </c>
      <c r="GY17" s="343"/>
      <c r="GZ17" s="345"/>
      <c r="HA17" s="323" t="s">
        <v>578</v>
      </c>
      <c r="HB17" s="343"/>
      <c r="HC17" s="345"/>
      <c r="HD17" s="323" t="s">
        <v>578</v>
      </c>
      <c r="HE17" s="343"/>
      <c r="HF17" s="345"/>
      <c r="HG17" s="323" t="s">
        <v>578</v>
      </c>
      <c r="HH17" s="343">
        <v>19493</v>
      </c>
      <c r="HI17" s="345">
        <v>0.5</v>
      </c>
      <c r="HJ17" s="323">
        <v>38986</v>
      </c>
      <c r="HK17" s="343"/>
      <c r="HL17" s="345"/>
      <c r="HM17" s="323" t="s">
        <v>578</v>
      </c>
      <c r="HN17" s="343"/>
      <c r="HO17" s="345"/>
      <c r="HP17" s="323" t="s">
        <v>578</v>
      </c>
      <c r="HQ17" s="343"/>
      <c r="HR17" s="345"/>
      <c r="HS17" s="323" t="s">
        <v>578</v>
      </c>
      <c r="HT17" s="343"/>
      <c r="HU17" s="345"/>
      <c r="HV17" s="323" t="s">
        <v>578</v>
      </c>
      <c r="HW17" s="343"/>
      <c r="HX17" s="345"/>
      <c r="HY17" s="343">
        <v>84177</v>
      </c>
      <c r="HZ17" s="345">
        <v>1.5</v>
      </c>
      <c r="IA17" s="343">
        <v>1125070.4102</v>
      </c>
      <c r="IB17" s="346">
        <v>20947.205099999999</v>
      </c>
      <c r="IC17" s="347">
        <v>109639</v>
      </c>
      <c r="ID17" s="347">
        <v>0.19105614881565866</v>
      </c>
      <c r="IE17" s="347" t="b">
        <v>1</v>
      </c>
    </row>
    <row r="18" spans="1:239">
      <c r="A18" s="331" t="s">
        <v>588</v>
      </c>
      <c r="B18" s="331" t="s">
        <v>589</v>
      </c>
      <c r="C18" s="343">
        <v>2232</v>
      </c>
      <c r="D18" s="343"/>
      <c r="E18" s="343"/>
      <c r="F18" s="343">
        <v>2232</v>
      </c>
      <c r="G18" s="343"/>
      <c r="H18" s="343">
        <v>350626</v>
      </c>
      <c r="I18" s="343">
        <v>350626</v>
      </c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>
        <v>2500</v>
      </c>
      <c r="AF18" s="343"/>
      <c r="AG18" s="343"/>
      <c r="AH18" s="343"/>
      <c r="AI18" s="343">
        <v>1576696</v>
      </c>
      <c r="AJ18" s="343">
        <v>350985</v>
      </c>
      <c r="AK18" s="343">
        <v>53593</v>
      </c>
      <c r="AL18" s="343">
        <v>42868</v>
      </c>
      <c r="AM18" s="343"/>
      <c r="AN18" s="343"/>
      <c r="AO18" s="343"/>
      <c r="AP18" s="343">
        <v>348358</v>
      </c>
      <c r="AQ18" s="343"/>
      <c r="AR18" s="343">
        <v>4264</v>
      </c>
      <c r="AS18" s="343">
        <v>2379264</v>
      </c>
      <c r="AT18" s="343"/>
      <c r="AU18" s="343"/>
      <c r="AV18" s="343"/>
      <c r="AW18" s="343"/>
      <c r="AX18" s="343"/>
      <c r="AY18" s="343"/>
      <c r="AZ18" s="343"/>
      <c r="BA18" s="343"/>
      <c r="BB18" s="343"/>
      <c r="BC18" s="343">
        <v>2732122</v>
      </c>
      <c r="BD18" s="343">
        <v>1183498</v>
      </c>
      <c r="BE18" s="343"/>
      <c r="BF18" s="343"/>
      <c r="BG18" s="343">
        <v>23065</v>
      </c>
      <c r="BH18" s="343"/>
      <c r="BI18" s="343">
        <v>23065</v>
      </c>
      <c r="BJ18" s="343"/>
      <c r="BK18" s="343">
        <v>1206563</v>
      </c>
      <c r="BL18" s="343">
        <v>102991</v>
      </c>
      <c r="BM18" s="343">
        <v>134760</v>
      </c>
      <c r="BN18" s="322">
        <v>0.19704814419139324</v>
      </c>
      <c r="BO18" s="344">
        <v>6665</v>
      </c>
      <c r="BP18" s="343">
        <v>1450979</v>
      </c>
      <c r="BQ18" s="343">
        <v>97111</v>
      </c>
      <c r="BR18" s="343">
        <v>17003</v>
      </c>
      <c r="BS18" s="343">
        <v>43477</v>
      </c>
      <c r="BT18" s="343"/>
      <c r="BU18" s="343">
        <v>157591</v>
      </c>
      <c r="BV18" s="343">
        <v>253740</v>
      </c>
      <c r="BW18" s="343">
        <v>7690</v>
      </c>
      <c r="BX18" s="343"/>
      <c r="BY18" s="343">
        <v>217249</v>
      </c>
      <c r="BZ18" s="343">
        <v>12325</v>
      </c>
      <c r="CA18" s="343">
        <v>3483</v>
      </c>
      <c r="CB18" s="343">
        <v>2614</v>
      </c>
      <c r="CC18" s="343">
        <v>12884</v>
      </c>
      <c r="CD18" s="343">
        <v>620</v>
      </c>
      <c r="CE18" s="343"/>
      <c r="CF18" s="343"/>
      <c r="CG18" s="343"/>
      <c r="CH18" s="343"/>
      <c r="CI18" s="343"/>
      <c r="CJ18" s="343"/>
      <c r="CK18" s="343">
        <v>57922</v>
      </c>
      <c r="CL18" s="343"/>
      <c r="CM18" s="343">
        <v>8488</v>
      </c>
      <c r="CN18" s="343">
        <v>577015</v>
      </c>
      <c r="CO18" s="343">
        <v>77135</v>
      </c>
      <c r="CP18" s="343">
        <v>23482</v>
      </c>
      <c r="CQ18" s="343">
        <v>3484</v>
      </c>
      <c r="CR18" s="343">
        <v>23810</v>
      </c>
      <c r="CS18" s="343">
        <v>6261</v>
      </c>
      <c r="CT18" s="343"/>
      <c r="CU18" s="343">
        <v>134172</v>
      </c>
      <c r="CV18" s="343">
        <v>364839.55459999997</v>
      </c>
      <c r="CW18" s="343">
        <v>2684596.5545999999</v>
      </c>
      <c r="CX18" s="322">
        <v>0.17121478490203329</v>
      </c>
      <c r="CY18" s="344"/>
      <c r="CZ18" s="343"/>
      <c r="DA18" s="343">
        <v>2684596.5545999999</v>
      </c>
      <c r="DB18" s="343">
        <v>2732122</v>
      </c>
      <c r="DC18" s="343">
        <v>47525.445399999997</v>
      </c>
      <c r="DD18" s="343"/>
      <c r="DE18" s="343"/>
      <c r="DF18" s="343"/>
      <c r="DG18" s="343"/>
      <c r="DH18" s="343"/>
      <c r="DI18" s="343"/>
      <c r="DJ18" s="343"/>
      <c r="DK18" s="343"/>
      <c r="DL18" s="343"/>
      <c r="DM18" s="343">
        <v>352858</v>
      </c>
      <c r="DN18" s="343"/>
      <c r="DO18" s="343">
        <v>-352858</v>
      </c>
      <c r="DP18" s="343">
        <v>21460</v>
      </c>
      <c r="DQ18" s="345">
        <v>0.3</v>
      </c>
      <c r="DR18" s="323">
        <v>71533.333333333343</v>
      </c>
      <c r="DS18" s="343">
        <v>37840</v>
      </c>
      <c r="DT18" s="345">
        <v>0.5</v>
      </c>
      <c r="DU18" s="323">
        <v>75680</v>
      </c>
      <c r="DV18" s="343">
        <v>63599</v>
      </c>
      <c r="DW18" s="345">
        <v>1.1599999999999999</v>
      </c>
      <c r="DX18" s="323">
        <v>54826.724137931036</v>
      </c>
      <c r="DY18" s="343">
        <v>13254</v>
      </c>
      <c r="DZ18" s="345">
        <v>0.28000000000000003</v>
      </c>
      <c r="EA18" s="323">
        <v>47335.714285714283</v>
      </c>
      <c r="EB18" s="343"/>
      <c r="EC18" s="345"/>
      <c r="ED18" s="323" t="s">
        <v>578</v>
      </c>
      <c r="EE18" s="343"/>
      <c r="EF18" s="345"/>
      <c r="EG18" s="323" t="s">
        <v>578</v>
      </c>
      <c r="EH18" s="343">
        <v>180443</v>
      </c>
      <c r="EI18" s="345">
        <v>2</v>
      </c>
      <c r="EJ18" s="323">
        <v>90221.5</v>
      </c>
      <c r="EK18" s="343">
        <v>215607</v>
      </c>
      <c r="EL18" s="345">
        <v>3.58</v>
      </c>
      <c r="EM18" s="323">
        <v>60225.418994413405</v>
      </c>
      <c r="EN18" s="343">
        <v>2320</v>
      </c>
      <c r="EO18" s="345">
        <v>0.06</v>
      </c>
      <c r="EP18" s="323">
        <v>38666.666666666672</v>
      </c>
      <c r="EQ18" s="343"/>
      <c r="ER18" s="345"/>
      <c r="ES18" s="323" t="s">
        <v>578</v>
      </c>
      <c r="ET18" s="343"/>
      <c r="EU18" s="345"/>
      <c r="EV18" s="323" t="s">
        <v>578</v>
      </c>
      <c r="EW18" s="343"/>
      <c r="EX18" s="345"/>
      <c r="EY18" s="323" t="s">
        <v>578</v>
      </c>
      <c r="EZ18" s="343"/>
      <c r="FA18" s="345"/>
      <c r="FB18" s="323" t="s">
        <v>578</v>
      </c>
      <c r="FC18" s="343"/>
      <c r="FD18" s="345"/>
      <c r="FE18" s="323" t="s">
        <v>578</v>
      </c>
      <c r="FF18" s="343"/>
      <c r="FG18" s="345"/>
      <c r="FH18" s="323" t="s">
        <v>578</v>
      </c>
      <c r="FI18" s="343"/>
      <c r="FJ18" s="345"/>
      <c r="FK18" s="323" t="s">
        <v>578</v>
      </c>
      <c r="FL18" s="343"/>
      <c r="FM18" s="345"/>
      <c r="FN18" s="323" t="s">
        <v>578</v>
      </c>
      <c r="FO18" s="343"/>
      <c r="FP18" s="345"/>
      <c r="FQ18" s="323" t="s">
        <v>578</v>
      </c>
      <c r="FR18" s="343"/>
      <c r="FS18" s="345"/>
      <c r="FT18" s="323" t="s">
        <v>578</v>
      </c>
      <c r="FU18" s="343"/>
      <c r="FV18" s="345"/>
      <c r="FW18" s="323" t="s">
        <v>578</v>
      </c>
      <c r="FX18" s="343"/>
      <c r="FY18" s="345"/>
      <c r="FZ18" s="323" t="s">
        <v>578</v>
      </c>
      <c r="GA18" s="343"/>
      <c r="GB18" s="345"/>
      <c r="GC18" s="323" t="s">
        <v>578</v>
      </c>
      <c r="GD18" s="343"/>
      <c r="GE18" s="345"/>
      <c r="GF18" s="323" t="s">
        <v>578</v>
      </c>
      <c r="GG18" s="343"/>
      <c r="GH18" s="345"/>
      <c r="GI18" s="323" t="s">
        <v>578</v>
      </c>
      <c r="GJ18" s="343"/>
      <c r="GK18" s="345"/>
      <c r="GL18" s="323" t="s">
        <v>578</v>
      </c>
      <c r="GM18" s="343"/>
      <c r="GN18" s="345"/>
      <c r="GO18" s="323" t="s">
        <v>578</v>
      </c>
      <c r="GP18" s="343"/>
      <c r="GQ18" s="345"/>
      <c r="GR18" s="323" t="s">
        <v>578</v>
      </c>
      <c r="GS18" s="343"/>
      <c r="GT18" s="345"/>
      <c r="GU18" s="323" t="s">
        <v>578</v>
      </c>
      <c r="GV18" s="343">
        <v>17153</v>
      </c>
      <c r="GW18" s="345">
        <v>0.5</v>
      </c>
      <c r="GX18" s="323">
        <v>34306</v>
      </c>
      <c r="GY18" s="343">
        <v>160975</v>
      </c>
      <c r="GZ18" s="345">
        <v>4.68</v>
      </c>
      <c r="HA18" s="323">
        <v>34396.367521367523</v>
      </c>
      <c r="HB18" s="343">
        <v>35641</v>
      </c>
      <c r="HC18" s="345">
        <v>1</v>
      </c>
      <c r="HD18" s="323">
        <v>35641</v>
      </c>
      <c r="HE18" s="343">
        <v>228657</v>
      </c>
      <c r="HF18" s="345">
        <v>4.97</v>
      </c>
      <c r="HG18" s="323">
        <v>46007.444668008051</v>
      </c>
      <c r="HH18" s="343">
        <v>41448</v>
      </c>
      <c r="HI18" s="345">
        <v>1.29</v>
      </c>
      <c r="HJ18" s="323">
        <v>32130.232558139534</v>
      </c>
      <c r="HK18" s="343"/>
      <c r="HL18" s="345"/>
      <c r="HM18" s="323" t="s">
        <v>578</v>
      </c>
      <c r="HN18" s="343">
        <v>154000</v>
      </c>
      <c r="HO18" s="345">
        <v>4.7300000000000004</v>
      </c>
      <c r="HP18" s="323">
        <v>32558.139534883718</v>
      </c>
      <c r="HQ18" s="343">
        <v>11101</v>
      </c>
      <c r="HR18" s="345">
        <v>0.37</v>
      </c>
      <c r="HS18" s="323">
        <v>30002.702702702703</v>
      </c>
      <c r="HT18" s="343"/>
      <c r="HU18" s="345"/>
      <c r="HV18" s="323" t="s">
        <v>578</v>
      </c>
      <c r="HW18" s="343"/>
      <c r="HX18" s="345"/>
      <c r="HY18" s="343">
        <v>1183498</v>
      </c>
      <c r="HZ18" s="345">
        <v>25.42</v>
      </c>
      <c r="IA18" s="343">
        <v>24946184.109200001</v>
      </c>
      <c r="IB18" s="346">
        <v>392449.47004577448</v>
      </c>
      <c r="IC18" s="347">
        <v>2292147.0845542257</v>
      </c>
      <c r="ID18" s="347">
        <v>0.17121478490203329</v>
      </c>
      <c r="IE18" s="347" t="b">
        <v>1</v>
      </c>
    </row>
    <row r="19" spans="1:239">
      <c r="A19" s="329"/>
      <c r="B19" s="348" t="s">
        <v>590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>
        <v>187944</v>
      </c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>
        <v>664</v>
      </c>
      <c r="AF19" s="349"/>
      <c r="AG19" s="349"/>
      <c r="AH19" s="349"/>
      <c r="AI19" s="349"/>
      <c r="AJ19" s="349">
        <v>835</v>
      </c>
      <c r="AK19" s="349">
        <v>12733</v>
      </c>
      <c r="AL19" s="349">
        <v>3695</v>
      </c>
      <c r="AM19" s="349"/>
      <c r="AN19" s="349"/>
      <c r="AO19" s="349"/>
      <c r="AP19" s="349">
        <v>12282</v>
      </c>
      <c r="AQ19" s="349"/>
      <c r="AR19" s="349">
        <v>7120</v>
      </c>
      <c r="AS19" s="349">
        <v>225273</v>
      </c>
      <c r="AT19" s="349"/>
      <c r="AU19" s="349"/>
      <c r="AV19" s="349"/>
      <c r="AW19" s="349"/>
      <c r="AX19" s="349"/>
      <c r="AY19" s="349"/>
      <c r="AZ19" s="349"/>
      <c r="BA19" s="349"/>
      <c r="BB19" s="349"/>
      <c r="BC19" s="349">
        <v>225273</v>
      </c>
      <c r="BD19" s="349">
        <v>200786</v>
      </c>
      <c r="BE19" s="349"/>
      <c r="BF19" s="349"/>
      <c r="BG19" s="349"/>
      <c r="BH19" s="349"/>
      <c r="BI19" s="349"/>
      <c r="BJ19" s="349"/>
      <c r="BK19" s="349">
        <v>200786</v>
      </c>
      <c r="BL19" s="349">
        <v>17153</v>
      </c>
      <c r="BM19" s="349">
        <v>22444</v>
      </c>
      <c r="BN19" s="322">
        <v>0.19720996483818592</v>
      </c>
      <c r="BO19" s="350">
        <v>2458</v>
      </c>
      <c r="BP19" s="349">
        <v>242841</v>
      </c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>
        <v>695</v>
      </c>
      <c r="CB19" s="349"/>
      <c r="CC19" s="349"/>
      <c r="CD19" s="349"/>
      <c r="CE19" s="349"/>
      <c r="CF19" s="349"/>
      <c r="CG19" s="349"/>
      <c r="CH19" s="349"/>
      <c r="CI19" s="349"/>
      <c r="CJ19" s="349"/>
      <c r="CK19" s="349">
        <v>98</v>
      </c>
      <c r="CL19" s="349"/>
      <c r="CM19" s="349"/>
      <c r="CN19" s="349">
        <v>793</v>
      </c>
      <c r="CO19" s="349"/>
      <c r="CP19" s="349"/>
      <c r="CQ19" s="349"/>
      <c r="CR19" s="349">
        <v>42</v>
      </c>
      <c r="CS19" s="349"/>
      <c r="CT19" s="349"/>
      <c r="CU19" s="349">
        <v>42</v>
      </c>
      <c r="CV19" s="349">
        <v>41787.219299999997</v>
      </c>
      <c r="CW19" s="349">
        <v>285463.2193</v>
      </c>
      <c r="CX19" s="322">
        <v>0.17148680748206635</v>
      </c>
      <c r="CY19" s="350"/>
      <c r="CZ19" s="349"/>
      <c r="DA19" s="349">
        <v>285463.2193</v>
      </c>
      <c r="DB19" s="349">
        <v>225273</v>
      </c>
      <c r="DC19" s="349">
        <v>-60190.219299999997</v>
      </c>
      <c r="DD19" s="349"/>
      <c r="DE19" s="349"/>
      <c r="DF19" s="349"/>
      <c r="DG19" s="349"/>
      <c r="DH19" s="349"/>
      <c r="DI19" s="349"/>
      <c r="DJ19" s="349"/>
      <c r="DK19" s="349"/>
      <c r="DL19" s="349"/>
      <c r="DM19" s="349"/>
      <c r="DN19" s="349"/>
      <c r="DO19" s="349"/>
      <c r="DP19" s="349"/>
      <c r="DQ19" s="351"/>
      <c r="DR19" s="323" t="s">
        <v>578</v>
      </c>
      <c r="DS19" s="349"/>
      <c r="DT19" s="351"/>
      <c r="DU19" s="323" t="s">
        <v>578</v>
      </c>
      <c r="DV19" s="349"/>
      <c r="DW19" s="351"/>
      <c r="DX19" s="323" t="s">
        <v>578</v>
      </c>
      <c r="DY19" s="349"/>
      <c r="DZ19" s="351"/>
      <c r="EA19" s="323" t="s">
        <v>578</v>
      </c>
      <c r="EB19" s="349"/>
      <c r="EC19" s="351"/>
      <c r="ED19" s="323" t="s">
        <v>578</v>
      </c>
      <c r="EE19" s="349"/>
      <c r="EF19" s="351"/>
      <c r="EG19" s="323" t="s">
        <v>578</v>
      </c>
      <c r="EH19" s="349"/>
      <c r="EI19" s="351"/>
      <c r="EJ19" s="323" t="s">
        <v>578</v>
      </c>
      <c r="EK19" s="349">
        <v>136712</v>
      </c>
      <c r="EL19" s="351">
        <v>2.04</v>
      </c>
      <c r="EM19" s="323">
        <v>67015.686274509804</v>
      </c>
      <c r="EN19" s="349"/>
      <c r="EO19" s="351"/>
      <c r="EP19" s="323" t="s">
        <v>578</v>
      </c>
      <c r="EQ19" s="349"/>
      <c r="ER19" s="351"/>
      <c r="ES19" s="323" t="s">
        <v>578</v>
      </c>
      <c r="ET19" s="349"/>
      <c r="EU19" s="351"/>
      <c r="EV19" s="323" t="s">
        <v>578</v>
      </c>
      <c r="EW19" s="349"/>
      <c r="EX19" s="351"/>
      <c r="EY19" s="323" t="s">
        <v>578</v>
      </c>
      <c r="EZ19" s="349"/>
      <c r="FA19" s="351"/>
      <c r="FB19" s="323" t="s">
        <v>578</v>
      </c>
      <c r="FC19" s="349"/>
      <c r="FD19" s="351"/>
      <c r="FE19" s="323" t="s">
        <v>578</v>
      </c>
      <c r="FF19" s="349"/>
      <c r="FG19" s="351"/>
      <c r="FH19" s="323" t="s">
        <v>578</v>
      </c>
      <c r="FI19" s="349"/>
      <c r="FJ19" s="351"/>
      <c r="FK19" s="323" t="s">
        <v>578</v>
      </c>
      <c r="FL19" s="349"/>
      <c r="FM19" s="351"/>
      <c r="FN19" s="323" t="s">
        <v>578</v>
      </c>
      <c r="FO19" s="349"/>
      <c r="FP19" s="351"/>
      <c r="FQ19" s="323" t="s">
        <v>578</v>
      </c>
      <c r="FR19" s="349"/>
      <c r="FS19" s="351"/>
      <c r="FT19" s="323" t="s">
        <v>578</v>
      </c>
      <c r="FU19" s="349"/>
      <c r="FV19" s="351"/>
      <c r="FW19" s="323" t="s">
        <v>578</v>
      </c>
      <c r="FX19" s="349"/>
      <c r="FY19" s="351"/>
      <c r="FZ19" s="323" t="s">
        <v>578</v>
      </c>
      <c r="GA19" s="349"/>
      <c r="GB19" s="351"/>
      <c r="GC19" s="323" t="s">
        <v>578</v>
      </c>
      <c r="GD19" s="349"/>
      <c r="GE19" s="351"/>
      <c r="GF19" s="323" t="s">
        <v>578</v>
      </c>
      <c r="GG19" s="349"/>
      <c r="GH19" s="351"/>
      <c r="GI19" s="323" t="s">
        <v>578</v>
      </c>
      <c r="GJ19" s="349"/>
      <c r="GK19" s="351"/>
      <c r="GL19" s="323" t="s">
        <v>578</v>
      </c>
      <c r="GM19" s="349"/>
      <c r="GN19" s="351"/>
      <c r="GO19" s="323" t="s">
        <v>578</v>
      </c>
      <c r="GP19" s="349"/>
      <c r="GQ19" s="351"/>
      <c r="GR19" s="323" t="s">
        <v>578</v>
      </c>
      <c r="GS19" s="349"/>
      <c r="GT19" s="351"/>
      <c r="GU19" s="323" t="s">
        <v>578</v>
      </c>
      <c r="GV19" s="349"/>
      <c r="GW19" s="351"/>
      <c r="GX19" s="323" t="s">
        <v>578</v>
      </c>
      <c r="GY19" s="349"/>
      <c r="GZ19" s="351"/>
      <c r="HA19" s="323" t="s">
        <v>578</v>
      </c>
      <c r="HB19" s="349"/>
      <c r="HC19" s="351"/>
      <c r="HD19" s="323" t="s">
        <v>578</v>
      </c>
      <c r="HE19" s="349"/>
      <c r="HF19" s="351"/>
      <c r="HG19" s="323" t="s">
        <v>578</v>
      </c>
      <c r="HH19" s="349">
        <v>47757</v>
      </c>
      <c r="HI19" s="351">
        <v>1.38</v>
      </c>
      <c r="HJ19" s="323">
        <v>34606.52173913044</v>
      </c>
      <c r="HK19" s="349"/>
      <c r="HL19" s="351"/>
      <c r="HM19" s="323" t="s">
        <v>578</v>
      </c>
      <c r="HN19" s="349"/>
      <c r="HO19" s="351"/>
      <c r="HP19" s="323" t="s">
        <v>578</v>
      </c>
      <c r="HQ19" s="349">
        <v>16317</v>
      </c>
      <c r="HR19" s="351">
        <v>0.46</v>
      </c>
      <c r="HS19" s="323">
        <v>35471.739130434784</v>
      </c>
      <c r="HT19" s="349"/>
      <c r="HU19" s="351"/>
      <c r="HV19" s="323" t="s">
        <v>578</v>
      </c>
      <c r="HW19" s="349"/>
      <c r="HX19" s="351"/>
      <c r="HY19" s="349">
        <v>200786</v>
      </c>
      <c r="HZ19" s="351">
        <v>3.88</v>
      </c>
      <c r="IA19" s="349">
        <v>2543325.4386</v>
      </c>
      <c r="IB19" s="346">
        <v>41787.219299999997</v>
      </c>
      <c r="IC19" s="347">
        <v>243676</v>
      </c>
      <c r="ID19" s="347">
        <v>0.17148680748206635</v>
      </c>
      <c r="IE19" s="347" t="b">
        <v>1</v>
      </c>
    </row>
    <row r="20" spans="1:239">
      <c r="A20" s="331" t="s">
        <v>591</v>
      </c>
      <c r="B20" s="331" t="s">
        <v>592</v>
      </c>
      <c r="C20" s="343"/>
      <c r="D20" s="343"/>
      <c r="E20" s="343"/>
      <c r="F20" s="343"/>
      <c r="G20" s="343"/>
      <c r="H20" s="343"/>
      <c r="I20" s="343"/>
      <c r="J20" s="343"/>
      <c r="K20" s="343"/>
      <c r="L20" s="343">
        <v>59593</v>
      </c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>
        <v>59593</v>
      </c>
      <c r="AT20" s="343"/>
      <c r="AU20" s="343"/>
      <c r="AV20" s="343"/>
      <c r="AW20" s="343"/>
      <c r="AX20" s="343"/>
      <c r="AY20" s="343"/>
      <c r="AZ20" s="343"/>
      <c r="BA20" s="343"/>
      <c r="BB20" s="343"/>
      <c r="BC20" s="343">
        <v>59593</v>
      </c>
      <c r="BD20" s="343">
        <v>49717</v>
      </c>
      <c r="BE20" s="343"/>
      <c r="BF20" s="343"/>
      <c r="BG20" s="343"/>
      <c r="BH20" s="343"/>
      <c r="BI20" s="343"/>
      <c r="BJ20" s="343"/>
      <c r="BK20" s="343">
        <v>49717</v>
      </c>
      <c r="BL20" s="343">
        <v>3541</v>
      </c>
      <c r="BM20" s="343">
        <v>6335</v>
      </c>
      <c r="BN20" s="322">
        <v>0.19864432689019854</v>
      </c>
      <c r="BO20" s="344"/>
      <c r="BP20" s="343">
        <v>59593</v>
      </c>
      <c r="BQ20" s="343"/>
      <c r="BR20" s="343"/>
      <c r="BS20" s="343"/>
      <c r="BT20" s="343"/>
      <c r="BU20" s="343"/>
      <c r="BV20" s="343"/>
      <c r="BW20" s="343"/>
      <c r="BX20" s="343"/>
      <c r="BY20" s="343"/>
      <c r="BZ20" s="343"/>
      <c r="CA20" s="343"/>
      <c r="CB20" s="343"/>
      <c r="CC20" s="343"/>
      <c r="CD20" s="343"/>
      <c r="CE20" s="343"/>
      <c r="CF20" s="343"/>
      <c r="CG20" s="343"/>
      <c r="CH20" s="343"/>
      <c r="CI20" s="343"/>
      <c r="CJ20" s="343"/>
      <c r="CK20" s="343"/>
      <c r="CL20" s="343"/>
      <c r="CM20" s="343"/>
      <c r="CN20" s="343"/>
      <c r="CO20" s="343"/>
      <c r="CP20" s="343"/>
      <c r="CQ20" s="343"/>
      <c r="CR20" s="343"/>
      <c r="CS20" s="343"/>
      <c r="CT20" s="343"/>
      <c r="CU20" s="343"/>
      <c r="CV20" s="343">
        <v>10399.8765</v>
      </c>
      <c r="CW20" s="343">
        <v>69992.876499999998</v>
      </c>
      <c r="CX20" s="322">
        <v>0.17451506888392931</v>
      </c>
      <c r="CY20" s="344"/>
      <c r="CZ20" s="343"/>
      <c r="DA20" s="343">
        <v>69992.876499999998</v>
      </c>
      <c r="DB20" s="343">
        <v>59593</v>
      </c>
      <c r="DC20" s="343">
        <v>-10399.8765</v>
      </c>
      <c r="DD20" s="343"/>
      <c r="DE20" s="343"/>
      <c r="DF20" s="343"/>
      <c r="DG20" s="343"/>
      <c r="DH20" s="343"/>
      <c r="DI20" s="343"/>
      <c r="DJ20" s="343"/>
      <c r="DK20" s="343"/>
      <c r="DL20" s="343"/>
      <c r="DM20" s="343"/>
      <c r="DN20" s="343"/>
      <c r="DO20" s="343"/>
      <c r="DP20" s="343"/>
      <c r="DQ20" s="345"/>
      <c r="DR20" s="323" t="s">
        <v>578</v>
      </c>
      <c r="DS20" s="343"/>
      <c r="DT20" s="345"/>
      <c r="DU20" s="323" t="s">
        <v>578</v>
      </c>
      <c r="DV20" s="343"/>
      <c r="DW20" s="345"/>
      <c r="DX20" s="323" t="s">
        <v>578</v>
      </c>
      <c r="DY20" s="343"/>
      <c r="DZ20" s="345"/>
      <c r="EA20" s="323" t="s">
        <v>578</v>
      </c>
      <c r="EB20" s="343"/>
      <c r="EC20" s="345"/>
      <c r="ED20" s="323" t="s">
        <v>578</v>
      </c>
      <c r="EE20" s="343"/>
      <c r="EF20" s="345"/>
      <c r="EG20" s="323" t="s">
        <v>578</v>
      </c>
      <c r="EH20" s="343"/>
      <c r="EI20" s="345"/>
      <c r="EJ20" s="323" t="s">
        <v>578</v>
      </c>
      <c r="EK20" s="343">
        <v>35019</v>
      </c>
      <c r="EL20" s="345">
        <v>0.35</v>
      </c>
      <c r="EM20" s="323">
        <v>100054.28571428572</v>
      </c>
      <c r="EN20" s="343"/>
      <c r="EO20" s="345"/>
      <c r="EP20" s="323" t="s">
        <v>578</v>
      </c>
      <c r="EQ20" s="343"/>
      <c r="ER20" s="345"/>
      <c r="ES20" s="323" t="s">
        <v>578</v>
      </c>
      <c r="ET20" s="343"/>
      <c r="EU20" s="345"/>
      <c r="EV20" s="323" t="s">
        <v>578</v>
      </c>
      <c r="EW20" s="343"/>
      <c r="EX20" s="345"/>
      <c r="EY20" s="323" t="s">
        <v>578</v>
      </c>
      <c r="EZ20" s="343"/>
      <c r="FA20" s="345"/>
      <c r="FB20" s="323" t="s">
        <v>578</v>
      </c>
      <c r="FC20" s="343"/>
      <c r="FD20" s="345"/>
      <c r="FE20" s="323" t="s">
        <v>578</v>
      </c>
      <c r="FF20" s="343"/>
      <c r="FG20" s="345"/>
      <c r="FH20" s="323" t="s">
        <v>578</v>
      </c>
      <c r="FI20" s="343"/>
      <c r="FJ20" s="345"/>
      <c r="FK20" s="323" t="s">
        <v>578</v>
      </c>
      <c r="FL20" s="343"/>
      <c r="FM20" s="345"/>
      <c r="FN20" s="323" t="s">
        <v>578</v>
      </c>
      <c r="FO20" s="343"/>
      <c r="FP20" s="345"/>
      <c r="FQ20" s="323" t="s">
        <v>578</v>
      </c>
      <c r="FR20" s="343"/>
      <c r="FS20" s="345"/>
      <c r="FT20" s="323" t="s">
        <v>578</v>
      </c>
      <c r="FU20" s="343"/>
      <c r="FV20" s="345"/>
      <c r="FW20" s="323" t="s">
        <v>578</v>
      </c>
      <c r="FX20" s="343"/>
      <c r="FY20" s="345"/>
      <c r="FZ20" s="323" t="s">
        <v>578</v>
      </c>
      <c r="GA20" s="343"/>
      <c r="GB20" s="345"/>
      <c r="GC20" s="323" t="s">
        <v>578</v>
      </c>
      <c r="GD20" s="343"/>
      <c r="GE20" s="345"/>
      <c r="GF20" s="323" t="s">
        <v>578</v>
      </c>
      <c r="GG20" s="343"/>
      <c r="GH20" s="345"/>
      <c r="GI20" s="323" t="s">
        <v>578</v>
      </c>
      <c r="GJ20" s="343"/>
      <c r="GK20" s="345"/>
      <c r="GL20" s="323" t="s">
        <v>578</v>
      </c>
      <c r="GM20" s="343"/>
      <c r="GN20" s="345"/>
      <c r="GO20" s="323" t="s">
        <v>578</v>
      </c>
      <c r="GP20" s="343"/>
      <c r="GQ20" s="345"/>
      <c r="GR20" s="323" t="s">
        <v>578</v>
      </c>
      <c r="GS20" s="343"/>
      <c r="GT20" s="345"/>
      <c r="GU20" s="323" t="s">
        <v>578</v>
      </c>
      <c r="GV20" s="343"/>
      <c r="GW20" s="345"/>
      <c r="GX20" s="323" t="s">
        <v>578</v>
      </c>
      <c r="GY20" s="343"/>
      <c r="GZ20" s="345"/>
      <c r="HA20" s="323" t="s">
        <v>578</v>
      </c>
      <c r="HB20" s="343"/>
      <c r="HC20" s="345"/>
      <c r="HD20" s="323" t="s">
        <v>578</v>
      </c>
      <c r="HE20" s="343"/>
      <c r="HF20" s="345"/>
      <c r="HG20" s="323" t="s">
        <v>578</v>
      </c>
      <c r="HH20" s="343"/>
      <c r="HI20" s="345"/>
      <c r="HJ20" s="323" t="s">
        <v>578</v>
      </c>
      <c r="HK20" s="343">
        <v>14698</v>
      </c>
      <c r="HL20" s="345">
        <v>0.51982316534040696</v>
      </c>
      <c r="HM20" s="323">
        <v>28274.999999999985</v>
      </c>
      <c r="HN20" s="343"/>
      <c r="HO20" s="345"/>
      <c r="HP20" s="323" t="s">
        <v>578</v>
      </c>
      <c r="HQ20" s="343"/>
      <c r="HR20" s="345"/>
      <c r="HS20" s="323" t="s">
        <v>578</v>
      </c>
      <c r="HT20" s="343"/>
      <c r="HU20" s="345"/>
      <c r="HV20" s="323" t="s">
        <v>578</v>
      </c>
      <c r="HW20" s="343"/>
      <c r="HX20" s="345"/>
      <c r="HY20" s="343">
        <v>49717</v>
      </c>
      <c r="HZ20" s="345">
        <v>0.86982316534040705</v>
      </c>
      <c r="IA20" s="343">
        <v>646694.75300000003</v>
      </c>
      <c r="IB20" s="346">
        <v>10399.8765</v>
      </c>
      <c r="IC20" s="347">
        <v>59593</v>
      </c>
      <c r="ID20" s="347">
        <v>0.17451506888392931</v>
      </c>
      <c r="IE20" s="347" t="b">
        <v>1</v>
      </c>
    </row>
    <row r="21" spans="1:239">
      <c r="A21" s="331" t="s">
        <v>593</v>
      </c>
      <c r="B21" s="331" t="s">
        <v>594</v>
      </c>
      <c r="C21" s="343"/>
      <c r="D21" s="343"/>
      <c r="E21" s="343"/>
      <c r="F21" s="343"/>
      <c r="G21" s="343"/>
      <c r="H21" s="343"/>
      <c r="I21" s="343"/>
      <c r="J21" s="343"/>
      <c r="K21" s="343"/>
      <c r="L21" s="343">
        <v>120442</v>
      </c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  <c r="AR21" s="343"/>
      <c r="AS21" s="343">
        <v>120442</v>
      </c>
      <c r="AT21" s="343"/>
      <c r="AU21" s="343"/>
      <c r="AV21" s="343"/>
      <c r="AW21" s="343"/>
      <c r="AX21" s="343"/>
      <c r="AY21" s="343">
        <v>322</v>
      </c>
      <c r="AZ21" s="343"/>
      <c r="BA21" s="343"/>
      <c r="BB21" s="343"/>
      <c r="BC21" s="343">
        <v>120764</v>
      </c>
      <c r="BD21" s="343">
        <v>101564</v>
      </c>
      <c r="BE21" s="343"/>
      <c r="BF21" s="343"/>
      <c r="BG21" s="343"/>
      <c r="BH21" s="343"/>
      <c r="BI21" s="343"/>
      <c r="BJ21" s="343"/>
      <c r="BK21" s="343">
        <v>101564</v>
      </c>
      <c r="BL21" s="343">
        <v>7138</v>
      </c>
      <c r="BM21" s="343">
        <v>10105</v>
      </c>
      <c r="BN21" s="322">
        <v>0.16977472332716317</v>
      </c>
      <c r="BO21" s="344"/>
      <c r="BP21" s="343">
        <v>118807</v>
      </c>
      <c r="BQ21" s="343"/>
      <c r="BR21" s="343"/>
      <c r="BS21" s="343"/>
      <c r="BT21" s="343"/>
      <c r="BU21" s="343"/>
      <c r="BV21" s="343"/>
      <c r="BW21" s="343"/>
      <c r="BX21" s="343"/>
      <c r="BY21" s="343"/>
      <c r="BZ21" s="343"/>
      <c r="CA21" s="343">
        <v>147</v>
      </c>
      <c r="CB21" s="343"/>
      <c r="CC21" s="343"/>
      <c r="CD21" s="343"/>
      <c r="CE21" s="343"/>
      <c r="CF21" s="343"/>
      <c r="CG21" s="343"/>
      <c r="CH21" s="343"/>
      <c r="CI21" s="343"/>
      <c r="CJ21" s="343"/>
      <c r="CK21" s="343">
        <v>400</v>
      </c>
      <c r="CL21" s="343"/>
      <c r="CM21" s="343"/>
      <c r="CN21" s="343">
        <v>547</v>
      </c>
      <c r="CO21" s="343"/>
      <c r="CP21" s="343"/>
      <c r="CQ21" s="343"/>
      <c r="CR21" s="343"/>
      <c r="CS21" s="343"/>
      <c r="CT21" s="343"/>
      <c r="CU21" s="343"/>
      <c r="CV21" s="343">
        <v>13543.661400000001</v>
      </c>
      <c r="CW21" s="343">
        <v>132897.66140000001</v>
      </c>
      <c r="CX21" s="322">
        <v>0.11347471722774269</v>
      </c>
      <c r="CY21" s="344"/>
      <c r="CZ21" s="343">
        <v>322</v>
      </c>
      <c r="DA21" s="343">
        <v>133219.66140000001</v>
      </c>
      <c r="DB21" s="343">
        <v>120764</v>
      </c>
      <c r="DC21" s="343">
        <v>-12455.661400000001</v>
      </c>
      <c r="DD21" s="343"/>
      <c r="DE21" s="343"/>
      <c r="DF21" s="343"/>
      <c r="DG21" s="343"/>
      <c r="DH21" s="343"/>
      <c r="DI21" s="343"/>
      <c r="DJ21" s="343"/>
      <c r="DK21" s="343"/>
      <c r="DL21" s="343">
        <v>322</v>
      </c>
      <c r="DM21" s="343">
        <v>322</v>
      </c>
      <c r="DN21" s="343"/>
      <c r="DO21" s="343"/>
      <c r="DP21" s="343"/>
      <c r="DQ21" s="345"/>
      <c r="DR21" s="323" t="s">
        <v>578</v>
      </c>
      <c r="DS21" s="343"/>
      <c r="DT21" s="345"/>
      <c r="DU21" s="323" t="s">
        <v>578</v>
      </c>
      <c r="DV21" s="343"/>
      <c r="DW21" s="345"/>
      <c r="DX21" s="323" t="s">
        <v>578</v>
      </c>
      <c r="DY21" s="343"/>
      <c r="DZ21" s="345"/>
      <c r="EA21" s="323" t="s">
        <v>578</v>
      </c>
      <c r="EB21" s="343"/>
      <c r="EC21" s="345"/>
      <c r="ED21" s="323" t="s">
        <v>578</v>
      </c>
      <c r="EE21" s="343"/>
      <c r="EF21" s="345"/>
      <c r="EG21" s="323" t="s">
        <v>578</v>
      </c>
      <c r="EH21" s="343"/>
      <c r="EI21" s="345"/>
      <c r="EJ21" s="323" t="s">
        <v>578</v>
      </c>
      <c r="EK21" s="343">
        <v>43249</v>
      </c>
      <c r="EL21" s="345">
        <v>0.59630000000000005</v>
      </c>
      <c r="EM21" s="323">
        <v>72528.928391749112</v>
      </c>
      <c r="EN21" s="343"/>
      <c r="EO21" s="345"/>
      <c r="EP21" s="323" t="s">
        <v>578</v>
      </c>
      <c r="EQ21" s="343"/>
      <c r="ER21" s="345"/>
      <c r="ES21" s="323" t="s">
        <v>578</v>
      </c>
      <c r="ET21" s="343"/>
      <c r="EU21" s="345"/>
      <c r="EV21" s="323" t="s">
        <v>578</v>
      </c>
      <c r="EW21" s="343"/>
      <c r="EX21" s="345"/>
      <c r="EY21" s="323" t="s">
        <v>578</v>
      </c>
      <c r="EZ21" s="343"/>
      <c r="FA21" s="345"/>
      <c r="FB21" s="323" t="s">
        <v>578</v>
      </c>
      <c r="FC21" s="343"/>
      <c r="FD21" s="345"/>
      <c r="FE21" s="323" t="s">
        <v>578</v>
      </c>
      <c r="FF21" s="343"/>
      <c r="FG21" s="345"/>
      <c r="FH21" s="323" t="s">
        <v>578</v>
      </c>
      <c r="FI21" s="343"/>
      <c r="FJ21" s="345"/>
      <c r="FK21" s="323" t="s">
        <v>578</v>
      </c>
      <c r="FL21" s="343"/>
      <c r="FM21" s="345"/>
      <c r="FN21" s="323" t="s">
        <v>578</v>
      </c>
      <c r="FO21" s="343"/>
      <c r="FP21" s="345"/>
      <c r="FQ21" s="323" t="s">
        <v>578</v>
      </c>
      <c r="FR21" s="343"/>
      <c r="FS21" s="345"/>
      <c r="FT21" s="323" t="s">
        <v>578</v>
      </c>
      <c r="FU21" s="343"/>
      <c r="FV21" s="345"/>
      <c r="FW21" s="323" t="s">
        <v>578</v>
      </c>
      <c r="FX21" s="343"/>
      <c r="FY21" s="345"/>
      <c r="FZ21" s="323" t="s">
        <v>578</v>
      </c>
      <c r="GA21" s="343"/>
      <c r="GB21" s="345"/>
      <c r="GC21" s="323" t="s">
        <v>578</v>
      </c>
      <c r="GD21" s="343"/>
      <c r="GE21" s="345"/>
      <c r="GF21" s="323" t="s">
        <v>578</v>
      </c>
      <c r="GG21" s="343"/>
      <c r="GH21" s="345"/>
      <c r="GI21" s="323" t="s">
        <v>578</v>
      </c>
      <c r="GJ21" s="343"/>
      <c r="GK21" s="345"/>
      <c r="GL21" s="323" t="s">
        <v>578</v>
      </c>
      <c r="GM21" s="343"/>
      <c r="GN21" s="345"/>
      <c r="GO21" s="323" t="s">
        <v>578</v>
      </c>
      <c r="GP21" s="343"/>
      <c r="GQ21" s="345"/>
      <c r="GR21" s="323" t="s">
        <v>578</v>
      </c>
      <c r="GS21" s="343"/>
      <c r="GT21" s="345"/>
      <c r="GU21" s="323" t="s">
        <v>578</v>
      </c>
      <c r="GV21" s="343"/>
      <c r="GW21" s="345"/>
      <c r="GX21" s="323" t="s">
        <v>578</v>
      </c>
      <c r="GY21" s="343"/>
      <c r="GZ21" s="345"/>
      <c r="HA21" s="323" t="s">
        <v>578</v>
      </c>
      <c r="HB21" s="343"/>
      <c r="HC21" s="345"/>
      <c r="HD21" s="323" t="s">
        <v>578</v>
      </c>
      <c r="HE21" s="343"/>
      <c r="HF21" s="345"/>
      <c r="HG21" s="323" t="s">
        <v>578</v>
      </c>
      <c r="HH21" s="343">
        <v>58315</v>
      </c>
      <c r="HI21" s="345">
        <v>1.87</v>
      </c>
      <c r="HJ21" s="323">
        <v>31184.491978609625</v>
      </c>
      <c r="HK21" s="343"/>
      <c r="HL21" s="345"/>
      <c r="HM21" s="323" t="s">
        <v>578</v>
      </c>
      <c r="HN21" s="343"/>
      <c r="HO21" s="345"/>
      <c r="HP21" s="323" t="s">
        <v>578</v>
      </c>
      <c r="HQ21" s="343"/>
      <c r="HR21" s="345"/>
      <c r="HS21" s="323" t="s">
        <v>578</v>
      </c>
      <c r="HT21" s="343"/>
      <c r="HU21" s="345"/>
      <c r="HV21" s="323" t="s">
        <v>578</v>
      </c>
      <c r="HW21" s="343"/>
      <c r="HX21" s="345"/>
      <c r="HY21" s="343">
        <v>101564</v>
      </c>
      <c r="HZ21" s="345">
        <v>2.4662999999999999</v>
      </c>
      <c r="IA21" s="343">
        <v>1294305.3227999997</v>
      </c>
      <c r="IB21" s="346">
        <v>13543.661400000001</v>
      </c>
      <c r="IC21" s="347">
        <v>119354</v>
      </c>
      <c r="ID21" s="347">
        <v>0.11347471722774269</v>
      </c>
      <c r="IE21" s="347" t="b">
        <v>1</v>
      </c>
    </row>
    <row r="22" spans="1:239">
      <c r="A22" s="331" t="s">
        <v>595</v>
      </c>
      <c r="B22" s="331" t="s">
        <v>596</v>
      </c>
      <c r="C22" s="343"/>
      <c r="D22" s="343"/>
      <c r="E22" s="343"/>
      <c r="F22" s="343"/>
      <c r="G22" s="343"/>
      <c r="H22" s="343"/>
      <c r="I22" s="343"/>
      <c r="J22" s="343"/>
      <c r="K22" s="343"/>
      <c r="L22" s="343">
        <v>56460</v>
      </c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>
        <v>1472</v>
      </c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>
        <v>57932</v>
      </c>
      <c r="AT22" s="343"/>
      <c r="AU22" s="343"/>
      <c r="AV22" s="343"/>
      <c r="AW22" s="343"/>
      <c r="AX22" s="343"/>
      <c r="AY22" s="343">
        <v>642</v>
      </c>
      <c r="AZ22" s="343"/>
      <c r="BA22" s="343"/>
      <c r="BB22" s="343"/>
      <c r="BC22" s="343">
        <v>58574</v>
      </c>
      <c r="BD22" s="343">
        <v>47050</v>
      </c>
      <c r="BE22" s="343"/>
      <c r="BF22" s="343"/>
      <c r="BG22" s="343"/>
      <c r="BH22" s="343"/>
      <c r="BI22" s="343"/>
      <c r="BJ22" s="343"/>
      <c r="BK22" s="343">
        <v>47050</v>
      </c>
      <c r="BL22" s="343">
        <v>19005</v>
      </c>
      <c r="BM22" s="343">
        <v>27059</v>
      </c>
      <c r="BN22" s="322" t="s">
        <v>578</v>
      </c>
      <c r="BO22" s="344"/>
      <c r="BP22" s="343">
        <v>93114</v>
      </c>
      <c r="BQ22" s="343">
        <v>1745</v>
      </c>
      <c r="BR22" s="343"/>
      <c r="BS22" s="343"/>
      <c r="BT22" s="343"/>
      <c r="BU22" s="343">
        <v>1745</v>
      </c>
      <c r="BV22" s="343"/>
      <c r="BW22" s="343"/>
      <c r="BX22" s="343"/>
      <c r="BY22" s="343"/>
      <c r="BZ22" s="343">
        <v>425</v>
      </c>
      <c r="CA22" s="343">
        <v>42</v>
      </c>
      <c r="CB22" s="343">
        <v>44</v>
      </c>
      <c r="CC22" s="343"/>
      <c r="CD22" s="343"/>
      <c r="CE22" s="343"/>
      <c r="CF22" s="343">
        <v>407</v>
      </c>
      <c r="CG22" s="343"/>
      <c r="CH22" s="343"/>
      <c r="CI22" s="343"/>
      <c r="CJ22" s="343"/>
      <c r="CK22" s="343">
        <v>182</v>
      </c>
      <c r="CL22" s="343"/>
      <c r="CM22" s="343"/>
      <c r="CN22" s="343">
        <v>1100</v>
      </c>
      <c r="CO22" s="343">
        <v>29</v>
      </c>
      <c r="CP22" s="343"/>
      <c r="CQ22" s="343"/>
      <c r="CR22" s="343"/>
      <c r="CS22" s="343"/>
      <c r="CT22" s="343"/>
      <c r="CU22" s="343">
        <v>29</v>
      </c>
      <c r="CV22" s="343">
        <v>30042.257000000001</v>
      </c>
      <c r="CW22" s="343">
        <v>126030.257</v>
      </c>
      <c r="CX22" s="322">
        <v>0.3129792994957703</v>
      </c>
      <c r="CY22" s="344"/>
      <c r="CZ22" s="343">
        <v>642</v>
      </c>
      <c r="DA22" s="343">
        <v>126672.257</v>
      </c>
      <c r="DB22" s="343">
        <v>58574</v>
      </c>
      <c r="DC22" s="343">
        <v>-68098.256999999998</v>
      </c>
      <c r="DD22" s="343"/>
      <c r="DE22" s="343"/>
      <c r="DF22" s="343"/>
      <c r="DG22" s="343"/>
      <c r="DH22" s="343"/>
      <c r="DI22" s="343"/>
      <c r="DJ22" s="343"/>
      <c r="DK22" s="343"/>
      <c r="DL22" s="343">
        <v>642</v>
      </c>
      <c r="DM22" s="343">
        <v>642</v>
      </c>
      <c r="DN22" s="343"/>
      <c r="DO22" s="343"/>
      <c r="DP22" s="343"/>
      <c r="DQ22" s="345"/>
      <c r="DR22" s="323" t="s">
        <v>578</v>
      </c>
      <c r="DS22" s="343"/>
      <c r="DT22" s="345"/>
      <c r="DU22" s="323" t="s">
        <v>578</v>
      </c>
      <c r="DV22" s="343"/>
      <c r="DW22" s="345"/>
      <c r="DX22" s="323" t="s">
        <v>578</v>
      </c>
      <c r="DY22" s="343"/>
      <c r="DZ22" s="345"/>
      <c r="EA22" s="323" t="s">
        <v>578</v>
      </c>
      <c r="EB22" s="343"/>
      <c r="EC22" s="345"/>
      <c r="ED22" s="323" t="s">
        <v>578</v>
      </c>
      <c r="EE22" s="343"/>
      <c r="EF22" s="345"/>
      <c r="EG22" s="323" t="s">
        <v>578</v>
      </c>
      <c r="EH22" s="343"/>
      <c r="EI22" s="345"/>
      <c r="EJ22" s="323" t="s">
        <v>578</v>
      </c>
      <c r="EK22" s="343">
        <v>44935</v>
      </c>
      <c r="EL22" s="345">
        <v>1</v>
      </c>
      <c r="EM22" s="323">
        <v>44935</v>
      </c>
      <c r="EN22" s="343"/>
      <c r="EO22" s="345"/>
      <c r="EP22" s="323" t="s">
        <v>578</v>
      </c>
      <c r="EQ22" s="343"/>
      <c r="ER22" s="345"/>
      <c r="ES22" s="323" t="s">
        <v>578</v>
      </c>
      <c r="ET22" s="343"/>
      <c r="EU22" s="345"/>
      <c r="EV22" s="323" t="s">
        <v>578</v>
      </c>
      <c r="EW22" s="343"/>
      <c r="EX22" s="345"/>
      <c r="EY22" s="323" t="s">
        <v>578</v>
      </c>
      <c r="EZ22" s="343"/>
      <c r="FA22" s="345"/>
      <c r="FB22" s="323" t="s">
        <v>578</v>
      </c>
      <c r="FC22" s="343"/>
      <c r="FD22" s="345"/>
      <c r="FE22" s="323" t="s">
        <v>578</v>
      </c>
      <c r="FF22" s="343"/>
      <c r="FG22" s="345"/>
      <c r="FH22" s="323" t="s">
        <v>578</v>
      </c>
      <c r="FI22" s="343"/>
      <c r="FJ22" s="345"/>
      <c r="FK22" s="323" t="s">
        <v>578</v>
      </c>
      <c r="FL22" s="343"/>
      <c r="FM22" s="345"/>
      <c r="FN22" s="323" t="s">
        <v>578</v>
      </c>
      <c r="FO22" s="343"/>
      <c r="FP22" s="345"/>
      <c r="FQ22" s="323" t="s">
        <v>578</v>
      </c>
      <c r="FR22" s="343"/>
      <c r="FS22" s="345"/>
      <c r="FT22" s="323" t="s">
        <v>578</v>
      </c>
      <c r="FU22" s="343"/>
      <c r="FV22" s="345"/>
      <c r="FW22" s="323" t="s">
        <v>578</v>
      </c>
      <c r="FX22" s="343"/>
      <c r="FY22" s="345"/>
      <c r="FZ22" s="323" t="s">
        <v>578</v>
      </c>
      <c r="GA22" s="343"/>
      <c r="GB22" s="345"/>
      <c r="GC22" s="323" t="s">
        <v>578</v>
      </c>
      <c r="GD22" s="343"/>
      <c r="GE22" s="345"/>
      <c r="GF22" s="323" t="s">
        <v>578</v>
      </c>
      <c r="GG22" s="343"/>
      <c r="GH22" s="345"/>
      <c r="GI22" s="323" t="s">
        <v>578</v>
      </c>
      <c r="GJ22" s="343"/>
      <c r="GK22" s="345"/>
      <c r="GL22" s="323" t="s">
        <v>578</v>
      </c>
      <c r="GM22" s="343"/>
      <c r="GN22" s="345"/>
      <c r="GO22" s="323" t="s">
        <v>578</v>
      </c>
      <c r="GP22" s="343"/>
      <c r="GQ22" s="345"/>
      <c r="GR22" s="323" t="s">
        <v>578</v>
      </c>
      <c r="GS22" s="343"/>
      <c r="GT22" s="345"/>
      <c r="GU22" s="323" t="s">
        <v>578</v>
      </c>
      <c r="GV22" s="343"/>
      <c r="GW22" s="345"/>
      <c r="GX22" s="323" t="s">
        <v>578</v>
      </c>
      <c r="GY22" s="343"/>
      <c r="GZ22" s="345"/>
      <c r="HA22" s="323" t="s">
        <v>578</v>
      </c>
      <c r="HB22" s="343"/>
      <c r="HC22" s="345"/>
      <c r="HD22" s="323" t="s">
        <v>578</v>
      </c>
      <c r="HE22" s="343"/>
      <c r="HF22" s="345"/>
      <c r="HG22" s="323" t="s">
        <v>578</v>
      </c>
      <c r="HH22" s="343">
        <v>2115</v>
      </c>
      <c r="HI22" s="345">
        <v>0.08</v>
      </c>
      <c r="HJ22" s="323">
        <v>26437.5</v>
      </c>
      <c r="HK22" s="343"/>
      <c r="HL22" s="345"/>
      <c r="HM22" s="323" t="s">
        <v>578</v>
      </c>
      <c r="HN22" s="343"/>
      <c r="HO22" s="345"/>
      <c r="HP22" s="323" t="s">
        <v>578</v>
      </c>
      <c r="HQ22" s="343"/>
      <c r="HR22" s="345"/>
      <c r="HS22" s="323" t="s">
        <v>578</v>
      </c>
      <c r="HT22" s="343"/>
      <c r="HU22" s="345"/>
      <c r="HV22" s="323" t="s">
        <v>578</v>
      </c>
      <c r="HW22" s="343"/>
      <c r="HX22" s="345"/>
      <c r="HY22" s="343">
        <v>47050</v>
      </c>
      <c r="HZ22" s="345">
        <v>1.08</v>
      </c>
      <c r="IA22" s="343">
        <v>783352.51399999997</v>
      </c>
      <c r="IB22" s="346">
        <v>30042.257000000001</v>
      </c>
      <c r="IC22" s="347">
        <v>95988</v>
      </c>
      <c r="ID22" s="347">
        <v>0.3129792994957703</v>
      </c>
      <c r="IE22" s="347" t="b">
        <v>1</v>
      </c>
    </row>
    <row r="23" spans="1:239">
      <c r="A23" s="331" t="s">
        <v>597</v>
      </c>
      <c r="B23" s="331" t="s">
        <v>589</v>
      </c>
      <c r="C23" s="343"/>
      <c r="D23" s="343"/>
      <c r="E23" s="343"/>
      <c r="F23" s="343"/>
      <c r="G23" s="343"/>
      <c r="H23" s="343">
        <v>561</v>
      </c>
      <c r="I23" s="343">
        <v>561</v>
      </c>
      <c r="J23" s="343"/>
      <c r="K23" s="343"/>
      <c r="L23" s="343">
        <v>100000</v>
      </c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>
        <v>6890</v>
      </c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>
        <v>106890</v>
      </c>
      <c r="AT23" s="343"/>
      <c r="AU23" s="343"/>
      <c r="AV23" s="343"/>
      <c r="AW23" s="343"/>
      <c r="AX23" s="343"/>
      <c r="AY23" s="343"/>
      <c r="AZ23" s="343"/>
      <c r="BA23" s="343"/>
      <c r="BB23" s="343"/>
      <c r="BC23" s="343">
        <v>107451</v>
      </c>
      <c r="BD23" s="343">
        <v>88134</v>
      </c>
      <c r="BE23" s="343"/>
      <c r="BF23" s="343"/>
      <c r="BG23" s="343"/>
      <c r="BH23" s="343"/>
      <c r="BI23" s="343"/>
      <c r="BJ23" s="343"/>
      <c r="BK23" s="343">
        <v>88134</v>
      </c>
      <c r="BL23" s="343">
        <v>6948</v>
      </c>
      <c r="BM23" s="343">
        <v>11809</v>
      </c>
      <c r="BN23" s="322">
        <v>0.21282365488914606</v>
      </c>
      <c r="BO23" s="344"/>
      <c r="BP23" s="343">
        <v>106891</v>
      </c>
      <c r="BQ23" s="343"/>
      <c r="BR23" s="343"/>
      <c r="BS23" s="343"/>
      <c r="BT23" s="343"/>
      <c r="BU23" s="343"/>
      <c r="BV23" s="343"/>
      <c r="BW23" s="343"/>
      <c r="BX23" s="343"/>
      <c r="BY23" s="343"/>
      <c r="BZ23" s="343"/>
      <c r="CA23" s="343"/>
      <c r="CB23" s="343"/>
      <c r="CC23" s="343"/>
      <c r="CD23" s="343"/>
      <c r="CE23" s="343"/>
      <c r="CF23" s="343"/>
      <c r="CG23" s="343"/>
      <c r="CH23" s="343"/>
      <c r="CI23" s="343"/>
      <c r="CJ23" s="343"/>
      <c r="CK23" s="343"/>
      <c r="CL23" s="343"/>
      <c r="CM23" s="343"/>
      <c r="CN23" s="343"/>
      <c r="CO23" s="343"/>
      <c r="CP23" s="343"/>
      <c r="CQ23" s="343"/>
      <c r="CR23" s="343"/>
      <c r="CS23" s="343"/>
      <c r="CT23" s="343"/>
      <c r="CU23" s="343"/>
      <c r="CV23" s="343">
        <v>29798.961899999998</v>
      </c>
      <c r="CW23" s="343">
        <v>136689.96189999999</v>
      </c>
      <c r="CX23" s="322">
        <v>0.27877896081054532</v>
      </c>
      <c r="CY23" s="344"/>
      <c r="CZ23" s="343">
        <v>561</v>
      </c>
      <c r="DA23" s="343">
        <v>137250.96189999999</v>
      </c>
      <c r="DB23" s="343">
        <v>107451</v>
      </c>
      <c r="DC23" s="343">
        <v>-29799.961899999998</v>
      </c>
      <c r="DD23" s="343"/>
      <c r="DE23" s="343"/>
      <c r="DF23" s="343"/>
      <c r="DG23" s="343"/>
      <c r="DH23" s="343"/>
      <c r="DI23" s="343"/>
      <c r="DJ23" s="343"/>
      <c r="DK23" s="343"/>
      <c r="DL23" s="343">
        <v>561</v>
      </c>
      <c r="DM23" s="343">
        <v>561</v>
      </c>
      <c r="DN23" s="343"/>
      <c r="DO23" s="343"/>
      <c r="DP23" s="343"/>
      <c r="DQ23" s="345"/>
      <c r="DR23" s="323" t="s">
        <v>578</v>
      </c>
      <c r="DS23" s="343"/>
      <c r="DT23" s="345"/>
      <c r="DU23" s="323" t="s">
        <v>578</v>
      </c>
      <c r="DV23" s="343"/>
      <c r="DW23" s="345"/>
      <c r="DX23" s="323" t="s">
        <v>578</v>
      </c>
      <c r="DY23" s="343"/>
      <c r="DZ23" s="345"/>
      <c r="EA23" s="323" t="s">
        <v>578</v>
      </c>
      <c r="EB23" s="343"/>
      <c r="EC23" s="345"/>
      <c r="ED23" s="323" t="s">
        <v>578</v>
      </c>
      <c r="EE23" s="343"/>
      <c r="EF23" s="345"/>
      <c r="EG23" s="323" t="s">
        <v>578</v>
      </c>
      <c r="EH23" s="343"/>
      <c r="EI23" s="345"/>
      <c r="EJ23" s="323" t="s">
        <v>578</v>
      </c>
      <c r="EK23" s="343">
        <v>58631</v>
      </c>
      <c r="EL23" s="345">
        <v>0.77</v>
      </c>
      <c r="EM23" s="323">
        <v>76144.155844155845</v>
      </c>
      <c r="EN23" s="343"/>
      <c r="EO23" s="345"/>
      <c r="EP23" s="323" t="s">
        <v>578</v>
      </c>
      <c r="EQ23" s="343"/>
      <c r="ER23" s="345"/>
      <c r="ES23" s="323" t="s">
        <v>578</v>
      </c>
      <c r="ET23" s="343"/>
      <c r="EU23" s="345"/>
      <c r="EV23" s="323" t="s">
        <v>578</v>
      </c>
      <c r="EW23" s="343"/>
      <c r="EX23" s="345"/>
      <c r="EY23" s="323" t="s">
        <v>578</v>
      </c>
      <c r="EZ23" s="343"/>
      <c r="FA23" s="345"/>
      <c r="FB23" s="323" t="s">
        <v>578</v>
      </c>
      <c r="FC23" s="343"/>
      <c r="FD23" s="345"/>
      <c r="FE23" s="323" t="s">
        <v>578</v>
      </c>
      <c r="FF23" s="343"/>
      <c r="FG23" s="345"/>
      <c r="FH23" s="323" t="s">
        <v>578</v>
      </c>
      <c r="FI23" s="343"/>
      <c r="FJ23" s="345"/>
      <c r="FK23" s="323" t="s">
        <v>578</v>
      </c>
      <c r="FL23" s="343"/>
      <c r="FM23" s="345"/>
      <c r="FN23" s="323" t="s">
        <v>578</v>
      </c>
      <c r="FO23" s="343"/>
      <c r="FP23" s="345"/>
      <c r="FQ23" s="323" t="s">
        <v>578</v>
      </c>
      <c r="FR23" s="343"/>
      <c r="FS23" s="345"/>
      <c r="FT23" s="323" t="s">
        <v>578</v>
      </c>
      <c r="FU23" s="343"/>
      <c r="FV23" s="345"/>
      <c r="FW23" s="323" t="s">
        <v>578</v>
      </c>
      <c r="FX23" s="343"/>
      <c r="FY23" s="345"/>
      <c r="FZ23" s="323" t="s">
        <v>578</v>
      </c>
      <c r="GA23" s="343"/>
      <c r="GB23" s="345"/>
      <c r="GC23" s="323" t="s">
        <v>578</v>
      </c>
      <c r="GD23" s="343"/>
      <c r="GE23" s="345"/>
      <c r="GF23" s="323" t="s">
        <v>578</v>
      </c>
      <c r="GG23" s="343"/>
      <c r="GH23" s="345"/>
      <c r="GI23" s="323" t="s">
        <v>578</v>
      </c>
      <c r="GJ23" s="343"/>
      <c r="GK23" s="345"/>
      <c r="GL23" s="323" t="s">
        <v>578</v>
      </c>
      <c r="GM23" s="343"/>
      <c r="GN23" s="345"/>
      <c r="GO23" s="323" t="s">
        <v>578</v>
      </c>
      <c r="GP23" s="343"/>
      <c r="GQ23" s="345"/>
      <c r="GR23" s="323" t="s">
        <v>578</v>
      </c>
      <c r="GS23" s="343"/>
      <c r="GT23" s="345"/>
      <c r="GU23" s="323" t="s">
        <v>578</v>
      </c>
      <c r="GV23" s="343"/>
      <c r="GW23" s="345"/>
      <c r="GX23" s="323" t="s">
        <v>578</v>
      </c>
      <c r="GY23" s="343"/>
      <c r="GZ23" s="345"/>
      <c r="HA23" s="323" t="s">
        <v>578</v>
      </c>
      <c r="HB23" s="343"/>
      <c r="HC23" s="345"/>
      <c r="HD23" s="323" t="s">
        <v>578</v>
      </c>
      <c r="HE23" s="343"/>
      <c r="HF23" s="345"/>
      <c r="HG23" s="323" t="s">
        <v>578</v>
      </c>
      <c r="HH23" s="343"/>
      <c r="HI23" s="345"/>
      <c r="HJ23" s="323" t="s">
        <v>578</v>
      </c>
      <c r="HK23" s="343">
        <v>29503</v>
      </c>
      <c r="HL23" s="345">
        <v>0.65</v>
      </c>
      <c r="HM23" s="323">
        <v>45389.230769230766</v>
      </c>
      <c r="HN23" s="343"/>
      <c r="HO23" s="345"/>
      <c r="HP23" s="323" t="s">
        <v>578</v>
      </c>
      <c r="HQ23" s="343"/>
      <c r="HR23" s="345"/>
      <c r="HS23" s="323" t="s">
        <v>578</v>
      </c>
      <c r="HT23" s="343"/>
      <c r="HU23" s="345"/>
      <c r="HV23" s="323" t="s">
        <v>578</v>
      </c>
      <c r="HW23" s="343"/>
      <c r="HX23" s="345"/>
      <c r="HY23" s="343">
        <v>88134</v>
      </c>
      <c r="HZ23" s="345">
        <v>1.42</v>
      </c>
      <c r="IA23" s="343">
        <v>1183610.9238</v>
      </c>
      <c r="IB23" s="346">
        <v>29798.961899999998</v>
      </c>
      <c r="IC23" s="347">
        <v>106891</v>
      </c>
      <c r="ID23" s="347">
        <v>0.27877896081054532</v>
      </c>
      <c r="IE23" s="347" t="b">
        <v>1</v>
      </c>
    </row>
    <row r="24" spans="1:239">
      <c r="A24" s="331" t="s">
        <v>598</v>
      </c>
      <c r="B24" s="331" t="s">
        <v>599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>
        <v>51003</v>
      </c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>
        <v>51003</v>
      </c>
      <c r="AT24" s="343"/>
      <c r="AU24" s="343"/>
      <c r="AV24" s="343"/>
      <c r="AW24" s="343"/>
      <c r="AX24" s="343"/>
      <c r="AY24" s="343"/>
      <c r="AZ24" s="343"/>
      <c r="BA24" s="343"/>
      <c r="BB24" s="343"/>
      <c r="BC24" s="343">
        <v>51003</v>
      </c>
      <c r="BD24" s="343">
        <v>43236</v>
      </c>
      <c r="BE24" s="343"/>
      <c r="BF24" s="343"/>
      <c r="BG24" s="343"/>
      <c r="BH24" s="343"/>
      <c r="BI24" s="343"/>
      <c r="BJ24" s="343"/>
      <c r="BK24" s="343">
        <v>43236</v>
      </c>
      <c r="BL24" s="343">
        <v>3922</v>
      </c>
      <c r="BM24" s="343">
        <v>3481</v>
      </c>
      <c r="BN24" s="322">
        <v>0.17122305486168934</v>
      </c>
      <c r="BO24" s="344"/>
      <c r="BP24" s="343">
        <v>50639</v>
      </c>
      <c r="BQ24" s="343"/>
      <c r="BR24" s="343"/>
      <c r="BS24" s="343"/>
      <c r="BT24" s="343"/>
      <c r="BU24" s="343"/>
      <c r="BV24" s="343"/>
      <c r="BW24" s="343"/>
      <c r="BX24" s="343"/>
      <c r="BY24" s="343"/>
      <c r="BZ24" s="343"/>
      <c r="CA24" s="343"/>
      <c r="CB24" s="343"/>
      <c r="CC24" s="343"/>
      <c r="CD24" s="343"/>
      <c r="CE24" s="343"/>
      <c r="CF24" s="343"/>
      <c r="CG24" s="343"/>
      <c r="CH24" s="343"/>
      <c r="CI24" s="343"/>
      <c r="CJ24" s="343"/>
      <c r="CK24" s="343">
        <v>365</v>
      </c>
      <c r="CL24" s="343"/>
      <c r="CM24" s="343"/>
      <c r="CN24" s="343">
        <v>365</v>
      </c>
      <c r="CO24" s="343"/>
      <c r="CP24" s="343"/>
      <c r="CQ24" s="343"/>
      <c r="CR24" s="343"/>
      <c r="CS24" s="343"/>
      <c r="CT24" s="343"/>
      <c r="CU24" s="343"/>
      <c r="CV24" s="343">
        <v>18985.4185</v>
      </c>
      <c r="CW24" s="343">
        <v>69989.4185</v>
      </c>
      <c r="CX24" s="322">
        <v>0.37223391302642928</v>
      </c>
      <c r="CY24" s="344"/>
      <c r="CZ24" s="343"/>
      <c r="DA24" s="343">
        <v>69989.4185</v>
      </c>
      <c r="DB24" s="343">
        <v>51003</v>
      </c>
      <c r="DC24" s="343">
        <v>-18986.4185</v>
      </c>
      <c r="DD24" s="343"/>
      <c r="DE24" s="343"/>
      <c r="DF24" s="343"/>
      <c r="DG24" s="343"/>
      <c r="DH24" s="343"/>
      <c r="DI24" s="343"/>
      <c r="DJ24" s="343"/>
      <c r="DK24" s="343"/>
      <c r="DL24" s="343"/>
      <c r="DM24" s="343"/>
      <c r="DN24" s="343"/>
      <c r="DO24" s="343"/>
      <c r="DP24" s="343"/>
      <c r="DQ24" s="345"/>
      <c r="DR24" s="323" t="s">
        <v>578</v>
      </c>
      <c r="DS24" s="343"/>
      <c r="DT24" s="345"/>
      <c r="DU24" s="323" t="s">
        <v>578</v>
      </c>
      <c r="DV24" s="343"/>
      <c r="DW24" s="345"/>
      <c r="DX24" s="323" t="s">
        <v>578</v>
      </c>
      <c r="DY24" s="343"/>
      <c r="DZ24" s="345"/>
      <c r="EA24" s="323" t="s">
        <v>578</v>
      </c>
      <c r="EB24" s="343"/>
      <c r="EC24" s="345"/>
      <c r="ED24" s="323" t="s">
        <v>578</v>
      </c>
      <c r="EE24" s="343"/>
      <c r="EF24" s="345"/>
      <c r="EG24" s="323" t="s">
        <v>578</v>
      </c>
      <c r="EH24" s="343"/>
      <c r="EI24" s="345"/>
      <c r="EJ24" s="323" t="s">
        <v>578</v>
      </c>
      <c r="EK24" s="343">
        <v>21000</v>
      </c>
      <c r="EL24" s="345">
        <v>0.3</v>
      </c>
      <c r="EM24" s="323">
        <v>70000</v>
      </c>
      <c r="EN24" s="343"/>
      <c r="EO24" s="345"/>
      <c r="EP24" s="323" t="s">
        <v>578</v>
      </c>
      <c r="EQ24" s="343"/>
      <c r="ER24" s="345"/>
      <c r="ES24" s="323" t="s">
        <v>578</v>
      </c>
      <c r="ET24" s="343"/>
      <c r="EU24" s="345"/>
      <c r="EV24" s="323" t="s">
        <v>578</v>
      </c>
      <c r="EW24" s="343"/>
      <c r="EX24" s="345"/>
      <c r="EY24" s="323" t="s">
        <v>578</v>
      </c>
      <c r="EZ24" s="343"/>
      <c r="FA24" s="345"/>
      <c r="FB24" s="323" t="s">
        <v>578</v>
      </c>
      <c r="FC24" s="343"/>
      <c r="FD24" s="345"/>
      <c r="FE24" s="323" t="s">
        <v>578</v>
      </c>
      <c r="FF24" s="343"/>
      <c r="FG24" s="345"/>
      <c r="FH24" s="323" t="s">
        <v>578</v>
      </c>
      <c r="FI24" s="343"/>
      <c r="FJ24" s="345"/>
      <c r="FK24" s="323" t="s">
        <v>578</v>
      </c>
      <c r="FL24" s="343"/>
      <c r="FM24" s="345"/>
      <c r="FN24" s="323" t="s">
        <v>578</v>
      </c>
      <c r="FO24" s="343"/>
      <c r="FP24" s="345"/>
      <c r="FQ24" s="323" t="s">
        <v>578</v>
      </c>
      <c r="FR24" s="343"/>
      <c r="FS24" s="345"/>
      <c r="FT24" s="323" t="s">
        <v>578</v>
      </c>
      <c r="FU24" s="343"/>
      <c r="FV24" s="345"/>
      <c r="FW24" s="323" t="s">
        <v>578</v>
      </c>
      <c r="FX24" s="343"/>
      <c r="FY24" s="345"/>
      <c r="FZ24" s="323" t="s">
        <v>578</v>
      </c>
      <c r="GA24" s="343"/>
      <c r="GB24" s="345"/>
      <c r="GC24" s="323" t="s">
        <v>578</v>
      </c>
      <c r="GD24" s="343"/>
      <c r="GE24" s="345"/>
      <c r="GF24" s="323" t="s">
        <v>578</v>
      </c>
      <c r="GG24" s="343"/>
      <c r="GH24" s="345"/>
      <c r="GI24" s="323" t="s">
        <v>578</v>
      </c>
      <c r="GJ24" s="343"/>
      <c r="GK24" s="345"/>
      <c r="GL24" s="323" t="s">
        <v>578</v>
      </c>
      <c r="GM24" s="343"/>
      <c r="GN24" s="345"/>
      <c r="GO24" s="323" t="s">
        <v>578</v>
      </c>
      <c r="GP24" s="343"/>
      <c r="GQ24" s="345"/>
      <c r="GR24" s="323" t="s">
        <v>578</v>
      </c>
      <c r="GS24" s="343"/>
      <c r="GT24" s="345"/>
      <c r="GU24" s="323" t="s">
        <v>578</v>
      </c>
      <c r="GV24" s="343"/>
      <c r="GW24" s="345"/>
      <c r="GX24" s="323" t="s">
        <v>578</v>
      </c>
      <c r="GY24" s="343"/>
      <c r="GZ24" s="345"/>
      <c r="HA24" s="323" t="s">
        <v>578</v>
      </c>
      <c r="HB24" s="343"/>
      <c r="HC24" s="345"/>
      <c r="HD24" s="323" t="s">
        <v>578</v>
      </c>
      <c r="HE24" s="343"/>
      <c r="HF24" s="345"/>
      <c r="HG24" s="323" t="s">
        <v>578</v>
      </c>
      <c r="HH24" s="343"/>
      <c r="HI24" s="345"/>
      <c r="HJ24" s="323" t="s">
        <v>578</v>
      </c>
      <c r="HK24" s="343">
        <v>22236</v>
      </c>
      <c r="HL24" s="345">
        <v>0.7</v>
      </c>
      <c r="HM24" s="323">
        <v>31765.714285714286</v>
      </c>
      <c r="HN24" s="343"/>
      <c r="HO24" s="345"/>
      <c r="HP24" s="323" t="s">
        <v>578</v>
      </c>
      <c r="HQ24" s="343"/>
      <c r="HR24" s="345"/>
      <c r="HS24" s="323" t="s">
        <v>578</v>
      </c>
      <c r="HT24" s="343"/>
      <c r="HU24" s="345"/>
      <c r="HV24" s="323" t="s">
        <v>578</v>
      </c>
      <c r="HW24" s="343"/>
      <c r="HX24" s="345"/>
      <c r="HY24" s="343">
        <v>43236</v>
      </c>
      <c r="HZ24" s="345">
        <v>1</v>
      </c>
      <c r="IA24" s="343">
        <v>575705.83700000006</v>
      </c>
      <c r="IB24" s="346">
        <v>18985.4185</v>
      </c>
      <c r="IC24" s="347">
        <v>51004</v>
      </c>
      <c r="ID24" s="347">
        <v>0.37223391302642928</v>
      </c>
      <c r="IE24" s="347" t="b">
        <v>1</v>
      </c>
    </row>
    <row r="25" spans="1:239">
      <c r="A25" s="331" t="s">
        <v>600</v>
      </c>
      <c r="B25" s="331" t="s">
        <v>601</v>
      </c>
      <c r="C25" s="343"/>
      <c r="D25" s="343"/>
      <c r="E25" s="343"/>
      <c r="F25" s="343"/>
      <c r="G25" s="343"/>
      <c r="H25" s="343"/>
      <c r="I25" s="343"/>
      <c r="J25" s="343"/>
      <c r="K25" s="343"/>
      <c r="L25" s="343">
        <v>219178</v>
      </c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>
        <v>219178</v>
      </c>
      <c r="AT25" s="343"/>
      <c r="AU25" s="343"/>
      <c r="AV25" s="343"/>
      <c r="AW25" s="343"/>
      <c r="AX25" s="343"/>
      <c r="AY25" s="343"/>
      <c r="AZ25" s="343"/>
      <c r="BA25" s="343"/>
      <c r="BB25" s="343"/>
      <c r="BC25" s="343">
        <v>219178</v>
      </c>
      <c r="BD25" s="343">
        <v>208687</v>
      </c>
      <c r="BE25" s="343"/>
      <c r="BF25" s="343"/>
      <c r="BG25" s="343"/>
      <c r="BH25" s="343"/>
      <c r="BI25" s="343"/>
      <c r="BJ25" s="343"/>
      <c r="BK25" s="343">
        <v>208687</v>
      </c>
      <c r="BL25" s="343">
        <v>14564</v>
      </c>
      <c r="BM25" s="343">
        <v>21702</v>
      </c>
      <c r="BN25" s="322">
        <v>0.17378178803662903</v>
      </c>
      <c r="BO25" s="344">
        <v>4789</v>
      </c>
      <c r="BP25" s="343">
        <v>249742</v>
      </c>
      <c r="BQ25" s="343">
        <v>1207</v>
      </c>
      <c r="BR25" s="343"/>
      <c r="BS25" s="343"/>
      <c r="BT25" s="343"/>
      <c r="BU25" s="343">
        <v>1207</v>
      </c>
      <c r="BV25" s="343"/>
      <c r="BW25" s="343"/>
      <c r="BX25" s="343"/>
      <c r="BY25" s="343"/>
      <c r="BZ25" s="343"/>
      <c r="CA25" s="343"/>
      <c r="CB25" s="343"/>
      <c r="CC25" s="343"/>
      <c r="CD25" s="343"/>
      <c r="CE25" s="343"/>
      <c r="CF25" s="343"/>
      <c r="CG25" s="343"/>
      <c r="CH25" s="343"/>
      <c r="CI25" s="343"/>
      <c r="CJ25" s="343"/>
      <c r="CK25" s="343"/>
      <c r="CL25" s="343"/>
      <c r="CM25" s="343"/>
      <c r="CN25" s="343"/>
      <c r="CO25" s="343"/>
      <c r="CP25" s="343"/>
      <c r="CQ25" s="343"/>
      <c r="CR25" s="343"/>
      <c r="CS25" s="343"/>
      <c r="CT25" s="343"/>
      <c r="CU25" s="343"/>
      <c r="CV25" s="343">
        <v>34013.212200000002</v>
      </c>
      <c r="CW25" s="343">
        <v>284962.21220000001</v>
      </c>
      <c r="CX25" s="322">
        <v>0.13553834524146341</v>
      </c>
      <c r="CY25" s="344"/>
      <c r="CZ25" s="343"/>
      <c r="DA25" s="343">
        <v>284962.21220000001</v>
      </c>
      <c r="DB25" s="343">
        <v>219178</v>
      </c>
      <c r="DC25" s="343">
        <v>-65784.212199999994</v>
      </c>
      <c r="DD25" s="343"/>
      <c r="DE25" s="343"/>
      <c r="DF25" s="343"/>
      <c r="DG25" s="343"/>
      <c r="DH25" s="343"/>
      <c r="DI25" s="343"/>
      <c r="DJ25" s="343"/>
      <c r="DK25" s="343"/>
      <c r="DL25" s="343"/>
      <c r="DM25" s="343"/>
      <c r="DN25" s="343"/>
      <c r="DO25" s="343"/>
      <c r="DP25" s="343"/>
      <c r="DQ25" s="345"/>
      <c r="DR25" s="323" t="s">
        <v>578</v>
      </c>
      <c r="DS25" s="343">
        <v>2095</v>
      </c>
      <c r="DT25" s="345">
        <v>0.04</v>
      </c>
      <c r="DU25" s="323">
        <v>52375</v>
      </c>
      <c r="DV25" s="343"/>
      <c r="DW25" s="345"/>
      <c r="DX25" s="323" t="s">
        <v>578</v>
      </c>
      <c r="DY25" s="343"/>
      <c r="DZ25" s="345"/>
      <c r="EA25" s="323" t="s">
        <v>578</v>
      </c>
      <c r="EB25" s="343"/>
      <c r="EC25" s="345"/>
      <c r="ED25" s="323" t="s">
        <v>578</v>
      </c>
      <c r="EE25" s="343"/>
      <c r="EF25" s="345"/>
      <c r="EG25" s="323" t="s">
        <v>578</v>
      </c>
      <c r="EH25" s="343"/>
      <c r="EI25" s="345"/>
      <c r="EJ25" s="323" t="s">
        <v>578</v>
      </c>
      <c r="EK25" s="343">
        <v>177722</v>
      </c>
      <c r="EL25" s="345">
        <v>2.1800000000000002</v>
      </c>
      <c r="EM25" s="323">
        <v>81523.853211009162</v>
      </c>
      <c r="EN25" s="343"/>
      <c r="EO25" s="345"/>
      <c r="EP25" s="323" t="s">
        <v>578</v>
      </c>
      <c r="EQ25" s="343"/>
      <c r="ER25" s="345"/>
      <c r="ES25" s="323" t="s">
        <v>578</v>
      </c>
      <c r="ET25" s="343"/>
      <c r="EU25" s="345"/>
      <c r="EV25" s="323" t="s">
        <v>578</v>
      </c>
      <c r="EW25" s="343"/>
      <c r="EX25" s="345"/>
      <c r="EY25" s="323" t="s">
        <v>578</v>
      </c>
      <c r="EZ25" s="343"/>
      <c r="FA25" s="345"/>
      <c r="FB25" s="323" t="s">
        <v>578</v>
      </c>
      <c r="FC25" s="343"/>
      <c r="FD25" s="345"/>
      <c r="FE25" s="323" t="s">
        <v>578</v>
      </c>
      <c r="FF25" s="343"/>
      <c r="FG25" s="345"/>
      <c r="FH25" s="323" t="s">
        <v>578</v>
      </c>
      <c r="FI25" s="343"/>
      <c r="FJ25" s="345"/>
      <c r="FK25" s="323" t="s">
        <v>578</v>
      </c>
      <c r="FL25" s="343"/>
      <c r="FM25" s="345"/>
      <c r="FN25" s="323" t="s">
        <v>578</v>
      </c>
      <c r="FO25" s="343"/>
      <c r="FP25" s="345"/>
      <c r="FQ25" s="323" t="s">
        <v>578</v>
      </c>
      <c r="FR25" s="343"/>
      <c r="FS25" s="345"/>
      <c r="FT25" s="323" t="s">
        <v>578</v>
      </c>
      <c r="FU25" s="343"/>
      <c r="FV25" s="345"/>
      <c r="FW25" s="323" t="s">
        <v>578</v>
      </c>
      <c r="FX25" s="343"/>
      <c r="FY25" s="345"/>
      <c r="FZ25" s="323" t="s">
        <v>578</v>
      </c>
      <c r="GA25" s="343"/>
      <c r="GB25" s="345"/>
      <c r="GC25" s="323" t="s">
        <v>578</v>
      </c>
      <c r="GD25" s="343"/>
      <c r="GE25" s="345"/>
      <c r="GF25" s="323" t="s">
        <v>578</v>
      </c>
      <c r="GG25" s="343"/>
      <c r="GH25" s="345"/>
      <c r="GI25" s="323" t="s">
        <v>578</v>
      </c>
      <c r="GJ25" s="343"/>
      <c r="GK25" s="345"/>
      <c r="GL25" s="323" t="s">
        <v>578</v>
      </c>
      <c r="GM25" s="343"/>
      <c r="GN25" s="345"/>
      <c r="GO25" s="323" t="s">
        <v>578</v>
      </c>
      <c r="GP25" s="343"/>
      <c r="GQ25" s="345"/>
      <c r="GR25" s="323" t="s">
        <v>578</v>
      </c>
      <c r="GS25" s="343"/>
      <c r="GT25" s="345"/>
      <c r="GU25" s="323" t="s">
        <v>578</v>
      </c>
      <c r="GV25" s="343"/>
      <c r="GW25" s="345"/>
      <c r="GX25" s="323" t="s">
        <v>578</v>
      </c>
      <c r="GY25" s="343"/>
      <c r="GZ25" s="345"/>
      <c r="HA25" s="323" t="s">
        <v>578</v>
      </c>
      <c r="HB25" s="343">
        <v>3746</v>
      </c>
      <c r="HC25" s="345">
        <v>0.11</v>
      </c>
      <c r="HD25" s="323">
        <v>34054.545454545456</v>
      </c>
      <c r="HE25" s="343"/>
      <c r="HF25" s="345"/>
      <c r="HG25" s="323" t="s">
        <v>578</v>
      </c>
      <c r="HH25" s="343"/>
      <c r="HI25" s="345"/>
      <c r="HJ25" s="323" t="s">
        <v>578</v>
      </c>
      <c r="HK25" s="343">
        <v>25124</v>
      </c>
      <c r="HL25" s="345">
        <v>0.85</v>
      </c>
      <c r="HM25" s="323">
        <v>29557.647058823532</v>
      </c>
      <c r="HN25" s="343"/>
      <c r="HO25" s="345"/>
      <c r="HP25" s="323" t="s">
        <v>578</v>
      </c>
      <c r="HQ25" s="343"/>
      <c r="HR25" s="345"/>
      <c r="HS25" s="323" t="s">
        <v>578</v>
      </c>
      <c r="HT25" s="343"/>
      <c r="HU25" s="345"/>
      <c r="HV25" s="323" t="s">
        <v>578</v>
      </c>
      <c r="HW25" s="343"/>
      <c r="HX25" s="345"/>
      <c r="HY25" s="343">
        <v>208687</v>
      </c>
      <c r="HZ25" s="345">
        <v>3.18</v>
      </c>
      <c r="IA25" s="343">
        <v>2542824.4243999999</v>
      </c>
      <c r="IB25" s="346">
        <v>34013.212200000002</v>
      </c>
      <c r="IC25" s="347">
        <v>250949</v>
      </c>
      <c r="ID25" s="347">
        <v>0.13553834524146341</v>
      </c>
      <c r="IE25" s="347" t="b">
        <v>1</v>
      </c>
    </row>
    <row r="26" spans="1:239">
      <c r="A26" s="331" t="s">
        <v>602</v>
      </c>
      <c r="B26" s="331" t="s">
        <v>587</v>
      </c>
      <c r="C26" s="343"/>
      <c r="D26" s="343"/>
      <c r="E26" s="343"/>
      <c r="F26" s="343"/>
      <c r="G26" s="343"/>
      <c r="H26" s="343">
        <v>146631</v>
      </c>
      <c r="I26" s="343">
        <v>146631</v>
      </c>
      <c r="J26" s="343"/>
      <c r="K26" s="343"/>
      <c r="L26" s="343">
        <v>171419</v>
      </c>
      <c r="M26" s="343"/>
      <c r="N26" s="343"/>
      <c r="O26" s="343"/>
      <c r="P26" s="343"/>
      <c r="Q26" s="343">
        <v>44992</v>
      </c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>
        <v>2477</v>
      </c>
      <c r="AF26" s="343"/>
      <c r="AG26" s="343"/>
      <c r="AH26" s="343"/>
      <c r="AI26" s="343">
        <v>85565</v>
      </c>
      <c r="AJ26" s="343">
        <v>825977</v>
      </c>
      <c r="AK26" s="343"/>
      <c r="AL26" s="343">
        <v>137449</v>
      </c>
      <c r="AM26" s="343"/>
      <c r="AN26" s="343"/>
      <c r="AO26" s="343"/>
      <c r="AP26" s="343"/>
      <c r="AQ26" s="343">
        <v>12336</v>
      </c>
      <c r="AR26" s="343">
        <v>128894</v>
      </c>
      <c r="AS26" s="343">
        <v>1409109</v>
      </c>
      <c r="AT26" s="343"/>
      <c r="AU26" s="343"/>
      <c r="AV26" s="343"/>
      <c r="AW26" s="343"/>
      <c r="AX26" s="343">
        <v>96359</v>
      </c>
      <c r="AY26" s="343"/>
      <c r="AZ26" s="343"/>
      <c r="BA26" s="343"/>
      <c r="BB26" s="343"/>
      <c r="BC26" s="343">
        <v>1652099</v>
      </c>
      <c r="BD26" s="343">
        <v>1173497.33</v>
      </c>
      <c r="BE26" s="343"/>
      <c r="BF26" s="343"/>
      <c r="BG26" s="343"/>
      <c r="BH26" s="343"/>
      <c r="BI26" s="343"/>
      <c r="BJ26" s="343"/>
      <c r="BK26" s="343">
        <v>1173497.33</v>
      </c>
      <c r="BL26" s="343">
        <v>221705</v>
      </c>
      <c r="BM26" s="343">
        <v>159334</v>
      </c>
      <c r="BN26" s="322">
        <v>0.3247037639190879</v>
      </c>
      <c r="BO26" s="344">
        <v>5634</v>
      </c>
      <c r="BP26" s="343">
        <v>1560170.33</v>
      </c>
      <c r="BQ26" s="343">
        <v>125984</v>
      </c>
      <c r="BR26" s="343">
        <v>210</v>
      </c>
      <c r="BS26" s="343">
        <v>40052</v>
      </c>
      <c r="BT26" s="343"/>
      <c r="BU26" s="343">
        <v>166246</v>
      </c>
      <c r="BV26" s="343"/>
      <c r="BW26" s="343"/>
      <c r="BX26" s="343"/>
      <c r="BY26" s="343"/>
      <c r="BZ26" s="343">
        <v>5440</v>
      </c>
      <c r="CA26" s="343">
        <v>93</v>
      </c>
      <c r="CB26" s="343"/>
      <c r="CC26" s="343">
        <v>933</v>
      </c>
      <c r="CD26" s="343"/>
      <c r="CE26" s="343"/>
      <c r="CF26" s="343"/>
      <c r="CG26" s="343"/>
      <c r="CH26" s="343"/>
      <c r="CI26" s="343"/>
      <c r="CJ26" s="343"/>
      <c r="CK26" s="343">
        <v>198967</v>
      </c>
      <c r="CL26" s="343"/>
      <c r="CM26" s="343">
        <v>12664</v>
      </c>
      <c r="CN26" s="343">
        <v>218097</v>
      </c>
      <c r="CO26" s="343"/>
      <c r="CP26" s="343"/>
      <c r="CQ26" s="343">
        <v>19693</v>
      </c>
      <c r="CR26" s="343">
        <v>34326</v>
      </c>
      <c r="CS26" s="343">
        <v>2019</v>
      </c>
      <c r="CT26" s="343"/>
      <c r="CU26" s="343">
        <v>56038</v>
      </c>
      <c r="CV26" s="343">
        <v>487159</v>
      </c>
      <c r="CW26" s="343">
        <v>2487710.33</v>
      </c>
      <c r="CX26" s="322">
        <v>0.24351237216192798</v>
      </c>
      <c r="CY26" s="344"/>
      <c r="CZ26" s="343"/>
      <c r="DA26" s="343">
        <v>2487710.33</v>
      </c>
      <c r="DB26" s="343">
        <v>1652099</v>
      </c>
      <c r="DC26" s="343">
        <v>-835611.33</v>
      </c>
      <c r="DD26" s="343"/>
      <c r="DE26" s="343"/>
      <c r="DF26" s="343"/>
      <c r="DG26" s="343"/>
      <c r="DH26" s="343"/>
      <c r="DI26" s="343"/>
      <c r="DJ26" s="343"/>
      <c r="DK26" s="343"/>
      <c r="DL26" s="343"/>
      <c r="DM26" s="343">
        <v>242990</v>
      </c>
      <c r="DN26" s="343"/>
      <c r="DO26" s="343">
        <v>-242990</v>
      </c>
      <c r="DP26" s="343"/>
      <c r="DQ26" s="345"/>
      <c r="DR26" s="323" t="s">
        <v>578</v>
      </c>
      <c r="DS26" s="343"/>
      <c r="DT26" s="345"/>
      <c r="DU26" s="323" t="s">
        <v>578</v>
      </c>
      <c r="DV26" s="343"/>
      <c r="DW26" s="345"/>
      <c r="DX26" s="323" t="s">
        <v>578</v>
      </c>
      <c r="DY26" s="343"/>
      <c r="DZ26" s="345"/>
      <c r="EA26" s="323" t="s">
        <v>578</v>
      </c>
      <c r="EB26" s="343">
        <v>206581.96</v>
      </c>
      <c r="EC26" s="345">
        <v>1.1299999999999999</v>
      </c>
      <c r="ED26" s="323">
        <v>182815.89380530975</v>
      </c>
      <c r="EE26" s="343"/>
      <c r="EF26" s="345"/>
      <c r="EG26" s="323" t="s">
        <v>578</v>
      </c>
      <c r="EH26" s="343">
        <v>215613.28</v>
      </c>
      <c r="EI26" s="345">
        <v>2.2200000000000002</v>
      </c>
      <c r="EJ26" s="323">
        <v>97123.099099099083</v>
      </c>
      <c r="EK26" s="343">
        <v>299155.13</v>
      </c>
      <c r="EL26" s="345">
        <v>4.33</v>
      </c>
      <c r="EM26" s="323">
        <v>69088.944572748267</v>
      </c>
      <c r="EN26" s="343"/>
      <c r="EO26" s="345"/>
      <c r="EP26" s="323" t="s">
        <v>578</v>
      </c>
      <c r="EQ26" s="343"/>
      <c r="ER26" s="345"/>
      <c r="ES26" s="323" t="s">
        <v>578</v>
      </c>
      <c r="ET26" s="343"/>
      <c r="EU26" s="345"/>
      <c r="EV26" s="323" t="s">
        <v>578</v>
      </c>
      <c r="EW26" s="343"/>
      <c r="EX26" s="345"/>
      <c r="EY26" s="323" t="s">
        <v>578</v>
      </c>
      <c r="EZ26" s="343"/>
      <c r="FA26" s="345"/>
      <c r="FB26" s="323" t="s">
        <v>578</v>
      </c>
      <c r="FC26" s="343"/>
      <c r="FD26" s="345"/>
      <c r="FE26" s="323" t="s">
        <v>578</v>
      </c>
      <c r="FF26" s="343"/>
      <c r="FG26" s="345"/>
      <c r="FH26" s="323" t="s">
        <v>578</v>
      </c>
      <c r="FI26" s="343"/>
      <c r="FJ26" s="345"/>
      <c r="FK26" s="323" t="s">
        <v>578</v>
      </c>
      <c r="FL26" s="343"/>
      <c r="FM26" s="345"/>
      <c r="FN26" s="323" t="s">
        <v>578</v>
      </c>
      <c r="FO26" s="343"/>
      <c r="FP26" s="345"/>
      <c r="FQ26" s="323" t="s">
        <v>578</v>
      </c>
      <c r="FR26" s="343"/>
      <c r="FS26" s="345"/>
      <c r="FT26" s="323" t="s">
        <v>578</v>
      </c>
      <c r="FU26" s="343"/>
      <c r="FV26" s="345"/>
      <c r="FW26" s="323" t="s">
        <v>578</v>
      </c>
      <c r="FX26" s="343"/>
      <c r="FY26" s="345"/>
      <c r="FZ26" s="323" t="s">
        <v>578</v>
      </c>
      <c r="GA26" s="343"/>
      <c r="GB26" s="345"/>
      <c r="GC26" s="323" t="s">
        <v>578</v>
      </c>
      <c r="GD26" s="343">
        <v>74990.820000000007</v>
      </c>
      <c r="GE26" s="345">
        <v>0.9</v>
      </c>
      <c r="GF26" s="323">
        <v>83323.133333333346</v>
      </c>
      <c r="GG26" s="343"/>
      <c r="GH26" s="345"/>
      <c r="GI26" s="323" t="s">
        <v>578</v>
      </c>
      <c r="GJ26" s="343"/>
      <c r="GK26" s="345"/>
      <c r="GL26" s="323" t="s">
        <v>578</v>
      </c>
      <c r="GM26" s="343"/>
      <c r="GN26" s="345"/>
      <c r="GO26" s="323" t="s">
        <v>578</v>
      </c>
      <c r="GP26" s="343"/>
      <c r="GQ26" s="345"/>
      <c r="GR26" s="323" t="s">
        <v>578</v>
      </c>
      <c r="GS26" s="343">
        <v>45856.22</v>
      </c>
      <c r="GT26" s="345">
        <v>0.95</v>
      </c>
      <c r="GU26" s="323">
        <v>48269.705263157899</v>
      </c>
      <c r="GV26" s="343"/>
      <c r="GW26" s="345"/>
      <c r="GX26" s="323" t="s">
        <v>578</v>
      </c>
      <c r="GY26" s="343"/>
      <c r="GZ26" s="345"/>
      <c r="HA26" s="323" t="s">
        <v>578</v>
      </c>
      <c r="HB26" s="343"/>
      <c r="HC26" s="345"/>
      <c r="HD26" s="323" t="s">
        <v>578</v>
      </c>
      <c r="HE26" s="343"/>
      <c r="HF26" s="345"/>
      <c r="HG26" s="323" t="s">
        <v>578</v>
      </c>
      <c r="HH26" s="343">
        <v>152186.87</v>
      </c>
      <c r="HI26" s="345">
        <v>4</v>
      </c>
      <c r="HJ26" s="323">
        <v>38046.717499999999</v>
      </c>
      <c r="HK26" s="343">
        <v>104727.03</v>
      </c>
      <c r="HL26" s="345">
        <v>2.62</v>
      </c>
      <c r="HM26" s="323">
        <v>39972.14885496183</v>
      </c>
      <c r="HN26" s="343">
        <v>74386.02</v>
      </c>
      <c r="HO26" s="345">
        <v>1.84</v>
      </c>
      <c r="HP26" s="323">
        <v>40427.184782608696</v>
      </c>
      <c r="HQ26" s="343"/>
      <c r="HR26" s="345"/>
      <c r="HS26" s="323" t="s">
        <v>578</v>
      </c>
      <c r="HT26" s="343"/>
      <c r="HU26" s="345"/>
      <c r="HV26" s="323" t="s">
        <v>578</v>
      </c>
      <c r="HW26" s="343"/>
      <c r="HX26" s="345"/>
      <c r="HY26" s="343">
        <v>1173497.33</v>
      </c>
      <c r="HZ26" s="345">
        <v>17.989999999999998</v>
      </c>
      <c r="IA26" s="343">
        <v>18660599.979999997</v>
      </c>
      <c r="IB26" s="346">
        <v>487159</v>
      </c>
      <c r="IC26" s="347">
        <v>2000551.33</v>
      </c>
      <c r="ID26" s="347">
        <v>0.24351237216192798</v>
      </c>
      <c r="IE26" s="347" t="b">
        <v>1</v>
      </c>
    </row>
    <row r="27" spans="1:239">
      <c r="A27" s="331" t="s">
        <v>603</v>
      </c>
      <c r="B27" s="331" t="s">
        <v>604</v>
      </c>
      <c r="C27" s="343"/>
      <c r="D27" s="343"/>
      <c r="E27" s="343"/>
      <c r="F27" s="343"/>
      <c r="G27" s="343"/>
      <c r="H27" s="343"/>
      <c r="I27" s="343"/>
      <c r="J27" s="343"/>
      <c r="K27" s="343"/>
      <c r="L27" s="343">
        <v>103274</v>
      </c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3"/>
      <c r="AS27" s="343">
        <v>103274</v>
      </c>
      <c r="AT27" s="343"/>
      <c r="AU27" s="343"/>
      <c r="AV27" s="343"/>
      <c r="AW27" s="343"/>
      <c r="AX27" s="343"/>
      <c r="AY27" s="343"/>
      <c r="AZ27" s="343"/>
      <c r="BA27" s="343"/>
      <c r="BB27" s="343"/>
      <c r="BC27" s="343">
        <v>103274</v>
      </c>
      <c r="BD27" s="343">
        <v>81640</v>
      </c>
      <c r="BE27" s="343"/>
      <c r="BF27" s="343"/>
      <c r="BG27" s="343"/>
      <c r="BH27" s="343"/>
      <c r="BI27" s="343"/>
      <c r="BJ27" s="343"/>
      <c r="BK27" s="343">
        <v>81640</v>
      </c>
      <c r="BL27" s="343">
        <v>6245</v>
      </c>
      <c r="BM27" s="343">
        <v>10083</v>
      </c>
      <c r="BN27" s="322">
        <v>0.2</v>
      </c>
      <c r="BO27" s="344"/>
      <c r="BP27" s="343">
        <v>97968</v>
      </c>
      <c r="BQ27" s="343"/>
      <c r="BR27" s="343"/>
      <c r="BS27" s="343"/>
      <c r="BT27" s="343"/>
      <c r="BU27" s="343"/>
      <c r="BV27" s="343"/>
      <c r="BW27" s="343"/>
      <c r="BX27" s="343"/>
      <c r="BY27" s="343"/>
      <c r="BZ27" s="343">
        <v>5453</v>
      </c>
      <c r="CA27" s="343"/>
      <c r="CB27" s="343"/>
      <c r="CC27" s="343"/>
      <c r="CD27" s="343"/>
      <c r="CE27" s="343"/>
      <c r="CF27" s="343"/>
      <c r="CG27" s="343"/>
      <c r="CH27" s="343"/>
      <c r="CI27" s="343"/>
      <c r="CJ27" s="343"/>
      <c r="CK27" s="343">
        <v>2032</v>
      </c>
      <c r="CL27" s="343"/>
      <c r="CM27" s="343"/>
      <c r="CN27" s="343">
        <v>7485</v>
      </c>
      <c r="CO27" s="343"/>
      <c r="CP27" s="343"/>
      <c r="CQ27" s="343"/>
      <c r="CR27" s="343"/>
      <c r="CS27" s="343"/>
      <c r="CT27" s="343"/>
      <c r="CU27" s="343"/>
      <c r="CV27" s="343">
        <v>34192.588600000003</v>
      </c>
      <c r="CW27" s="343">
        <v>139645.58859999999</v>
      </c>
      <c r="CX27" s="322">
        <v>0.32424481617403017</v>
      </c>
      <c r="CY27" s="344"/>
      <c r="CZ27" s="343"/>
      <c r="DA27" s="343">
        <v>139645.58859999999</v>
      </c>
      <c r="DB27" s="343">
        <v>103274</v>
      </c>
      <c r="DC27" s="343">
        <v>-36371.588600000003</v>
      </c>
      <c r="DD27" s="343"/>
      <c r="DE27" s="343"/>
      <c r="DF27" s="343"/>
      <c r="DG27" s="343"/>
      <c r="DH27" s="343"/>
      <c r="DI27" s="343"/>
      <c r="DJ27" s="343"/>
      <c r="DK27" s="343"/>
      <c r="DL27" s="343"/>
      <c r="DM27" s="343"/>
      <c r="DN27" s="343"/>
      <c r="DO27" s="343"/>
      <c r="DP27" s="343"/>
      <c r="DQ27" s="345"/>
      <c r="DR27" s="323" t="s">
        <v>578</v>
      </c>
      <c r="DS27" s="343"/>
      <c r="DT27" s="345"/>
      <c r="DU27" s="323" t="s">
        <v>578</v>
      </c>
      <c r="DV27" s="343"/>
      <c r="DW27" s="345"/>
      <c r="DX27" s="323" t="s">
        <v>578</v>
      </c>
      <c r="DY27" s="343"/>
      <c r="DZ27" s="345"/>
      <c r="EA27" s="323" t="s">
        <v>578</v>
      </c>
      <c r="EB27" s="343"/>
      <c r="EC27" s="345"/>
      <c r="ED27" s="323" t="s">
        <v>578</v>
      </c>
      <c r="EE27" s="343"/>
      <c r="EF27" s="345"/>
      <c r="EG27" s="323" t="s">
        <v>578</v>
      </c>
      <c r="EH27" s="343"/>
      <c r="EI27" s="345"/>
      <c r="EJ27" s="323" t="s">
        <v>578</v>
      </c>
      <c r="EK27" s="343">
        <v>65000</v>
      </c>
      <c r="EL27" s="345">
        <v>1</v>
      </c>
      <c r="EM27" s="323">
        <v>65000</v>
      </c>
      <c r="EN27" s="343"/>
      <c r="EO27" s="345"/>
      <c r="EP27" s="323" t="s">
        <v>578</v>
      </c>
      <c r="EQ27" s="343"/>
      <c r="ER27" s="345"/>
      <c r="ES27" s="323" t="s">
        <v>578</v>
      </c>
      <c r="ET27" s="343"/>
      <c r="EU27" s="345"/>
      <c r="EV27" s="323" t="s">
        <v>578</v>
      </c>
      <c r="EW27" s="343"/>
      <c r="EX27" s="345"/>
      <c r="EY27" s="323" t="s">
        <v>578</v>
      </c>
      <c r="EZ27" s="343"/>
      <c r="FA27" s="345"/>
      <c r="FB27" s="323" t="s">
        <v>578</v>
      </c>
      <c r="FC27" s="343"/>
      <c r="FD27" s="345"/>
      <c r="FE27" s="323" t="s">
        <v>578</v>
      </c>
      <c r="FF27" s="343"/>
      <c r="FG27" s="345"/>
      <c r="FH27" s="323" t="s">
        <v>578</v>
      </c>
      <c r="FI27" s="343"/>
      <c r="FJ27" s="345"/>
      <c r="FK27" s="323" t="s">
        <v>578</v>
      </c>
      <c r="FL27" s="343"/>
      <c r="FM27" s="345"/>
      <c r="FN27" s="323" t="s">
        <v>578</v>
      </c>
      <c r="FO27" s="343"/>
      <c r="FP27" s="345"/>
      <c r="FQ27" s="323" t="s">
        <v>578</v>
      </c>
      <c r="FR27" s="343"/>
      <c r="FS27" s="345"/>
      <c r="FT27" s="323" t="s">
        <v>578</v>
      </c>
      <c r="FU27" s="343"/>
      <c r="FV27" s="345"/>
      <c r="FW27" s="323" t="s">
        <v>578</v>
      </c>
      <c r="FX27" s="343"/>
      <c r="FY27" s="345"/>
      <c r="FZ27" s="323" t="s">
        <v>578</v>
      </c>
      <c r="GA27" s="343"/>
      <c r="GB27" s="345"/>
      <c r="GC27" s="323" t="s">
        <v>578</v>
      </c>
      <c r="GD27" s="343"/>
      <c r="GE27" s="345"/>
      <c r="GF27" s="323" t="s">
        <v>578</v>
      </c>
      <c r="GG27" s="343"/>
      <c r="GH27" s="345"/>
      <c r="GI27" s="323" t="s">
        <v>578</v>
      </c>
      <c r="GJ27" s="343"/>
      <c r="GK27" s="345"/>
      <c r="GL27" s="323" t="s">
        <v>578</v>
      </c>
      <c r="GM27" s="343"/>
      <c r="GN27" s="345"/>
      <c r="GO27" s="323" t="s">
        <v>578</v>
      </c>
      <c r="GP27" s="343"/>
      <c r="GQ27" s="345"/>
      <c r="GR27" s="323" t="s">
        <v>578</v>
      </c>
      <c r="GS27" s="343"/>
      <c r="GT27" s="345"/>
      <c r="GU27" s="323" t="s">
        <v>578</v>
      </c>
      <c r="GV27" s="343"/>
      <c r="GW27" s="345"/>
      <c r="GX27" s="323" t="s">
        <v>578</v>
      </c>
      <c r="GY27" s="343"/>
      <c r="GZ27" s="345"/>
      <c r="HA27" s="323" t="s">
        <v>578</v>
      </c>
      <c r="HB27" s="343"/>
      <c r="HC27" s="345"/>
      <c r="HD27" s="323" t="s">
        <v>578</v>
      </c>
      <c r="HE27" s="343"/>
      <c r="HF27" s="345"/>
      <c r="HG27" s="323" t="s">
        <v>578</v>
      </c>
      <c r="HH27" s="343"/>
      <c r="HI27" s="345"/>
      <c r="HJ27" s="323" t="s">
        <v>578</v>
      </c>
      <c r="HK27" s="343">
        <v>16640</v>
      </c>
      <c r="HL27" s="345">
        <v>0.5</v>
      </c>
      <c r="HM27" s="323">
        <v>33280</v>
      </c>
      <c r="HN27" s="343"/>
      <c r="HO27" s="345"/>
      <c r="HP27" s="323" t="s">
        <v>578</v>
      </c>
      <c r="HQ27" s="343"/>
      <c r="HR27" s="345"/>
      <c r="HS27" s="323" t="s">
        <v>578</v>
      </c>
      <c r="HT27" s="343"/>
      <c r="HU27" s="345"/>
      <c r="HV27" s="323" t="s">
        <v>578</v>
      </c>
      <c r="HW27" s="343"/>
      <c r="HX27" s="345"/>
      <c r="HY27" s="343">
        <v>81640</v>
      </c>
      <c r="HZ27" s="345">
        <v>1.5</v>
      </c>
      <c r="IA27" s="343">
        <v>1146034.1772</v>
      </c>
      <c r="IB27" s="346">
        <v>34192.588600000003</v>
      </c>
      <c r="IC27" s="347">
        <v>105453</v>
      </c>
      <c r="ID27" s="347">
        <v>0.32424481617403017</v>
      </c>
      <c r="IE27" s="347" t="b">
        <v>1</v>
      </c>
    </row>
    <row r="28" spans="1:239">
      <c r="A28" s="331" t="s">
        <v>605</v>
      </c>
      <c r="B28" s="331" t="s">
        <v>606</v>
      </c>
      <c r="C28" s="343"/>
      <c r="D28" s="343">
        <v>44156.01</v>
      </c>
      <c r="E28" s="343"/>
      <c r="F28" s="343">
        <v>44156.01</v>
      </c>
      <c r="G28" s="343"/>
      <c r="H28" s="343"/>
      <c r="I28" s="343"/>
      <c r="J28" s="343"/>
      <c r="K28" s="343"/>
      <c r="L28" s="343">
        <v>161742.9</v>
      </c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>
        <v>300006.94</v>
      </c>
      <c r="AK28" s="343">
        <v>1120167.78</v>
      </c>
      <c r="AL28" s="343">
        <v>1657.66</v>
      </c>
      <c r="AM28" s="343"/>
      <c r="AN28" s="343"/>
      <c r="AO28" s="343"/>
      <c r="AP28" s="343"/>
      <c r="AQ28" s="343">
        <v>73738.81</v>
      </c>
      <c r="AR28" s="343">
        <v>128338.06</v>
      </c>
      <c r="AS28" s="343">
        <v>1785652.15</v>
      </c>
      <c r="AT28" s="343"/>
      <c r="AU28" s="343"/>
      <c r="AV28" s="343"/>
      <c r="AW28" s="343"/>
      <c r="AX28" s="343"/>
      <c r="AY28" s="343"/>
      <c r="AZ28" s="343"/>
      <c r="BA28" s="343"/>
      <c r="BB28" s="343"/>
      <c r="BC28" s="343">
        <v>1829808.16</v>
      </c>
      <c r="BD28" s="343">
        <v>1122130.57</v>
      </c>
      <c r="BE28" s="343"/>
      <c r="BF28" s="343"/>
      <c r="BG28" s="343"/>
      <c r="BH28" s="343"/>
      <c r="BI28" s="343"/>
      <c r="BJ28" s="343"/>
      <c r="BK28" s="343">
        <v>1122130.57</v>
      </c>
      <c r="BL28" s="343">
        <v>82022.22</v>
      </c>
      <c r="BM28" s="343">
        <v>126500.52</v>
      </c>
      <c r="BN28" s="322">
        <v>0.18582751916294374</v>
      </c>
      <c r="BO28" s="344">
        <v>-6914.41</v>
      </c>
      <c r="BP28" s="343">
        <v>1323738.8999999999</v>
      </c>
      <c r="BQ28" s="343">
        <v>51322.49</v>
      </c>
      <c r="BR28" s="343">
        <v>3221.66</v>
      </c>
      <c r="BS28" s="343">
        <v>71878.899999999994</v>
      </c>
      <c r="BT28" s="343">
        <v>144.63999999999999</v>
      </c>
      <c r="BU28" s="343">
        <v>126567.69</v>
      </c>
      <c r="BV28" s="343"/>
      <c r="BW28" s="343">
        <v>4825.1499999999996</v>
      </c>
      <c r="BX28" s="343"/>
      <c r="BY28" s="343"/>
      <c r="BZ28" s="343"/>
      <c r="CA28" s="343">
        <v>178.17</v>
      </c>
      <c r="CB28" s="343">
        <v>591.39</v>
      </c>
      <c r="CC28" s="343"/>
      <c r="CD28" s="343"/>
      <c r="CE28" s="343"/>
      <c r="CF28" s="343">
        <v>68206.06</v>
      </c>
      <c r="CG28" s="343"/>
      <c r="CH28" s="343"/>
      <c r="CI28" s="343"/>
      <c r="CJ28" s="343"/>
      <c r="CK28" s="343">
        <v>76755.27</v>
      </c>
      <c r="CL28" s="343"/>
      <c r="CM28" s="343"/>
      <c r="CN28" s="343">
        <v>150556.04</v>
      </c>
      <c r="CO28" s="343">
        <v>1014.81</v>
      </c>
      <c r="CP28" s="343">
        <v>4779.1099999999997</v>
      </c>
      <c r="CQ28" s="343">
        <v>302.93</v>
      </c>
      <c r="CR28" s="343">
        <v>67047.06</v>
      </c>
      <c r="CS28" s="343"/>
      <c r="CT28" s="343"/>
      <c r="CU28" s="343">
        <v>73143.91</v>
      </c>
      <c r="CV28" s="343">
        <v>275219.08</v>
      </c>
      <c r="CW28" s="343">
        <v>1949225.62</v>
      </c>
      <c r="CX28" s="322">
        <v>0.16440741026017738</v>
      </c>
      <c r="CY28" s="344">
        <v>48340.63</v>
      </c>
      <c r="CZ28" s="343"/>
      <c r="DA28" s="343">
        <v>1997566.25</v>
      </c>
      <c r="DB28" s="343">
        <v>1829808.16</v>
      </c>
      <c r="DC28" s="343">
        <v>-167758.09</v>
      </c>
      <c r="DD28" s="343"/>
      <c r="DE28" s="343"/>
      <c r="DF28" s="343"/>
      <c r="DG28" s="343"/>
      <c r="DH28" s="343">
        <v>48340.63</v>
      </c>
      <c r="DI28" s="343"/>
      <c r="DJ28" s="343"/>
      <c r="DK28" s="343">
        <v>48340.63</v>
      </c>
      <c r="DL28" s="343">
        <v>48340.63</v>
      </c>
      <c r="DM28" s="343">
        <v>44156.01</v>
      </c>
      <c r="DN28" s="343"/>
      <c r="DO28" s="343">
        <v>4184.62</v>
      </c>
      <c r="DP28" s="343">
        <v>106451.59</v>
      </c>
      <c r="DQ28" s="345">
        <v>1.3</v>
      </c>
      <c r="DR28" s="323">
        <v>81885.838461538457</v>
      </c>
      <c r="DS28" s="343">
        <v>29297.85</v>
      </c>
      <c r="DT28" s="345">
        <v>0.28999999999999998</v>
      </c>
      <c r="DU28" s="323">
        <v>101027.06896551725</v>
      </c>
      <c r="DV28" s="343">
        <v>27802.85</v>
      </c>
      <c r="DW28" s="345">
        <v>0.26</v>
      </c>
      <c r="DX28" s="323">
        <v>106934.03846153845</v>
      </c>
      <c r="DY28" s="343">
        <v>69983.27</v>
      </c>
      <c r="DZ28" s="345">
        <v>1.19</v>
      </c>
      <c r="EA28" s="323">
        <v>58809.470588235301</v>
      </c>
      <c r="EB28" s="343">
        <v>53968.56</v>
      </c>
      <c r="EC28" s="345">
        <v>0.34</v>
      </c>
      <c r="ED28" s="323">
        <v>158731.0588235294</v>
      </c>
      <c r="EE28" s="343"/>
      <c r="EF28" s="345"/>
      <c r="EG28" s="323" t="s">
        <v>578</v>
      </c>
      <c r="EH28" s="343">
        <v>146689.53</v>
      </c>
      <c r="EI28" s="345">
        <v>1.65</v>
      </c>
      <c r="EJ28" s="323">
        <v>88902.745454545453</v>
      </c>
      <c r="EK28" s="343">
        <v>42734.34</v>
      </c>
      <c r="EL28" s="345">
        <v>0.69</v>
      </c>
      <c r="EM28" s="323">
        <v>61933.82608695652</v>
      </c>
      <c r="EN28" s="343">
        <v>127762.52</v>
      </c>
      <c r="EO28" s="345">
        <v>1.69</v>
      </c>
      <c r="EP28" s="323">
        <v>75599.124260355034</v>
      </c>
      <c r="EQ28" s="343"/>
      <c r="ER28" s="345"/>
      <c r="ES28" s="323" t="s">
        <v>578</v>
      </c>
      <c r="ET28" s="343"/>
      <c r="EU28" s="345"/>
      <c r="EV28" s="323" t="s">
        <v>578</v>
      </c>
      <c r="EW28" s="343"/>
      <c r="EX28" s="345"/>
      <c r="EY28" s="323" t="s">
        <v>578</v>
      </c>
      <c r="EZ28" s="343"/>
      <c r="FA28" s="345"/>
      <c r="FB28" s="323" t="s">
        <v>578</v>
      </c>
      <c r="FC28" s="343"/>
      <c r="FD28" s="345"/>
      <c r="FE28" s="323" t="s">
        <v>578</v>
      </c>
      <c r="FF28" s="343"/>
      <c r="FG28" s="345"/>
      <c r="FH28" s="323" t="s">
        <v>578</v>
      </c>
      <c r="FI28" s="343"/>
      <c r="FJ28" s="345"/>
      <c r="FK28" s="323" t="s">
        <v>578</v>
      </c>
      <c r="FL28" s="343"/>
      <c r="FM28" s="345"/>
      <c r="FN28" s="323" t="s">
        <v>578</v>
      </c>
      <c r="FO28" s="343"/>
      <c r="FP28" s="345"/>
      <c r="FQ28" s="323" t="s">
        <v>578</v>
      </c>
      <c r="FR28" s="343"/>
      <c r="FS28" s="345"/>
      <c r="FT28" s="323" t="s">
        <v>578</v>
      </c>
      <c r="FU28" s="343"/>
      <c r="FV28" s="345"/>
      <c r="FW28" s="323" t="s">
        <v>578</v>
      </c>
      <c r="FX28" s="343"/>
      <c r="FY28" s="345"/>
      <c r="FZ28" s="323" t="s">
        <v>578</v>
      </c>
      <c r="GA28" s="343"/>
      <c r="GB28" s="345"/>
      <c r="GC28" s="323" t="s">
        <v>578</v>
      </c>
      <c r="GD28" s="343"/>
      <c r="GE28" s="345"/>
      <c r="GF28" s="323" t="s">
        <v>578</v>
      </c>
      <c r="GG28" s="343">
        <v>92408.12</v>
      </c>
      <c r="GH28" s="345">
        <v>1.74</v>
      </c>
      <c r="GI28" s="323">
        <v>53108.114942528737</v>
      </c>
      <c r="GJ28" s="343">
        <v>18137.990000000002</v>
      </c>
      <c r="GK28" s="345">
        <v>0.28999999999999998</v>
      </c>
      <c r="GL28" s="323">
        <v>62544.793103448283</v>
      </c>
      <c r="GM28" s="343"/>
      <c r="GN28" s="345"/>
      <c r="GO28" s="323" t="s">
        <v>578</v>
      </c>
      <c r="GP28" s="343"/>
      <c r="GQ28" s="345"/>
      <c r="GR28" s="323" t="s">
        <v>578</v>
      </c>
      <c r="GS28" s="343">
        <v>149426.66</v>
      </c>
      <c r="GT28" s="345">
        <v>3</v>
      </c>
      <c r="GU28" s="323">
        <v>49808.886666666665</v>
      </c>
      <c r="GV28" s="343"/>
      <c r="GW28" s="345"/>
      <c r="GX28" s="323" t="s">
        <v>578</v>
      </c>
      <c r="GY28" s="343">
        <v>25516.53</v>
      </c>
      <c r="GZ28" s="345">
        <v>0.68</v>
      </c>
      <c r="HA28" s="323">
        <v>37524.308823529405</v>
      </c>
      <c r="HB28" s="343">
        <v>16298.98</v>
      </c>
      <c r="HC28" s="345">
        <v>0.52</v>
      </c>
      <c r="HD28" s="323">
        <v>31344.192307692305</v>
      </c>
      <c r="HE28" s="343">
        <v>5347.9</v>
      </c>
      <c r="HF28" s="345">
        <v>0.18</v>
      </c>
      <c r="HG28" s="323">
        <v>29710.555555555555</v>
      </c>
      <c r="HH28" s="343"/>
      <c r="HI28" s="345"/>
      <c r="HJ28" s="323" t="s">
        <v>578</v>
      </c>
      <c r="HK28" s="343">
        <v>89209.22</v>
      </c>
      <c r="HL28" s="345">
        <v>2.15</v>
      </c>
      <c r="HM28" s="323">
        <v>41492.660465116278</v>
      </c>
      <c r="HN28" s="343">
        <v>107326.41</v>
      </c>
      <c r="HO28" s="345">
        <v>2.85</v>
      </c>
      <c r="HP28" s="323">
        <v>37658.389473684212</v>
      </c>
      <c r="HQ28" s="343">
        <v>7172.02</v>
      </c>
      <c r="HR28" s="345">
        <v>0.2</v>
      </c>
      <c r="HS28" s="323">
        <v>35860.1</v>
      </c>
      <c r="HT28" s="343"/>
      <c r="HU28" s="345"/>
      <c r="HV28" s="323" t="s">
        <v>578</v>
      </c>
      <c r="HW28" s="343">
        <v>6596.23</v>
      </c>
      <c r="HX28" s="345">
        <v>0</v>
      </c>
      <c r="HY28" s="343">
        <v>1122130.57</v>
      </c>
      <c r="HZ28" s="345">
        <v>19.02</v>
      </c>
      <c r="IA28" s="343">
        <v>18329593.440000001</v>
      </c>
      <c r="IB28" s="346">
        <v>275219.08</v>
      </c>
      <c r="IC28" s="347">
        <v>1674006.5399999998</v>
      </c>
      <c r="ID28" s="347">
        <v>0.16440741026017738</v>
      </c>
      <c r="IE28" s="347" t="b">
        <v>1</v>
      </c>
    </row>
    <row r="29" spans="1:239">
      <c r="A29" s="329"/>
      <c r="B29" s="348" t="s">
        <v>607</v>
      </c>
      <c r="C29" s="349"/>
      <c r="D29" s="349">
        <v>18035.55</v>
      </c>
      <c r="E29" s="349"/>
      <c r="F29" s="349">
        <v>18035.55</v>
      </c>
      <c r="G29" s="349"/>
      <c r="H29" s="349"/>
      <c r="I29" s="349"/>
      <c r="J29" s="349"/>
      <c r="K29" s="349"/>
      <c r="L29" s="349">
        <v>66064</v>
      </c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>
        <v>122538.05</v>
      </c>
      <c r="AK29" s="349">
        <v>457533.31</v>
      </c>
      <c r="AL29" s="349">
        <v>677.07</v>
      </c>
      <c r="AM29" s="349"/>
      <c r="AN29" s="349"/>
      <c r="AO29" s="349"/>
      <c r="AP29" s="349"/>
      <c r="AQ29" s="349">
        <v>30118.67</v>
      </c>
      <c r="AR29" s="349">
        <v>52419.77</v>
      </c>
      <c r="AS29" s="349">
        <v>729350.87</v>
      </c>
      <c r="AT29" s="349"/>
      <c r="AU29" s="349"/>
      <c r="AV29" s="349"/>
      <c r="AW29" s="349"/>
      <c r="AX29" s="349"/>
      <c r="AY29" s="349"/>
      <c r="AZ29" s="349"/>
      <c r="BA29" s="349"/>
      <c r="BB29" s="349"/>
      <c r="BC29" s="349">
        <v>747386.42</v>
      </c>
      <c r="BD29" s="349">
        <v>428370.7</v>
      </c>
      <c r="BE29" s="349"/>
      <c r="BF29" s="349"/>
      <c r="BG29" s="349"/>
      <c r="BH29" s="349"/>
      <c r="BI29" s="349"/>
      <c r="BJ29" s="349"/>
      <c r="BK29" s="349">
        <v>428370.7</v>
      </c>
      <c r="BL29" s="349">
        <v>33502.03</v>
      </c>
      <c r="BM29" s="349">
        <v>51669.23</v>
      </c>
      <c r="BN29" s="322">
        <v>0.19882606350060825</v>
      </c>
      <c r="BO29" s="350">
        <v>27140.13</v>
      </c>
      <c r="BP29" s="349">
        <v>540682.09</v>
      </c>
      <c r="BQ29" s="349">
        <v>20962.71</v>
      </c>
      <c r="BR29" s="349">
        <v>1315.89</v>
      </c>
      <c r="BS29" s="349">
        <v>29358.98</v>
      </c>
      <c r="BT29" s="349">
        <v>59.08</v>
      </c>
      <c r="BU29" s="349">
        <v>51696.66</v>
      </c>
      <c r="BV29" s="349"/>
      <c r="BW29" s="349">
        <v>1970.83</v>
      </c>
      <c r="BX29" s="349"/>
      <c r="BY29" s="349"/>
      <c r="BZ29" s="349"/>
      <c r="CA29" s="349">
        <v>72.77</v>
      </c>
      <c r="CB29" s="349">
        <v>241.55</v>
      </c>
      <c r="CC29" s="349"/>
      <c r="CD29" s="349"/>
      <c r="CE29" s="349"/>
      <c r="CF29" s="349"/>
      <c r="CG29" s="349"/>
      <c r="CH29" s="349"/>
      <c r="CI29" s="349"/>
      <c r="CJ29" s="349"/>
      <c r="CK29" s="349">
        <v>31350.74</v>
      </c>
      <c r="CL29" s="349"/>
      <c r="CM29" s="349"/>
      <c r="CN29" s="349">
        <v>33635.89</v>
      </c>
      <c r="CO29" s="349">
        <v>414.5</v>
      </c>
      <c r="CP29" s="349">
        <v>1952.03</v>
      </c>
      <c r="CQ29" s="349">
        <v>123.73</v>
      </c>
      <c r="CR29" s="349">
        <v>27385.43</v>
      </c>
      <c r="CS29" s="349"/>
      <c r="CT29" s="349"/>
      <c r="CU29" s="349">
        <v>29875.69</v>
      </c>
      <c r="CV29" s="349">
        <v>112413.43</v>
      </c>
      <c r="CW29" s="349">
        <v>768303.76</v>
      </c>
      <c r="CX29" s="322">
        <v>0.17139058903338306</v>
      </c>
      <c r="CY29" s="350">
        <v>19744.77</v>
      </c>
      <c r="CZ29" s="349"/>
      <c r="DA29" s="349">
        <v>788048.53</v>
      </c>
      <c r="DB29" s="349">
        <v>747386.42</v>
      </c>
      <c r="DC29" s="349">
        <v>-40662.11</v>
      </c>
      <c r="DD29" s="349"/>
      <c r="DE29" s="349"/>
      <c r="DF29" s="349"/>
      <c r="DG29" s="349"/>
      <c r="DH29" s="349">
        <v>19744.77</v>
      </c>
      <c r="DI29" s="349"/>
      <c r="DJ29" s="349"/>
      <c r="DK29" s="349">
        <v>19744.77</v>
      </c>
      <c r="DL29" s="349">
        <v>19744.77</v>
      </c>
      <c r="DM29" s="349">
        <v>18035.55</v>
      </c>
      <c r="DN29" s="349"/>
      <c r="DO29" s="349">
        <v>1709.22</v>
      </c>
      <c r="DP29" s="349">
        <v>11356.09</v>
      </c>
      <c r="DQ29" s="351">
        <v>0.11</v>
      </c>
      <c r="DR29" s="323">
        <v>103237.18181818182</v>
      </c>
      <c r="DS29" s="349">
        <v>11966.73</v>
      </c>
      <c r="DT29" s="351">
        <v>0.12</v>
      </c>
      <c r="DU29" s="323">
        <v>99722.75</v>
      </c>
      <c r="DV29" s="349"/>
      <c r="DW29" s="351"/>
      <c r="DX29" s="323" t="s">
        <v>578</v>
      </c>
      <c r="DY29" s="349">
        <v>28584.71</v>
      </c>
      <c r="DZ29" s="351">
        <v>0.49</v>
      </c>
      <c r="EA29" s="323">
        <v>58336.142857142855</v>
      </c>
      <c r="EB29" s="349">
        <v>22043.5</v>
      </c>
      <c r="EC29" s="351">
        <v>0.14000000000000001</v>
      </c>
      <c r="ED29" s="323">
        <v>157453.57142857142</v>
      </c>
      <c r="EE29" s="349"/>
      <c r="EF29" s="351"/>
      <c r="EG29" s="323" t="s">
        <v>578</v>
      </c>
      <c r="EH29" s="349">
        <v>59915.44</v>
      </c>
      <c r="EI29" s="351">
        <v>0.68</v>
      </c>
      <c r="EJ29" s="323">
        <v>88110.941176470587</v>
      </c>
      <c r="EK29" s="349">
        <v>17454.87</v>
      </c>
      <c r="EL29" s="351">
        <v>0.28000000000000003</v>
      </c>
      <c r="EM29" s="323">
        <v>62338.82142857142</v>
      </c>
      <c r="EN29" s="349">
        <v>65700.59</v>
      </c>
      <c r="EO29" s="351">
        <v>0.69</v>
      </c>
      <c r="EP29" s="323">
        <v>95218.246376811599</v>
      </c>
      <c r="EQ29" s="349"/>
      <c r="ER29" s="351"/>
      <c r="ES29" s="323" t="s">
        <v>578</v>
      </c>
      <c r="ET29" s="349"/>
      <c r="EU29" s="351"/>
      <c r="EV29" s="323" t="s">
        <v>578</v>
      </c>
      <c r="EW29" s="349"/>
      <c r="EX29" s="351"/>
      <c r="EY29" s="323" t="s">
        <v>578</v>
      </c>
      <c r="EZ29" s="349"/>
      <c r="FA29" s="351"/>
      <c r="FB29" s="323" t="s">
        <v>578</v>
      </c>
      <c r="FC29" s="349"/>
      <c r="FD29" s="351"/>
      <c r="FE29" s="323" t="s">
        <v>578</v>
      </c>
      <c r="FF29" s="349"/>
      <c r="FG29" s="351"/>
      <c r="FH29" s="323" t="s">
        <v>578</v>
      </c>
      <c r="FI29" s="349"/>
      <c r="FJ29" s="351"/>
      <c r="FK29" s="323" t="s">
        <v>578</v>
      </c>
      <c r="FL29" s="349"/>
      <c r="FM29" s="351"/>
      <c r="FN29" s="323" t="s">
        <v>578</v>
      </c>
      <c r="FO29" s="349"/>
      <c r="FP29" s="351"/>
      <c r="FQ29" s="323" t="s">
        <v>578</v>
      </c>
      <c r="FR29" s="349"/>
      <c r="FS29" s="351"/>
      <c r="FT29" s="323" t="s">
        <v>578</v>
      </c>
      <c r="FU29" s="349"/>
      <c r="FV29" s="351"/>
      <c r="FW29" s="323" t="s">
        <v>578</v>
      </c>
      <c r="FX29" s="349"/>
      <c r="FY29" s="351"/>
      <c r="FZ29" s="323" t="s">
        <v>578</v>
      </c>
      <c r="GA29" s="349"/>
      <c r="GB29" s="351"/>
      <c r="GC29" s="323" t="s">
        <v>578</v>
      </c>
      <c r="GD29" s="349"/>
      <c r="GE29" s="351"/>
      <c r="GF29" s="323" t="s">
        <v>578</v>
      </c>
      <c r="GG29" s="349">
        <v>37744.160000000003</v>
      </c>
      <c r="GH29" s="351">
        <v>0.72</v>
      </c>
      <c r="GI29" s="323">
        <v>52422.444444444453</v>
      </c>
      <c r="GJ29" s="349">
        <v>7408.47</v>
      </c>
      <c r="GK29" s="351">
        <v>0.12</v>
      </c>
      <c r="GL29" s="323">
        <v>61737.250000000007</v>
      </c>
      <c r="GM29" s="349"/>
      <c r="GN29" s="351"/>
      <c r="GO29" s="323" t="s">
        <v>578</v>
      </c>
      <c r="GP29" s="349"/>
      <c r="GQ29" s="351"/>
      <c r="GR29" s="323" t="s">
        <v>578</v>
      </c>
      <c r="GS29" s="349">
        <v>61033.42</v>
      </c>
      <c r="GT29" s="351">
        <v>1.23</v>
      </c>
      <c r="GU29" s="323">
        <v>49620.666666666664</v>
      </c>
      <c r="GV29" s="349"/>
      <c r="GW29" s="351"/>
      <c r="GX29" s="323" t="s">
        <v>578</v>
      </c>
      <c r="GY29" s="349">
        <v>10422.25</v>
      </c>
      <c r="GZ29" s="351">
        <v>0.28000000000000003</v>
      </c>
      <c r="HA29" s="323">
        <v>37222.321428571428</v>
      </c>
      <c r="HB29" s="349">
        <v>6657.33</v>
      </c>
      <c r="HC29" s="351">
        <v>0.21</v>
      </c>
      <c r="HD29" s="323">
        <v>31701.571428571431</v>
      </c>
      <c r="HE29" s="349">
        <v>2184.36</v>
      </c>
      <c r="HF29" s="351">
        <v>0.08</v>
      </c>
      <c r="HG29" s="323">
        <v>27304.5</v>
      </c>
      <c r="HH29" s="349"/>
      <c r="HI29" s="351"/>
      <c r="HJ29" s="323" t="s">
        <v>578</v>
      </c>
      <c r="HK29" s="349">
        <v>36437.57</v>
      </c>
      <c r="HL29" s="351">
        <v>0.88</v>
      </c>
      <c r="HM29" s="323">
        <v>41406.329545454544</v>
      </c>
      <c r="HN29" s="349">
        <v>43837.55</v>
      </c>
      <c r="HO29" s="351">
        <v>1.1599999999999999</v>
      </c>
      <c r="HP29" s="323">
        <v>37790.991379310348</v>
      </c>
      <c r="HQ29" s="349">
        <v>2929.42</v>
      </c>
      <c r="HR29" s="351">
        <v>0.08</v>
      </c>
      <c r="HS29" s="323">
        <v>36617.75</v>
      </c>
      <c r="HT29" s="349"/>
      <c r="HU29" s="351"/>
      <c r="HV29" s="323" t="s">
        <v>578</v>
      </c>
      <c r="HW29" s="349">
        <v>2694.24</v>
      </c>
      <c r="HX29" s="351">
        <v>0</v>
      </c>
      <c r="HY29" s="349">
        <v>428370.7</v>
      </c>
      <c r="HZ29" s="351">
        <v>7.27</v>
      </c>
      <c r="IA29" s="349">
        <v>7313265.8999999994</v>
      </c>
      <c r="IB29" s="346">
        <v>112413.43</v>
      </c>
      <c r="IC29" s="347">
        <v>655890.32999999996</v>
      </c>
      <c r="ID29" s="347">
        <v>0.17139058903338306</v>
      </c>
      <c r="IE29" s="347" t="b">
        <v>1</v>
      </c>
    </row>
    <row r="30" spans="1:239">
      <c r="A30" s="331" t="s">
        <v>608</v>
      </c>
      <c r="B30" s="331" t="s">
        <v>609</v>
      </c>
      <c r="C30" s="343"/>
      <c r="D30" s="343"/>
      <c r="E30" s="343"/>
      <c r="F30" s="343"/>
      <c r="G30" s="343"/>
      <c r="H30" s="343"/>
      <c r="I30" s="343"/>
      <c r="J30" s="343"/>
      <c r="K30" s="343"/>
      <c r="L30" s="343">
        <v>94239</v>
      </c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  <c r="AQ30" s="343"/>
      <c r="AR30" s="343"/>
      <c r="AS30" s="343">
        <v>94239</v>
      </c>
      <c r="AT30" s="343"/>
      <c r="AU30" s="343"/>
      <c r="AV30" s="343"/>
      <c r="AW30" s="343"/>
      <c r="AX30" s="343"/>
      <c r="AY30" s="343"/>
      <c r="AZ30" s="343"/>
      <c r="BA30" s="343"/>
      <c r="BB30" s="343"/>
      <c r="BC30" s="343">
        <v>94239</v>
      </c>
      <c r="BD30" s="343">
        <v>68788</v>
      </c>
      <c r="BE30" s="343"/>
      <c r="BF30" s="343"/>
      <c r="BG30" s="343"/>
      <c r="BH30" s="343"/>
      <c r="BI30" s="343"/>
      <c r="BJ30" s="343"/>
      <c r="BK30" s="343">
        <v>68788</v>
      </c>
      <c r="BL30" s="343">
        <v>5262</v>
      </c>
      <c r="BM30" s="343">
        <v>20189</v>
      </c>
      <c r="BN30" s="322">
        <v>0.36999185904518228</v>
      </c>
      <c r="BO30" s="344"/>
      <c r="BP30" s="343">
        <v>94239</v>
      </c>
      <c r="BQ30" s="343"/>
      <c r="BR30" s="343"/>
      <c r="BS30" s="343"/>
      <c r="BT30" s="343"/>
      <c r="BU30" s="343"/>
      <c r="BV30" s="343"/>
      <c r="BW30" s="343"/>
      <c r="BX30" s="343"/>
      <c r="BY30" s="343"/>
      <c r="BZ30" s="343"/>
      <c r="CA30" s="343"/>
      <c r="CB30" s="343"/>
      <c r="CC30" s="343"/>
      <c r="CD30" s="343"/>
      <c r="CE30" s="343"/>
      <c r="CF30" s="343"/>
      <c r="CG30" s="343"/>
      <c r="CH30" s="343"/>
      <c r="CI30" s="343"/>
      <c r="CJ30" s="343"/>
      <c r="CK30" s="343"/>
      <c r="CL30" s="343"/>
      <c r="CM30" s="343"/>
      <c r="CN30" s="343"/>
      <c r="CO30" s="343"/>
      <c r="CP30" s="343"/>
      <c r="CQ30" s="343"/>
      <c r="CR30" s="343"/>
      <c r="CS30" s="343"/>
      <c r="CT30" s="343"/>
      <c r="CU30" s="343"/>
      <c r="CV30" s="343">
        <v>9214.8276000000005</v>
      </c>
      <c r="CW30" s="343">
        <v>103453.8276</v>
      </c>
      <c r="CX30" s="322">
        <v>9.7781466271925646E-2</v>
      </c>
      <c r="CY30" s="344"/>
      <c r="CZ30" s="343"/>
      <c r="DA30" s="343">
        <v>103453.8276</v>
      </c>
      <c r="DB30" s="343">
        <v>94239</v>
      </c>
      <c r="DC30" s="343">
        <v>-9214.8276000000005</v>
      </c>
      <c r="DD30" s="343"/>
      <c r="DE30" s="343"/>
      <c r="DF30" s="343"/>
      <c r="DG30" s="343"/>
      <c r="DH30" s="343"/>
      <c r="DI30" s="343"/>
      <c r="DJ30" s="343"/>
      <c r="DK30" s="343"/>
      <c r="DL30" s="343"/>
      <c r="DM30" s="343"/>
      <c r="DN30" s="343"/>
      <c r="DO30" s="343"/>
      <c r="DP30" s="343"/>
      <c r="DQ30" s="345"/>
      <c r="DR30" s="323" t="s">
        <v>578</v>
      </c>
      <c r="DS30" s="343"/>
      <c r="DT30" s="345"/>
      <c r="DU30" s="323" t="s">
        <v>578</v>
      </c>
      <c r="DV30" s="343"/>
      <c r="DW30" s="345"/>
      <c r="DX30" s="323" t="s">
        <v>578</v>
      </c>
      <c r="DY30" s="343"/>
      <c r="DZ30" s="345"/>
      <c r="EA30" s="323" t="s">
        <v>578</v>
      </c>
      <c r="EB30" s="343"/>
      <c r="EC30" s="345"/>
      <c r="ED30" s="323" t="s">
        <v>578</v>
      </c>
      <c r="EE30" s="343"/>
      <c r="EF30" s="345"/>
      <c r="EG30" s="323" t="s">
        <v>578</v>
      </c>
      <c r="EH30" s="343"/>
      <c r="EI30" s="345"/>
      <c r="EJ30" s="323" t="s">
        <v>578</v>
      </c>
      <c r="EK30" s="343">
        <v>66156</v>
      </c>
      <c r="EL30" s="345">
        <v>0.75</v>
      </c>
      <c r="EM30" s="323">
        <v>88208</v>
      </c>
      <c r="EN30" s="343"/>
      <c r="EO30" s="345"/>
      <c r="EP30" s="323" t="s">
        <v>578</v>
      </c>
      <c r="EQ30" s="343"/>
      <c r="ER30" s="345"/>
      <c r="ES30" s="323" t="s">
        <v>578</v>
      </c>
      <c r="ET30" s="343"/>
      <c r="EU30" s="345"/>
      <c r="EV30" s="323" t="s">
        <v>578</v>
      </c>
      <c r="EW30" s="343"/>
      <c r="EX30" s="345"/>
      <c r="EY30" s="323" t="s">
        <v>578</v>
      </c>
      <c r="EZ30" s="343"/>
      <c r="FA30" s="345"/>
      <c r="FB30" s="323" t="s">
        <v>578</v>
      </c>
      <c r="FC30" s="343"/>
      <c r="FD30" s="345"/>
      <c r="FE30" s="323" t="s">
        <v>578</v>
      </c>
      <c r="FF30" s="343"/>
      <c r="FG30" s="345"/>
      <c r="FH30" s="323" t="s">
        <v>578</v>
      </c>
      <c r="FI30" s="343"/>
      <c r="FJ30" s="345"/>
      <c r="FK30" s="323" t="s">
        <v>578</v>
      </c>
      <c r="FL30" s="343"/>
      <c r="FM30" s="345"/>
      <c r="FN30" s="323" t="s">
        <v>578</v>
      </c>
      <c r="FO30" s="343"/>
      <c r="FP30" s="345"/>
      <c r="FQ30" s="323" t="s">
        <v>578</v>
      </c>
      <c r="FR30" s="343"/>
      <c r="FS30" s="345"/>
      <c r="FT30" s="323" t="s">
        <v>578</v>
      </c>
      <c r="FU30" s="343"/>
      <c r="FV30" s="345"/>
      <c r="FW30" s="323" t="s">
        <v>578</v>
      </c>
      <c r="FX30" s="343"/>
      <c r="FY30" s="345"/>
      <c r="FZ30" s="323" t="s">
        <v>578</v>
      </c>
      <c r="GA30" s="343"/>
      <c r="GB30" s="345"/>
      <c r="GC30" s="323" t="s">
        <v>578</v>
      </c>
      <c r="GD30" s="343"/>
      <c r="GE30" s="345"/>
      <c r="GF30" s="323" t="s">
        <v>578</v>
      </c>
      <c r="GG30" s="343"/>
      <c r="GH30" s="345"/>
      <c r="GI30" s="323" t="s">
        <v>578</v>
      </c>
      <c r="GJ30" s="343"/>
      <c r="GK30" s="345"/>
      <c r="GL30" s="323" t="s">
        <v>578</v>
      </c>
      <c r="GM30" s="343"/>
      <c r="GN30" s="345"/>
      <c r="GO30" s="323" t="s">
        <v>578</v>
      </c>
      <c r="GP30" s="343"/>
      <c r="GQ30" s="345"/>
      <c r="GR30" s="323" t="s">
        <v>578</v>
      </c>
      <c r="GS30" s="343"/>
      <c r="GT30" s="345"/>
      <c r="GU30" s="323" t="s">
        <v>578</v>
      </c>
      <c r="GV30" s="343"/>
      <c r="GW30" s="345"/>
      <c r="GX30" s="323" t="s">
        <v>578</v>
      </c>
      <c r="GY30" s="343"/>
      <c r="GZ30" s="345"/>
      <c r="HA30" s="323" t="s">
        <v>578</v>
      </c>
      <c r="HB30" s="343"/>
      <c r="HC30" s="345"/>
      <c r="HD30" s="323" t="s">
        <v>578</v>
      </c>
      <c r="HE30" s="343"/>
      <c r="HF30" s="345"/>
      <c r="HG30" s="323" t="s">
        <v>578</v>
      </c>
      <c r="HH30" s="343"/>
      <c r="HI30" s="345"/>
      <c r="HJ30" s="323" t="s">
        <v>578</v>
      </c>
      <c r="HK30" s="343"/>
      <c r="HL30" s="345"/>
      <c r="HM30" s="323" t="s">
        <v>578</v>
      </c>
      <c r="HN30" s="343">
        <v>2632</v>
      </c>
      <c r="HO30" s="345">
        <v>0.15</v>
      </c>
      <c r="HP30" s="323">
        <v>22880</v>
      </c>
      <c r="HQ30" s="343"/>
      <c r="HR30" s="345"/>
      <c r="HS30" s="323" t="s">
        <v>578</v>
      </c>
      <c r="HT30" s="343"/>
      <c r="HU30" s="345"/>
      <c r="HV30" s="323" t="s">
        <v>578</v>
      </c>
      <c r="HW30" s="343"/>
      <c r="HX30" s="345"/>
      <c r="HY30" s="343">
        <v>68788</v>
      </c>
      <c r="HZ30" s="345">
        <v>0.9</v>
      </c>
      <c r="IA30" s="343">
        <v>978705.65519999992</v>
      </c>
      <c r="IB30" s="346">
        <v>9214.8276000000005</v>
      </c>
      <c r="IC30" s="347">
        <v>94239</v>
      </c>
      <c r="ID30" s="347">
        <v>9.7781466271925646E-2</v>
      </c>
      <c r="IE30" s="347" t="b">
        <v>1</v>
      </c>
    </row>
    <row r="31" spans="1:239">
      <c r="A31" s="331" t="s">
        <v>610</v>
      </c>
      <c r="B31" s="331" t="s">
        <v>611</v>
      </c>
      <c r="C31" s="343"/>
      <c r="D31" s="343"/>
      <c r="E31" s="343"/>
      <c r="F31" s="343"/>
      <c r="G31" s="343"/>
      <c r="H31" s="343"/>
      <c r="I31" s="343"/>
      <c r="J31" s="343"/>
      <c r="K31" s="343"/>
      <c r="L31" s="343">
        <v>57953</v>
      </c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>
        <v>57953</v>
      </c>
      <c r="AT31" s="343"/>
      <c r="AU31" s="343"/>
      <c r="AV31" s="343"/>
      <c r="AW31" s="343"/>
      <c r="AX31" s="343"/>
      <c r="AY31" s="343"/>
      <c r="AZ31" s="343"/>
      <c r="BA31" s="343"/>
      <c r="BB31" s="343"/>
      <c r="BC31" s="343">
        <v>57953</v>
      </c>
      <c r="BD31" s="343">
        <v>50692</v>
      </c>
      <c r="BE31" s="343"/>
      <c r="BF31" s="343"/>
      <c r="BG31" s="343"/>
      <c r="BH31" s="343"/>
      <c r="BI31" s="343"/>
      <c r="BJ31" s="343"/>
      <c r="BK31" s="343">
        <v>50692</v>
      </c>
      <c r="BL31" s="343"/>
      <c r="BM31" s="343">
        <v>8193</v>
      </c>
      <c r="BN31" s="322">
        <v>0.16162313580052079</v>
      </c>
      <c r="BO31" s="344"/>
      <c r="BP31" s="343">
        <v>58885</v>
      </c>
      <c r="BQ31" s="343"/>
      <c r="BR31" s="343"/>
      <c r="BS31" s="343"/>
      <c r="BT31" s="343"/>
      <c r="BU31" s="343"/>
      <c r="BV31" s="343"/>
      <c r="BW31" s="343"/>
      <c r="BX31" s="343"/>
      <c r="BY31" s="343"/>
      <c r="BZ31" s="343"/>
      <c r="CA31" s="343"/>
      <c r="CB31" s="343"/>
      <c r="CC31" s="343"/>
      <c r="CD31" s="343"/>
      <c r="CE31" s="343"/>
      <c r="CF31" s="343"/>
      <c r="CG31" s="343"/>
      <c r="CH31" s="343"/>
      <c r="CI31" s="343"/>
      <c r="CJ31" s="343"/>
      <c r="CK31" s="343"/>
      <c r="CL31" s="343"/>
      <c r="CM31" s="343"/>
      <c r="CN31" s="343"/>
      <c r="CO31" s="343"/>
      <c r="CP31" s="343"/>
      <c r="CQ31" s="343"/>
      <c r="CR31" s="343"/>
      <c r="CS31" s="343"/>
      <c r="CT31" s="343"/>
      <c r="CU31" s="343"/>
      <c r="CV31" s="343">
        <v>24466.242600000001</v>
      </c>
      <c r="CW31" s="343">
        <v>83351.242599999998</v>
      </c>
      <c r="CX31" s="322" t="s">
        <v>578</v>
      </c>
      <c r="CY31" s="344"/>
      <c r="CZ31" s="343"/>
      <c r="DA31" s="343">
        <v>83351.242599999998</v>
      </c>
      <c r="DB31" s="343">
        <v>57953</v>
      </c>
      <c r="DC31" s="343">
        <v>-25398.242600000001</v>
      </c>
      <c r="DD31" s="343"/>
      <c r="DE31" s="343"/>
      <c r="DF31" s="343"/>
      <c r="DG31" s="343"/>
      <c r="DH31" s="343"/>
      <c r="DI31" s="343"/>
      <c r="DJ31" s="343"/>
      <c r="DK31" s="343"/>
      <c r="DL31" s="343"/>
      <c r="DM31" s="343"/>
      <c r="DN31" s="343"/>
      <c r="DO31" s="343"/>
      <c r="DP31" s="343">
        <v>15080</v>
      </c>
      <c r="DQ31" s="345">
        <v>0.28000000000000003</v>
      </c>
      <c r="DR31" s="323">
        <v>53857.142857142855</v>
      </c>
      <c r="DS31" s="343"/>
      <c r="DT31" s="345"/>
      <c r="DU31" s="323" t="s">
        <v>578</v>
      </c>
      <c r="DV31" s="343"/>
      <c r="DW31" s="345"/>
      <c r="DX31" s="323" t="s">
        <v>578</v>
      </c>
      <c r="DY31" s="343"/>
      <c r="DZ31" s="345"/>
      <c r="EA31" s="323" t="s">
        <v>578</v>
      </c>
      <c r="EB31" s="343"/>
      <c r="EC31" s="345"/>
      <c r="ED31" s="323" t="s">
        <v>578</v>
      </c>
      <c r="EE31" s="343"/>
      <c r="EF31" s="345"/>
      <c r="EG31" s="323" t="s">
        <v>578</v>
      </c>
      <c r="EH31" s="343"/>
      <c r="EI31" s="345"/>
      <c r="EJ31" s="323" t="s">
        <v>578</v>
      </c>
      <c r="EK31" s="343">
        <v>35612</v>
      </c>
      <c r="EL31" s="345">
        <v>0.2</v>
      </c>
      <c r="EM31" s="323" t="s">
        <v>578</v>
      </c>
      <c r="EN31" s="343"/>
      <c r="EO31" s="345"/>
      <c r="EP31" s="323" t="s">
        <v>578</v>
      </c>
      <c r="EQ31" s="343"/>
      <c r="ER31" s="345"/>
      <c r="ES31" s="323" t="s">
        <v>578</v>
      </c>
      <c r="ET31" s="343"/>
      <c r="EU31" s="345"/>
      <c r="EV31" s="323" t="s">
        <v>578</v>
      </c>
      <c r="EW31" s="343"/>
      <c r="EX31" s="345"/>
      <c r="EY31" s="323" t="s">
        <v>578</v>
      </c>
      <c r="EZ31" s="343"/>
      <c r="FA31" s="345"/>
      <c r="FB31" s="323" t="s">
        <v>578</v>
      </c>
      <c r="FC31" s="343"/>
      <c r="FD31" s="345"/>
      <c r="FE31" s="323" t="s">
        <v>578</v>
      </c>
      <c r="FF31" s="343"/>
      <c r="FG31" s="345"/>
      <c r="FH31" s="323" t="s">
        <v>578</v>
      </c>
      <c r="FI31" s="343"/>
      <c r="FJ31" s="345"/>
      <c r="FK31" s="323" t="s">
        <v>578</v>
      </c>
      <c r="FL31" s="343"/>
      <c r="FM31" s="345"/>
      <c r="FN31" s="323" t="s">
        <v>578</v>
      </c>
      <c r="FO31" s="343"/>
      <c r="FP31" s="345"/>
      <c r="FQ31" s="323" t="s">
        <v>578</v>
      </c>
      <c r="FR31" s="343"/>
      <c r="FS31" s="345"/>
      <c r="FT31" s="323" t="s">
        <v>578</v>
      </c>
      <c r="FU31" s="343"/>
      <c r="FV31" s="345"/>
      <c r="FW31" s="323" t="s">
        <v>578</v>
      </c>
      <c r="FX31" s="343"/>
      <c r="FY31" s="345"/>
      <c r="FZ31" s="323" t="s">
        <v>578</v>
      </c>
      <c r="GA31" s="343"/>
      <c r="GB31" s="345"/>
      <c r="GC31" s="323" t="s">
        <v>578</v>
      </c>
      <c r="GD31" s="343"/>
      <c r="GE31" s="345"/>
      <c r="GF31" s="323" t="s">
        <v>578</v>
      </c>
      <c r="GG31" s="343"/>
      <c r="GH31" s="345"/>
      <c r="GI31" s="323" t="s">
        <v>578</v>
      </c>
      <c r="GJ31" s="343"/>
      <c r="GK31" s="345"/>
      <c r="GL31" s="323" t="s">
        <v>578</v>
      </c>
      <c r="GM31" s="343"/>
      <c r="GN31" s="345"/>
      <c r="GO31" s="323" t="s">
        <v>578</v>
      </c>
      <c r="GP31" s="343"/>
      <c r="GQ31" s="345"/>
      <c r="GR31" s="323" t="s">
        <v>578</v>
      </c>
      <c r="GS31" s="343"/>
      <c r="GT31" s="345"/>
      <c r="GU31" s="323" t="s">
        <v>578</v>
      </c>
      <c r="GV31" s="343"/>
      <c r="GW31" s="345"/>
      <c r="GX31" s="323" t="s">
        <v>578</v>
      </c>
      <c r="GY31" s="343"/>
      <c r="GZ31" s="345"/>
      <c r="HA31" s="323" t="s">
        <v>578</v>
      </c>
      <c r="HB31" s="343"/>
      <c r="HC31" s="345"/>
      <c r="HD31" s="323" t="s">
        <v>578</v>
      </c>
      <c r="HE31" s="343"/>
      <c r="HF31" s="345"/>
      <c r="HG31" s="323" t="s">
        <v>578</v>
      </c>
      <c r="HH31" s="343"/>
      <c r="HI31" s="345"/>
      <c r="HJ31" s="323" t="s">
        <v>578</v>
      </c>
      <c r="HK31" s="343"/>
      <c r="HL31" s="345"/>
      <c r="HM31" s="323" t="s">
        <v>578</v>
      </c>
      <c r="HN31" s="343"/>
      <c r="HO31" s="345"/>
      <c r="HP31" s="323" t="s">
        <v>578</v>
      </c>
      <c r="HQ31" s="343"/>
      <c r="HR31" s="345"/>
      <c r="HS31" s="323" t="s">
        <v>578</v>
      </c>
      <c r="HT31" s="343"/>
      <c r="HU31" s="345"/>
      <c r="HV31" s="323" t="s">
        <v>578</v>
      </c>
      <c r="HW31" s="343"/>
      <c r="HX31" s="345"/>
      <c r="HY31" s="343">
        <v>50692</v>
      </c>
      <c r="HZ31" s="345">
        <v>0.48</v>
      </c>
      <c r="IA31" s="343">
        <v>667428.4852</v>
      </c>
      <c r="IB31" s="346">
        <v>24466.242600000001</v>
      </c>
      <c r="IC31" s="347">
        <v>58885</v>
      </c>
      <c r="ID31" s="347">
        <v>0.41549193512779148</v>
      </c>
      <c r="IE31" s="347" t="b">
        <v>1</v>
      </c>
    </row>
    <row r="32" spans="1:239">
      <c r="A32" s="331" t="s">
        <v>612</v>
      </c>
      <c r="B32" s="331" t="s">
        <v>613</v>
      </c>
      <c r="C32" s="343"/>
      <c r="D32" s="343"/>
      <c r="E32" s="343"/>
      <c r="F32" s="343"/>
      <c r="G32" s="343"/>
      <c r="H32" s="343"/>
      <c r="I32" s="343"/>
      <c r="J32" s="343"/>
      <c r="K32" s="343"/>
      <c r="L32" s="343">
        <v>184194</v>
      </c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>
        <v>4058</v>
      </c>
      <c r="AF32" s="343"/>
      <c r="AG32" s="343"/>
      <c r="AH32" s="343"/>
      <c r="AI32" s="343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>
        <v>188252</v>
      </c>
      <c r="AT32" s="343"/>
      <c r="AU32" s="343"/>
      <c r="AV32" s="343"/>
      <c r="AW32" s="343"/>
      <c r="AX32" s="343"/>
      <c r="AY32" s="343">
        <v>1858</v>
      </c>
      <c r="AZ32" s="343"/>
      <c r="BA32" s="343"/>
      <c r="BB32" s="343"/>
      <c r="BC32" s="343">
        <v>190110</v>
      </c>
      <c r="BD32" s="343">
        <v>147571</v>
      </c>
      <c r="BE32" s="343"/>
      <c r="BF32" s="343"/>
      <c r="BG32" s="343"/>
      <c r="BH32" s="343"/>
      <c r="BI32" s="343"/>
      <c r="BJ32" s="343"/>
      <c r="BK32" s="343">
        <v>147571</v>
      </c>
      <c r="BL32" s="343">
        <v>13337</v>
      </c>
      <c r="BM32" s="343">
        <v>31820</v>
      </c>
      <c r="BN32" s="322">
        <v>0.30600185673336905</v>
      </c>
      <c r="BO32" s="344">
        <v>-708</v>
      </c>
      <c r="BP32" s="343">
        <v>192020</v>
      </c>
      <c r="BQ32" s="343"/>
      <c r="BR32" s="343"/>
      <c r="BS32" s="343"/>
      <c r="BT32" s="343"/>
      <c r="BU32" s="343"/>
      <c r="BV32" s="343"/>
      <c r="BW32" s="343"/>
      <c r="BX32" s="343"/>
      <c r="BY32" s="343"/>
      <c r="BZ32" s="343">
        <v>30</v>
      </c>
      <c r="CA32" s="343"/>
      <c r="CB32" s="343"/>
      <c r="CC32" s="343"/>
      <c r="CD32" s="343"/>
      <c r="CE32" s="343"/>
      <c r="CF32" s="343"/>
      <c r="CG32" s="343"/>
      <c r="CH32" s="343"/>
      <c r="CI32" s="343"/>
      <c r="CJ32" s="343"/>
      <c r="CK32" s="343"/>
      <c r="CL32" s="343"/>
      <c r="CM32" s="343"/>
      <c r="CN32" s="343">
        <v>30</v>
      </c>
      <c r="CO32" s="343"/>
      <c r="CP32" s="343"/>
      <c r="CQ32" s="343"/>
      <c r="CR32" s="343"/>
      <c r="CS32" s="343"/>
      <c r="CT32" s="343"/>
      <c r="CU32" s="343"/>
      <c r="CV32" s="343">
        <v>32997</v>
      </c>
      <c r="CW32" s="343">
        <v>225047</v>
      </c>
      <c r="CX32" s="322">
        <v>0.17181463160635252</v>
      </c>
      <c r="CY32" s="344"/>
      <c r="CZ32" s="343">
        <v>1873</v>
      </c>
      <c r="DA32" s="343">
        <v>226920</v>
      </c>
      <c r="DB32" s="343">
        <v>190110</v>
      </c>
      <c r="DC32" s="343">
        <v>-36810</v>
      </c>
      <c r="DD32" s="343"/>
      <c r="DE32" s="343"/>
      <c r="DF32" s="343"/>
      <c r="DG32" s="343"/>
      <c r="DH32" s="343"/>
      <c r="DI32" s="343"/>
      <c r="DJ32" s="343"/>
      <c r="DK32" s="343"/>
      <c r="DL32" s="343">
        <v>1873</v>
      </c>
      <c r="DM32" s="343">
        <v>1858</v>
      </c>
      <c r="DN32" s="343">
        <v>15</v>
      </c>
      <c r="DO32" s="343"/>
      <c r="DP32" s="343"/>
      <c r="DQ32" s="345"/>
      <c r="DR32" s="323" t="s">
        <v>578</v>
      </c>
      <c r="DS32" s="343">
        <v>44852</v>
      </c>
      <c r="DT32" s="345">
        <v>0.66</v>
      </c>
      <c r="DU32" s="323">
        <v>67957.57575757576</v>
      </c>
      <c r="DV32" s="343"/>
      <c r="DW32" s="345"/>
      <c r="DX32" s="323" t="s">
        <v>578</v>
      </c>
      <c r="DY32" s="343"/>
      <c r="DZ32" s="345"/>
      <c r="EA32" s="323" t="s">
        <v>578</v>
      </c>
      <c r="EB32" s="343"/>
      <c r="EC32" s="345"/>
      <c r="ED32" s="323" t="s">
        <v>578</v>
      </c>
      <c r="EE32" s="343"/>
      <c r="EF32" s="345"/>
      <c r="EG32" s="323" t="s">
        <v>578</v>
      </c>
      <c r="EH32" s="343"/>
      <c r="EI32" s="345"/>
      <c r="EJ32" s="323" t="s">
        <v>578</v>
      </c>
      <c r="EK32" s="343">
        <v>52604</v>
      </c>
      <c r="EL32" s="345">
        <v>0.94</v>
      </c>
      <c r="EM32" s="323">
        <v>55961.702127659577</v>
      </c>
      <c r="EN32" s="343"/>
      <c r="EO32" s="345"/>
      <c r="EP32" s="323" t="s">
        <v>578</v>
      </c>
      <c r="EQ32" s="343"/>
      <c r="ER32" s="345"/>
      <c r="ES32" s="323" t="s">
        <v>578</v>
      </c>
      <c r="ET32" s="343"/>
      <c r="EU32" s="345"/>
      <c r="EV32" s="323" t="s">
        <v>578</v>
      </c>
      <c r="EW32" s="343"/>
      <c r="EX32" s="345"/>
      <c r="EY32" s="323" t="s">
        <v>578</v>
      </c>
      <c r="EZ32" s="343"/>
      <c r="FA32" s="345"/>
      <c r="FB32" s="323" t="s">
        <v>578</v>
      </c>
      <c r="FC32" s="343"/>
      <c r="FD32" s="345"/>
      <c r="FE32" s="323" t="s">
        <v>578</v>
      </c>
      <c r="FF32" s="343"/>
      <c r="FG32" s="345"/>
      <c r="FH32" s="323" t="s">
        <v>578</v>
      </c>
      <c r="FI32" s="343"/>
      <c r="FJ32" s="345"/>
      <c r="FK32" s="323" t="s">
        <v>578</v>
      </c>
      <c r="FL32" s="343"/>
      <c r="FM32" s="345"/>
      <c r="FN32" s="323" t="s">
        <v>578</v>
      </c>
      <c r="FO32" s="343"/>
      <c r="FP32" s="345"/>
      <c r="FQ32" s="323" t="s">
        <v>578</v>
      </c>
      <c r="FR32" s="343"/>
      <c r="FS32" s="345"/>
      <c r="FT32" s="323" t="s">
        <v>578</v>
      </c>
      <c r="FU32" s="343"/>
      <c r="FV32" s="345"/>
      <c r="FW32" s="323" t="s">
        <v>578</v>
      </c>
      <c r="FX32" s="343"/>
      <c r="FY32" s="345"/>
      <c r="FZ32" s="323" t="s">
        <v>578</v>
      </c>
      <c r="GA32" s="343"/>
      <c r="GB32" s="345"/>
      <c r="GC32" s="323" t="s">
        <v>578</v>
      </c>
      <c r="GD32" s="343"/>
      <c r="GE32" s="345"/>
      <c r="GF32" s="323" t="s">
        <v>578</v>
      </c>
      <c r="GG32" s="343"/>
      <c r="GH32" s="345"/>
      <c r="GI32" s="323" t="s">
        <v>578</v>
      </c>
      <c r="GJ32" s="343"/>
      <c r="GK32" s="345"/>
      <c r="GL32" s="323" t="s">
        <v>578</v>
      </c>
      <c r="GM32" s="343"/>
      <c r="GN32" s="345"/>
      <c r="GO32" s="323" t="s">
        <v>578</v>
      </c>
      <c r="GP32" s="343"/>
      <c r="GQ32" s="345"/>
      <c r="GR32" s="323" t="s">
        <v>578</v>
      </c>
      <c r="GS32" s="343"/>
      <c r="GT32" s="345"/>
      <c r="GU32" s="323" t="s">
        <v>578</v>
      </c>
      <c r="GV32" s="343"/>
      <c r="GW32" s="345"/>
      <c r="GX32" s="323" t="s">
        <v>578</v>
      </c>
      <c r="GY32" s="343"/>
      <c r="GZ32" s="345"/>
      <c r="HA32" s="323" t="s">
        <v>578</v>
      </c>
      <c r="HB32" s="343"/>
      <c r="HC32" s="345"/>
      <c r="HD32" s="323" t="s">
        <v>578</v>
      </c>
      <c r="HE32" s="343"/>
      <c r="HF32" s="345"/>
      <c r="HG32" s="323" t="s">
        <v>578</v>
      </c>
      <c r="HH32" s="343"/>
      <c r="HI32" s="345"/>
      <c r="HJ32" s="323" t="s">
        <v>578</v>
      </c>
      <c r="HK32" s="343">
        <v>47233</v>
      </c>
      <c r="HL32" s="345">
        <v>1.64</v>
      </c>
      <c r="HM32" s="323">
        <v>28800.609756097561</v>
      </c>
      <c r="HN32" s="343"/>
      <c r="HO32" s="345"/>
      <c r="HP32" s="323" t="s">
        <v>578</v>
      </c>
      <c r="HQ32" s="343"/>
      <c r="HR32" s="345"/>
      <c r="HS32" s="323" t="s">
        <v>578</v>
      </c>
      <c r="HT32" s="343"/>
      <c r="HU32" s="345"/>
      <c r="HV32" s="323" t="s">
        <v>578</v>
      </c>
      <c r="HW32" s="343">
        <v>2882</v>
      </c>
      <c r="HX32" s="345">
        <v>0</v>
      </c>
      <c r="HY32" s="343">
        <v>147571</v>
      </c>
      <c r="HZ32" s="345">
        <v>3.24</v>
      </c>
      <c r="IA32" s="343">
        <v>2039168</v>
      </c>
      <c r="IB32" s="346">
        <v>32997</v>
      </c>
      <c r="IC32" s="347">
        <v>192050</v>
      </c>
      <c r="ID32" s="347">
        <v>0.17181463160635252</v>
      </c>
      <c r="IE32" s="347" t="b">
        <v>1</v>
      </c>
    </row>
    <row r="33" spans="1:239" s="360" customFormat="1">
      <c r="A33" s="352" t="s">
        <v>614</v>
      </c>
      <c r="B33" s="352" t="s">
        <v>615</v>
      </c>
      <c r="C33" s="353"/>
      <c r="D33" s="353"/>
      <c r="E33" s="353"/>
      <c r="F33" s="353"/>
      <c r="G33" s="353"/>
      <c r="H33" s="353"/>
      <c r="I33" s="353"/>
      <c r="J33" s="353"/>
      <c r="K33" s="353"/>
      <c r="L33" s="353">
        <v>100000</v>
      </c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>
        <v>625</v>
      </c>
      <c r="AF33" s="353"/>
      <c r="AG33" s="353"/>
      <c r="AH33" s="353"/>
      <c r="AI33" s="353"/>
      <c r="AJ33" s="353"/>
      <c r="AK33" s="353"/>
      <c r="AL33" s="353"/>
      <c r="AM33" s="353"/>
      <c r="AN33" s="353"/>
      <c r="AO33" s="353"/>
      <c r="AP33" s="353"/>
      <c r="AQ33" s="353"/>
      <c r="AR33" s="353"/>
      <c r="AS33" s="353">
        <v>100625</v>
      </c>
      <c r="AT33" s="353"/>
      <c r="AU33" s="353"/>
      <c r="AV33" s="353"/>
      <c r="AW33" s="353"/>
      <c r="AX33" s="353"/>
      <c r="AY33" s="353">
        <v>261</v>
      </c>
      <c r="AZ33" s="353"/>
      <c r="BA33" s="353"/>
      <c r="BB33" s="353"/>
      <c r="BC33" s="353">
        <v>100886</v>
      </c>
      <c r="BD33" s="353">
        <v>80715</v>
      </c>
      <c r="BE33" s="353"/>
      <c r="BF33" s="353"/>
      <c r="BG33" s="353"/>
      <c r="BH33" s="353"/>
      <c r="BI33" s="353"/>
      <c r="BJ33" s="353"/>
      <c r="BK33" s="353">
        <v>80715</v>
      </c>
      <c r="BL33" s="353">
        <v>6952</v>
      </c>
      <c r="BM33" s="353">
        <v>5658</v>
      </c>
      <c r="BN33" s="354">
        <v>0.15622870594065538</v>
      </c>
      <c r="BO33" s="355">
        <v>786</v>
      </c>
      <c r="BP33" s="353">
        <v>94111</v>
      </c>
      <c r="BQ33" s="353"/>
      <c r="BR33" s="353"/>
      <c r="BS33" s="353"/>
      <c r="BT33" s="353"/>
      <c r="BU33" s="353"/>
      <c r="BV33" s="353"/>
      <c r="BW33" s="353"/>
      <c r="BX33" s="353"/>
      <c r="BY33" s="353"/>
      <c r="BZ33" s="353"/>
      <c r="CA33" s="353">
        <v>979</v>
      </c>
      <c r="CB33" s="353"/>
      <c r="CC33" s="353"/>
      <c r="CD33" s="353"/>
      <c r="CE33" s="353"/>
      <c r="CF33" s="353"/>
      <c r="CG33" s="353"/>
      <c r="CH33" s="353"/>
      <c r="CI33" s="353"/>
      <c r="CJ33" s="353"/>
      <c r="CK33" s="353"/>
      <c r="CL33" s="353"/>
      <c r="CM33" s="353"/>
      <c r="CN33" s="353">
        <v>979</v>
      </c>
      <c r="CO33" s="353"/>
      <c r="CP33" s="353"/>
      <c r="CQ33" s="353"/>
      <c r="CR33" s="353"/>
      <c r="CS33" s="353"/>
      <c r="CT33" s="353"/>
      <c r="CU33" s="353"/>
      <c r="CV33" s="353">
        <v>14124.9354</v>
      </c>
      <c r="CW33" s="353">
        <v>109214.9354</v>
      </c>
      <c r="CX33" s="354">
        <v>0.14854280576296142</v>
      </c>
      <c r="CY33" s="355"/>
      <c r="CZ33" s="353">
        <v>261</v>
      </c>
      <c r="DA33" s="353">
        <v>109475.9354</v>
      </c>
      <c r="DB33" s="353">
        <v>100886</v>
      </c>
      <c r="DC33" s="353">
        <v>-8589.9354000000003</v>
      </c>
      <c r="DD33" s="353"/>
      <c r="DE33" s="353"/>
      <c r="DF33" s="353"/>
      <c r="DG33" s="353"/>
      <c r="DH33" s="353"/>
      <c r="DI33" s="353"/>
      <c r="DJ33" s="353"/>
      <c r="DK33" s="353"/>
      <c r="DL33" s="353">
        <v>261</v>
      </c>
      <c r="DM33" s="353">
        <v>261</v>
      </c>
      <c r="DN33" s="353"/>
      <c r="DO33" s="353"/>
      <c r="DP33" s="353"/>
      <c r="DQ33" s="356"/>
      <c r="DR33" s="357" t="s">
        <v>578</v>
      </c>
      <c r="DS33" s="353"/>
      <c r="DT33" s="356"/>
      <c r="DU33" s="357" t="s">
        <v>578</v>
      </c>
      <c r="DV33" s="353"/>
      <c r="DW33" s="356"/>
      <c r="DX33" s="357" t="s">
        <v>578</v>
      </c>
      <c r="DY33" s="353"/>
      <c r="DZ33" s="356"/>
      <c r="EA33" s="357" t="s">
        <v>578</v>
      </c>
      <c r="EB33" s="353"/>
      <c r="EC33" s="356"/>
      <c r="ED33" s="357" t="s">
        <v>578</v>
      </c>
      <c r="EE33" s="353"/>
      <c r="EF33" s="356"/>
      <c r="EG33" s="357" t="s">
        <v>578</v>
      </c>
      <c r="EH33" s="353"/>
      <c r="EI33" s="356"/>
      <c r="EJ33" s="357" t="s">
        <v>578</v>
      </c>
      <c r="EK33" s="353">
        <v>53819</v>
      </c>
      <c r="EL33" s="356">
        <v>1</v>
      </c>
      <c r="EM33" s="357">
        <v>53819</v>
      </c>
      <c r="EN33" s="353"/>
      <c r="EO33" s="356"/>
      <c r="EP33" s="357" t="s">
        <v>578</v>
      </c>
      <c r="EQ33" s="353"/>
      <c r="ER33" s="356"/>
      <c r="ES33" s="357" t="s">
        <v>578</v>
      </c>
      <c r="ET33" s="353"/>
      <c r="EU33" s="356"/>
      <c r="EV33" s="357" t="s">
        <v>578</v>
      </c>
      <c r="EW33" s="353"/>
      <c r="EX33" s="356"/>
      <c r="EY33" s="357" t="s">
        <v>578</v>
      </c>
      <c r="EZ33" s="353"/>
      <c r="FA33" s="356"/>
      <c r="FB33" s="357" t="s">
        <v>578</v>
      </c>
      <c r="FC33" s="353"/>
      <c r="FD33" s="356"/>
      <c r="FE33" s="357" t="s">
        <v>578</v>
      </c>
      <c r="FF33" s="353"/>
      <c r="FG33" s="356"/>
      <c r="FH33" s="357" t="s">
        <v>578</v>
      </c>
      <c r="FI33" s="353"/>
      <c r="FJ33" s="356"/>
      <c r="FK33" s="357" t="s">
        <v>578</v>
      </c>
      <c r="FL33" s="353"/>
      <c r="FM33" s="356"/>
      <c r="FN33" s="357" t="s">
        <v>578</v>
      </c>
      <c r="FO33" s="353"/>
      <c r="FP33" s="356"/>
      <c r="FQ33" s="357" t="s">
        <v>578</v>
      </c>
      <c r="FR33" s="353"/>
      <c r="FS33" s="356"/>
      <c r="FT33" s="357" t="s">
        <v>578</v>
      </c>
      <c r="FU33" s="353"/>
      <c r="FV33" s="356"/>
      <c r="FW33" s="357" t="s">
        <v>578</v>
      </c>
      <c r="FX33" s="353"/>
      <c r="FY33" s="356"/>
      <c r="FZ33" s="357" t="s">
        <v>578</v>
      </c>
      <c r="GA33" s="353"/>
      <c r="GB33" s="356"/>
      <c r="GC33" s="357" t="s">
        <v>578</v>
      </c>
      <c r="GD33" s="353"/>
      <c r="GE33" s="356"/>
      <c r="GF33" s="357" t="s">
        <v>578</v>
      </c>
      <c r="GG33" s="353"/>
      <c r="GH33" s="356"/>
      <c r="GI33" s="357" t="s">
        <v>578</v>
      </c>
      <c r="GJ33" s="353"/>
      <c r="GK33" s="356"/>
      <c r="GL33" s="357" t="s">
        <v>578</v>
      </c>
      <c r="GM33" s="353"/>
      <c r="GN33" s="356"/>
      <c r="GO33" s="357" t="s">
        <v>578</v>
      </c>
      <c r="GP33" s="353"/>
      <c r="GQ33" s="356"/>
      <c r="GR33" s="357" t="s">
        <v>578</v>
      </c>
      <c r="GS33" s="353"/>
      <c r="GT33" s="356"/>
      <c r="GU33" s="357" t="s">
        <v>578</v>
      </c>
      <c r="GV33" s="353"/>
      <c r="GW33" s="356"/>
      <c r="GX33" s="357" t="s">
        <v>578</v>
      </c>
      <c r="GY33" s="353"/>
      <c r="GZ33" s="356"/>
      <c r="HA33" s="357" t="s">
        <v>578</v>
      </c>
      <c r="HB33" s="353"/>
      <c r="HC33" s="356"/>
      <c r="HD33" s="357" t="s">
        <v>578</v>
      </c>
      <c r="HE33" s="353"/>
      <c r="HF33" s="356"/>
      <c r="HG33" s="357" t="s">
        <v>578</v>
      </c>
      <c r="HH33" s="353"/>
      <c r="HI33" s="356"/>
      <c r="HJ33" s="357" t="s">
        <v>578</v>
      </c>
      <c r="HK33" s="353"/>
      <c r="HL33" s="356"/>
      <c r="HM33" s="357" t="s">
        <v>578</v>
      </c>
      <c r="HN33" s="353">
        <v>24910</v>
      </c>
      <c r="HO33" s="356">
        <v>0.98260000000000003</v>
      </c>
      <c r="HP33" s="357">
        <v>25351.10930185223</v>
      </c>
      <c r="HQ33" s="353"/>
      <c r="HR33" s="356"/>
      <c r="HS33" s="357" t="s">
        <v>578</v>
      </c>
      <c r="HT33" s="353"/>
      <c r="HU33" s="356"/>
      <c r="HV33" s="357" t="s">
        <v>578</v>
      </c>
      <c r="HW33" s="353">
        <v>1986</v>
      </c>
      <c r="HX33" s="356">
        <v>0</v>
      </c>
      <c r="HY33" s="353">
        <v>80715</v>
      </c>
      <c r="HZ33" s="356">
        <v>1.9825999999999999</v>
      </c>
      <c r="IA33" s="353">
        <v>1060616.8707999999</v>
      </c>
      <c r="IB33" s="358">
        <v>14124.9354</v>
      </c>
      <c r="IC33" s="359">
        <v>95090</v>
      </c>
      <c r="ID33" s="359">
        <v>0.14854280576296142</v>
      </c>
      <c r="IE33" s="359" t="b">
        <v>1</v>
      </c>
    </row>
    <row r="34" spans="1:239">
      <c r="BN34" s="322" t="s">
        <v>578</v>
      </c>
      <c r="CX34" s="322" t="s">
        <v>578</v>
      </c>
      <c r="DR34" s="323" t="s">
        <v>578</v>
      </c>
      <c r="DU34" s="323" t="s">
        <v>578</v>
      </c>
      <c r="DX34" s="323" t="s">
        <v>578</v>
      </c>
      <c r="EA34" s="323" t="s">
        <v>578</v>
      </c>
      <c r="ED34" s="323" t="s">
        <v>578</v>
      </c>
      <c r="EG34" s="323" t="s">
        <v>578</v>
      </c>
      <c r="EJ34" s="323" t="s">
        <v>578</v>
      </c>
      <c r="EM34" s="323" t="s">
        <v>578</v>
      </c>
      <c r="EP34" s="323" t="s">
        <v>578</v>
      </c>
      <c r="ES34" s="323" t="s">
        <v>578</v>
      </c>
      <c r="EV34" s="323" t="s">
        <v>578</v>
      </c>
      <c r="EY34" s="323" t="s">
        <v>578</v>
      </c>
      <c r="FB34" s="323" t="s">
        <v>578</v>
      </c>
      <c r="FE34" s="323" t="s">
        <v>578</v>
      </c>
      <c r="FH34" s="323" t="s">
        <v>578</v>
      </c>
      <c r="FK34" s="323" t="s">
        <v>578</v>
      </c>
      <c r="FN34" s="323" t="s">
        <v>578</v>
      </c>
      <c r="FQ34" s="323" t="s">
        <v>578</v>
      </c>
      <c r="FT34" s="323" t="s">
        <v>578</v>
      </c>
      <c r="FW34" s="323" t="s">
        <v>578</v>
      </c>
      <c r="FZ34" s="323" t="s">
        <v>578</v>
      </c>
      <c r="GC34" s="323" t="s">
        <v>578</v>
      </c>
      <c r="GF34" s="323" t="s">
        <v>578</v>
      </c>
      <c r="GI34" s="323" t="s">
        <v>578</v>
      </c>
      <c r="GL34" s="323" t="s">
        <v>578</v>
      </c>
      <c r="GO34" s="323" t="s">
        <v>578</v>
      </c>
      <c r="GR34" s="323" t="s">
        <v>578</v>
      </c>
      <c r="GU34" s="323" t="s">
        <v>578</v>
      </c>
      <c r="GX34" s="323" t="s">
        <v>578</v>
      </c>
      <c r="HA34" s="323" t="s">
        <v>578</v>
      </c>
      <c r="HD34" s="323" t="s">
        <v>578</v>
      </c>
      <c r="HG34" s="323" t="s">
        <v>578</v>
      </c>
      <c r="HJ34" s="323" t="s">
        <v>578</v>
      </c>
      <c r="HM34" s="323" t="s">
        <v>578</v>
      </c>
      <c r="HP34" s="323" t="s">
        <v>578</v>
      </c>
      <c r="HS34" s="323" t="s">
        <v>578</v>
      </c>
      <c r="HV34" s="323" t="s">
        <v>578</v>
      </c>
      <c r="IB34" s="346" t="s">
        <v>578</v>
      </c>
      <c r="IC34" s="347" t="s">
        <v>578</v>
      </c>
      <c r="ID34" s="347" t="s">
        <v>578</v>
      </c>
      <c r="IE34" s="347" t="b">
        <v>1</v>
      </c>
    </row>
    <row r="35" spans="1:239">
      <c r="BN35" s="322" t="s">
        <v>578</v>
      </c>
      <c r="CX35" s="322" t="s">
        <v>578</v>
      </c>
      <c r="DR35" s="323" t="s">
        <v>578</v>
      </c>
      <c r="DU35" s="323" t="s">
        <v>578</v>
      </c>
      <c r="DX35" s="323" t="s">
        <v>578</v>
      </c>
      <c r="EA35" s="323" t="s">
        <v>578</v>
      </c>
      <c r="ED35" s="323" t="s">
        <v>578</v>
      </c>
      <c r="EG35" s="323" t="s">
        <v>578</v>
      </c>
      <c r="EJ35" s="323" t="s">
        <v>578</v>
      </c>
      <c r="EM35" s="323" t="s">
        <v>578</v>
      </c>
      <c r="EP35" s="323" t="s">
        <v>578</v>
      </c>
      <c r="ES35" s="323" t="s">
        <v>578</v>
      </c>
      <c r="EV35" s="323" t="s">
        <v>578</v>
      </c>
      <c r="EY35" s="323" t="s">
        <v>578</v>
      </c>
      <c r="FB35" s="323" t="s">
        <v>578</v>
      </c>
      <c r="FE35" s="323" t="s">
        <v>578</v>
      </c>
      <c r="FH35" s="323" t="s">
        <v>578</v>
      </c>
      <c r="FK35" s="323" t="s">
        <v>578</v>
      </c>
      <c r="FN35" s="323" t="s">
        <v>578</v>
      </c>
      <c r="FQ35" s="323" t="s">
        <v>578</v>
      </c>
      <c r="FT35" s="323" t="s">
        <v>578</v>
      </c>
      <c r="FW35" s="323" t="s">
        <v>578</v>
      </c>
      <c r="FZ35" s="323" t="s">
        <v>578</v>
      </c>
      <c r="GC35" s="323" t="s">
        <v>578</v>
      </c>
      <c r="GF35" s="323" t="s">
        <v>578</v>
      </c>
      <c r="GI35" s="323" t="s">
        <v>578</v>
      </c>
      <c r="GL35" s="323" t="s">
        <v>578</v>
      </c>
      <c r="GO35" s="323" t="s">
        <v>578</v>
      </c>
      <c r="GR35" s="323" t="s">
        <v>578</v>
      </c>
      <c r="GU35" s="323" t="s">
        <v>578</v>
      </c>
      <c r="GX35" s="323" t="s">
        <v>578</v>
      </c>
      <c r="HA35" s="323" t="s">
        <v>578</v>
      </c>
      <c r="HD35" s="323" t="s">
        <v>578</v>
      </c>
      <c r="HG35" s="323" t="s">
        <v>578</v>
      </c>
      <c r="HJ35" s="323" t="s">
        <v>578</v>
      </c>
      <c r="HM35" s="323" t="s">
        <v>578</v>
      </c>
      <c r="HP35" s="323" t="s">
        <v>578</v>
      </c>
      <c r="HS35" s="323" t="s">
        <v>578</v>
      </c>
      <c r="HV35" s="323" t="s">
        <v>578</v>
      </c>
      <c r="IB35" s="346" t="s">
        <v>578</v>
      </c>
      <c r="IC35" s="347" t="s">
        <v>578</v>
      </c>
      <c r="ID35" s="347" t="s">
        <v>578</v>
      </c>
      <c r="IE35" s="347" t="b">
        <v>1</v>
      </c>
    </row>
    <row r="36" spans="1:239">
      <c r="BN36" s="322" t="s">
        <v>578</v>
      </c>
      <c r="CX36" s="322" t="s">
        <v>578</v>
      </c>
      <c r="DR36" s="323" t="s">
        <v>578</v>
      </c>
      <c r="DU36" s="323" t="s">
        <v>578</v>
      </c>
      <c r="DX36" s="323" t="s">
        <v>578</v>
      </c>
      <c r="EA36" s="323" t="s">
        <v>578</v>
      </c>
      <c r="ED36" s="323" t="s">
        <v>578</v>
      </c>
      <c r="EG36" s="323" t="s">
        <v>578</v>
      </c>
      <c r="EJ36" s="323" t="s">
        <v>578</v>
      </c>
      <c r="EM36" s="323" t="s">
        <v>578</v>
      </c>
      <c r="EP36" s="323" t="s">
        <v>578</v>
      </c>
      <c r="ES36" s="323" t="s">
        <v>578</v>
      </c>
      <c r="EV36" s="323" t="s">
        <v>578</v>
      </c>
      <c r="EY36" s="323" t="s">
        <v>578</v>
      </c>
      <c r="FB36" s="323" t="s">
        <v>578</v>
      </c>
      <c r="FE36" s="323" t="s">
        <v>578</v>
      </c>
      <c r="FH36" s="323" t="s">
        <v>578</v>
      </c>
      <c r="FK36" s="323" t="s">
        <v>578</v>
      </c>
      <c r="FN36" s="323" t="s">
        <v>578</v>
      </c>
      <c r="FQ36" s="323" t="s">
        <v>578</v>
      </c>
      <c r="FT36" s="323" t="s">
        <v>578</v>
      </c>
      <c r="FW36" s="323" t="s">
        <v>578</v>
      </c>
      <c r="FZ36" s="323" t="s">
        <v>578</v>
      </c>
      <c r="GC36" s="323" t="s">
        <v>578</v>
      </c>
      <c r="GF36" s="323" t="s">
        <v>578</v>
      </c>
      <c r="GI36" s="323" t="s">
        <v>578</v>
      </c>
      <c r="GL36" s="323" t="s">
        <v>578</v>
      </c>
      <c r="GO36" s="323" t="s">
        <v>578</v>
      </c>
      <c r="GR36" s="323" t="s">
        <v>578</v>
      </c>
      <c r="GU36" s="323" t="s">
        <v>578</v>
      </c>
      <c r="GX36" s="323" t="s">
        <v>578</v>
      </c>
      <c r="HA36" s="323" t="s">
        <v>578</v>
      </c>
      <c r="HD36" s="323" t="s">
        <v>578</v>
      </c>
      <c r="HG36" s="323" t="s">
        <v>578</v>
      </c>
      <c r="HJ36" s="323" t="s">
        <v>578</v>
      </c>
      <c r="HM36" s="323" t="s">
        <v>578</v>
      </c>
      <c r="HP36" s="323" t="s">
        <v>578</v>
      </c>
      <c r="HS36" s="323" t="s">
        <v>578</v>
      </c>
      <c r="HV36" s="323" t="s">
        <v>578</v>
      </c>
      <c r="IB36" s="346" t="s">
        <v>578</v>
      </c>
      <c r="IC36" s="347" t="s">
        <v>578</v>
      </c>
      <c r="ID36" s="347" t="s">
        <v>578</v>
      </c>
      <c r="IE36" s="347" t="b">
        <v>1</v>
      </c>
    </row>
    <row r="37" spans="1:239">
      <c r="BN37" s="322" t="s">
        <v>578</v>
      </c>
      <c r="CX37" s="322" t="s">
        <v>578</v>
      </c>
      <c r="DR37" s="323" t="s">
        <v>578</v>
      </c>
      <c r="DU37" s="323" t="s">
        <v>578</v>
      </c>
      <c r="DX37" s="323" t="s">
        <v>578</v>
      </c>
      <c r="EA37" s="323" t="s">
        <v>578</v>
      </c>
      <c r="ED37" s="323" t="s">
        <v>578</v>
      </c>
      <c r="EG37" s="323" t="s">
        <v>578</v>
      </c>
      <c r="EJ37" s="323" t="s">
        <v>578</v>
      </c>
      <c r="EM37" s="323" t="s">
        <v>578</v>
      </c>
      <c r="EP37" s="323" t="s">
        <v>578</v>
      </c>
      <c r="ES37" s="323" t="s">
        <v>578</v>
      </c>
      <c r="EV37" s="323" t="s">
        <v>578</v>
      </c>
      <c r="EY37" s="323" t="s">
        <v>578</v>
      </c>
      <c r="FB37" s="323" t="s">
        <v>578</v>
      </c>
      <c r="FE37" s="323" t="s">
        <v>578</v>
      </c>
      <c r="FH37" s="323" t="s">
        <v>578</v>
      </c>
      <c r="FK37" s="323" t="s">
        <v>578</v>
      </c>
      <c r="FN37" s="323" t="s">
        <v>578</v>
      </c>
      <c r="FQ37" s="323" t="s">
        <v>578</v>
      </c>
      <c r="FT37" s="323" t="s">
        <v>578</v>
      </c>
      <c r="FW37" s="323" t="s">
        <v>578</v>
      </c>
      <c r="FZ37" s="323" t="s">
        <v>578</v>
      </c>
      <c r="GC37" s="323" t="s">
        <v>578</v>
      </c>
      <c r="GF37" s="323" t="s">
        <v>578</v>
      </c>
      <c r="GI37" s="323" t="s">
        <v>578</v>
      </c>
      <c r="GL37" s="323" t="s">
        <v>578</v>
      </c>
      <c r="GO37" s="323" t="s">
        <v>578</v>
      </c>
      <c r="GR37" s="323" t="s">
        <v>578</v>
      </c>
      <c r="GU37" s="323" t="s">
        <v>578</v>
      </c>
      <c r="GX37" s="323" t="s">
        <v>578</v>
      </c>
      <c r="HA37" s="323" t="s">
        <v>578</v>
      </c>
      <c r="HD37" s="323" t="s">
        <v>578</v>
      </c>
      <c r="HG37" s="323" t="s">
        <v>578</v>
      </c>
      <c r="HJ37" s="323" t="s">
        <v>578</v>
      </c>
      <c r="HM37" s="323" t="s">
        <v>578</v>
      </c>
      <c r="HP37" s="323" t="s">
        <v>578</v>
      </c>
      <c r="HS37" s="323" t="s">
        <v>578</v>
      </c>
      <c r="HV37" s="323" t="s">
        <v>578</v>
      </c>
      <c r="IB37" s="346" t="s">
        <v>578</v>
      </c>
      <c r="IC37" s="347" t="s">
        <v>578</v>
      </c>
      <c r="ID37" s="347" t="s">
        <v>578</v>
      </c>
      <c r="IE37" s="347" t="b">
        <v>1</v>
      </c>
    </row>
    <row r="38" spans="1:239">
      <c r="BN38" s="322" t="s">
        <v>578</v>
      </c>
      <c r="CX38" s="322" t="s">
        <v>578</v>
      </c>
      <c r="DR38" s="323" t="s">
        <v>578</v>
      </c>
      <c r="DU38" s="323" t="s">
        <v>578</v>
      </c>
      <c r="DX38" s="323" t="s">
        <v>578</v>
      </c>
      <c r="EA38" s="323" t="s">
        <v>578</v>
      </c>
      <c r="ED38" s="323" t="s">
        <v>578</v>
      </c>
      <c r="EG38" s="323" t="s">
        <v>578</v>
      </c>
      <c r="EJ38" s="323" t="s">
        <v>578</v>
      </c>
      <c r="EM38" s="323" t="s">
        <v>578</v>
      </c>
      <c r="EP38" s="323" t="s">
        <v>578</v>
      </c>
      <c r="ES38" s="323" t="s">
        <v>578</v>
      </c>
      <c r="EV38" s="323" t="s">
        <v>578</v>
      </c>
      <c r="EY38" s="323" t="s">
        <v>578</v>
      </c>
      <c r="FB38" s="323" t="s">
        <v>578</v>
      </c>
      <c r="FE38" s="323" t="s">
        <v>578</v>
      </c>
      <c r="FH38" s="323" t="s">
        <v>578</v>
      </c>
      <c r="FK38" s="323" t="s">
        <v>578</v>
      </c>
      <c r="FN38" s="323" t="s">
        <v>578</v>
      </c>
      <c r="FQ38" s="323" t="s">
        <v>578</v>
      </c>
      <c r="FT38" s="323" t="s">
        <v>578</v>
      </c>
      <c r="FW38" s="323" t="s">
        <v>578</v>
      </c>
      <c r="FZ38" s="323" t="s">
        <v>578</v>
      </c>
      <c r="GC38" s="323" t="s">
        <v>578</v>
      </c>
      <c r="GF38" s="323" t="s">
        <v>578</v>
      </c>
      <c r="GI38" s="323" t="s">
        <v>578</v>
      </c>
      <c r="GL38" s="323" t="s">
        <v>578</v>
      </c>
      <c r="GO38" s="323" t="s">
        <v>578</v>
      </c>
      <c r="GR38" s="323" t="s">
        <v>578</v>
      </c>
      <c r="GU38" s="323" t="s">
        <v>578</v>
      </c>
      <c r="GX38" s="323" t="s">
        <v>578</v>
      </c>
      <c r="HA38" s="323" t="s">
        <v>578</v>
      </c>
      <c r="HD38" s="323" t="s">
        <v>578</v>
      </c>
      <c r="HG38" s="323" t="s">
        <v>578</v>
      </c>
      <c r="HJ38" s="323" t="s">
        <v>578</v>
      </c>
      <c r="HM38" s="323" t="s">
        <v>578</v>
      </c>
      <c r="HP38" s="323" t="s">
        <v>578</v>
      </c>
      <c r="HS38" s="323" t="s">
        <v>578</v>
      </c>
      <c r="HV38" s="323" t="s">
        <v>578</v>
      </c>
      <c r="IB38" s="346" t="s">
        <v>578</v>
      </c>
      <c r="IC38" s="347" t="s">
        <v>578</v>
      </c>
      <c r="ID38" s="347" t="s">
        <v>578</v>
      </c>
      <c r="IE38" s="347" t="b">
        <v>1</v>
      </c>
    </row>
    <row r="39" spans="1:239">
      <c r="BN39" s="322" t="s">
        <v>578</v>
      </c>
      <c r="CX39" s="322" t="s">
        <v>578</v>
      </c>
      <c r="DR39" s="323" t="s">
        <v>578</v>
      </c>
      <c r="DU39" s="323" t="s">
        <v>578</v>
      </c>
      <c r="DX39" s="323" t="s">
        <v>578</v>
      </c>
      <c r="EA39" s="323" t="s">
        <v>578</v>
      </c>
      <c r="ED39" s="323" t="s">
        <v>578</v>
      </c>
      <c r="EG39" s="323" t="s">
        <v>578</v>
      </c>
      <c r="EJ39" s="323" t="s">
        <v>578</v>
      </c>
      <c r="EM39" s="323" t="s">
        <v>578</v>
      </c>
      <c r="EP39" s="323" t="s">
        <v>578</v>
      </c>
      <c r="ES39" s="323" t="s">
        <v>578</v>
      </c>
      <c r="EV39" s="323" t="s">
        <v>578</v>
      </c>
      <c r="EY39" s="323" t="s">
        <v>578</v>
      </c>
      <c r="FB39" s="323" t="s">
        <v>578</v>
      </c>
      <c r="FE39" s="323" t="s">
        <v>578</v>
      </c>
      <c r="FH39" s="323" t="s">
        <v>578</v>
      </c>
      <c r="FK39" s="323" t="s">
        <v>578</v>
      </c>
      <c r="FN39" s="323" t="s">
        <v>578</v>
      </c>
      <c r="FQ39" s="323" t="s">
        <v>578</v>
      </c>
      <c r="FT39" s="323" t="s">
        <v>578</v>
      </c>
      <c r="FW39" s="323" t="s">
        <v>578</v>
      </c>
      <c r="FZ39" s="323" t="s">
        <v>578</v>
      </c>
      <c r="GC39" s="323" t="s">
        <v>578</v>
      </c>
      <c r="GF39" s="323" t="s">
        <v>578</v>
      </c>
      <c r="GI39" s="323" t="s">
        <v>578</v>
      </c>
      <c r="GL39" s="323" t="s">
        <v>578</v>
      </c>
      <c r="GO39" s="323" t="s">
        <v>578</v>
      </c>
      <c r="GR39" s="323" t="s">
        <v>578</v>
      </c>
      <c r="GU39" s="323" t="s">
        <v>578</v>
      </c>
      <c r="GX39" s="323" t="s">
        <v>578</v>
      </c>
      <c r="HA39" s="323" t="s">
        <v>578</v>
      </c>
      <c r="HD39" s="323" t="s">
        <v>578</v>
      </c>
      <c r="HG39" s="323" t="s">
        <v>578</v>
      </c>
      <c r="HJ39" s="323" t="s">
        <v>578</v>
      </c>
      <c r="HM39" s="323" t="s">
        <v>578</v>
      </c>
      <c r="HP39" s="323" t="s">
        <v>578</v>
      </c>
      <c r="HS39" s="323" t="s">
        <v>578</v>
      </c>
      <c r="HV39" s="323" t="s">
        <v>578</v>
      </c>
      <c r="IB39" s="346" t="s">
        <v>578</v>
      </c>
      <c r="IC39" s="347" t="s">
        <v>578</v>
      </c>
      <c r="ID39" s="347" t="s">
        <v>578</v>
      </c>
      <c r="IE39" s="347" t="b">
        <v>1</v>
      </c>
    </row>
    <row r="40" spans="1:239">
      <c r="BN40" s="322" t="s">
        <v>578</v>
      </c>
      <c r="CX40" s="322" t="s">
        <v>578</v>
      </c>
      <c r="DR40" s="323" t="s">
        <v>578</v>
      </c>
      <c r="DU40" s="323" t="s">
        <v>578</v>
      </c>
      <c r="DX40" s="323" t="s">
        <v>578</v>
      </c>
      <c r="EA40" s="323" t="s">
        <v>578</v>
      </c>
      <c r="ED40" s="323" t="s">
        <v>578</v>
      </c>
      <c r="EG40" s="323" t="s">
        <v>578</v>
      </c>
      <c r="EJ40" s="323" t="s">
        <v>578</v>
      </c>
      <c r="EM40" s="323" t="s">
        <v>578</v>
      </c>
      <c r="EP40" s="323" t="s">
        <v>578</v>
      </c>
      <c r="ES40" s="323" t="s">
        <v>578</v>
      </c>
      <c r="EV40" s="323" t="s">
        <v>578</v>
      </c>
      <c r="EY40" s="323" t="s">
        <v>578</v>
      </c>
      <c r="FB40" s="323" t="s">
        <v>578</v>
      </c>
      <c r="FE40" s="323" t="s">
        <v>578</v>
      </c>
      <c r="FH40" s="323" t="s">
        <v>578</v>
      </c>
      <c r="FK40" s="323" t="s">
        <v>578</v>
      </c>
      <c r="FN40" s="323" t="s">
        <v>578</v>
      </c>
      <c r="FQ40" s="323" t="s">
        <v>578</v>
      </c>
      <c r="FT40" s="323" t="s">
        <v>578</v>
      </c>
      <c r="FW40" s="323" t="s">
        <v>578</v>
      </c>
      <c r="FZ40" s="323" t="s">
        <v>578</v>
      </c>
      <c r="GC40" s="323" t="s">
        <v>578</v>
      </c>
      <c r="GF40" s="323" t="s">
        <v>578</v>
      </c>
      <c r="GI40" s="323" t="s">
        <v>578</v>
      </c>
      <c r="GL40" s="323" t="s">
        <v>578</v>
      </c>
      <c r="GO40" s="323" t="s">
        <v>578</v>
      </c>
      <c r="GR40" s="323" t="s">
        <v>578</v>
      </c>
      <c r="GU40" s="323" t="s">
        <v>578</v>
      </c>
      <c r="GX40" s="323" t="s">
        <v>578</v>
      </c>
      <c r="HA40" s="323" t="s">
        <v>578</v>
      </c>
      <c r="HD40" s="323" t="s">
        <v>578</v>
      </c>
      <c r="HG40" s="323" t="s">
        <v>578</v>
      </c>
      <c r="HJ40" s="323" t="s">
        <v>578</v>
      </c>
      <c r="HM40" s="323" t="s">
        <v>578</v>
      </c>
      <c r="HP40" s="323" t="s">
        <v>578</v>
      </c>
      <c r="HS40" s="323" t="s">
        <v>578</v>
      </c>
      <c r="HV40" s="323" t="s">
        <v>578</v>
      </c>
      <c r="IB40" s="346" t="s">
        <v>578</v>
      </c>
      <c r="IC40" s="347" t="s">
        <v>578</v>
      </c>
      <c r="ID40" s="347" t="s">
        <v>578</v>
      </c>
      <c r="IE40" s="347" t="b">
        <v>1</v>
      </c>
    </row>
    <row r="41" spans="1:239">
      <c r="BN41" s="322" t="s">
        <v>578</v>
      </c>
      <c r="CX41" s="322" t="s">
        <v>578</v>
      </c>
      <c r="DR41" s="323" t="s">
        <v>578</v>
      </c>
      <c r="DU41" s="323" t="s">
        <v>578</v>
      </c>
      <c r="DX41" s="323" t="s">
        <v>578</v>
      </c>
      <c r="EA41" s="323" t="s">
        <v>578</v>
      </c>
      <c r="ED41" s="323" t="s">
        <v>578</v>
      </c>
      <c r="EG41" s="323" t="s">
        <v>578</v>
      </c>
      <c r="EJ41" s="323" t="s">
        <v>578</v>
      </c>
      <c r="EM41" s="323" t="s">
        <v>578</v>
      </c>
      <c r="EP41" s="323" t="s">
        <v>578</v>
      </c>
      <c r="ES41" s="323" t="s">
        <v>578</v>
      </c>
      <c r="EV41" s="323" t="s">
        <v>578</v>
      </c>
      <c r="EY41" s="323" t="s">
        <v>578</v>
      </c>
      <c r="FB41" s="323" t="s">
        <v>578</v>
      </c>
      <c r="FE41" s="323" t="s">
        <v>578</v>
      </c>
      <c r="FH41" s="323" t="s">
        <v>578</v>
      </c>
      <c r="FK41" s="323" t="s">
        <v>578</v>
      </c>
      <c r="FN41" s="323" t="s">
        <v>578</v>
      </c>
      <c r="FQ41" s="323" t="s">
        <v>578</v>
      </c>
      <c r="FT41" s="323" t="s">
        <v>578</v>
      </c>
      <c r="FW41" s="323" t="s">
        <v>578</v>
      </c>
      <c r="FZ41" s="323" t="s">
        <v>578</v>
      </c>
      <c r="GC41" s="323" t="s">
        <v>578</v>
      </c>
      <c r="GF41" s="323" t="s">
        <v>578</v>
      </c>
      <c r="GI41" s="323" t="s">
        <v>578</v>
      </c>
      <c r="GL41" s="323" t="s">
        <v>578</v>
      </c>
      <c r="GO41" s="323" t="s">
        <v>578</v>
      </c>
      <c r="GR41" s="323" t="s">
        <v>578</v>
      </c>
      <c r="GU41" s="323" t="s">
        <v>578</v>
      </c>
      <c r="GX41" s="323" t="s">
        <v>578</v>
      </c>
      <c r="HA41" s="323" t="s">
        <v>578</v>
      </c>
      <c r="HD41" s="323" t="s">
        <v>578</v>
      </c>
      <c r="HG41" s="323" t="s">
        <v>578</v>
      </c>
      <c r="HJ41" s="323" t="s">
        <v>578</v>
      </c>
      <c r="HM41" s="323" t="s">
        <v>578</v>
      </c>
      <c r="HP41" s="323" t="s">
        <v>578</v>
      </c>
      <c r="HS41" s="323" t="s">
        <v>578</v>
      </c>
      <c r="HV41" s="323" t="s">
        <v>578</v>
      </c>
      <c r="IB41" s="346" t="s">
        <v>578</v>
      </c>
      <c r="IC41" s="347" t="s">
        <v>578</v>
      </c>
      <c r="ID41" s="347" t="s">
        <v>578</v>
      </c>
      <c r="IE41" s="347" t="b">
        <v>1</v>
      </c>
    </row>
    <row r="42" spans="1:239">
      <c r="BN42" s="322" t="s">
        <v>578</v>
      </c>
      <c r="CX42" s="322" t="s">
        <v>578</v>
      </c>
      <c r="DR42" s="323" t="s">
        <v>578</v>
      </c>
      <c r="DU42" s="323" t="s">
        <v>578</v>
      </c>
      <c r="DX42" s="323" t="s">
        <v>578</v>
      </c>
      <c r="EA42" s="323" t="s">
        <v>578</v>
      </c>
      <c r="ED42" s="323" t="s">
        <v>578</v>
      </c>
      <c r="EG42" s="323" t="s">
        <v>578</v>
      </c>
      <c r="EJ42" s="323" t="s">
        <v>578</v>
      </c>
      <c r="EM42" s="323" t="s">
        <v>578</v>
      </c>
      <c r="EP42" s="323" t="s">
        <v>578</v>
      </c>
      <c r="ES42" s="323" t="s">
        <v>578</v>
      </c>
      <c r="EV42" s="323" t="s">
        <v>578</v>
      </c>
      <c r="EY42" s="323" t="s">
        <v>578</v>
      </c>
      <c r="FB42" s="323" t="s">
        <v>578</v>
      </c>
      <c r="FE42" s="323" t="s">
        <v>578</v>
      </c>
      <c r="FH42" s="323" t="s">
        <v>578</v>
      </c>
      <c r="FK42" s="323" t="s">
        <v>578</v>
      </c>
      <c r="FN42" s="323" t="s">
        <v>578</v>
      </c>
      <c r="FQ42" s="323" t="s">
        <v>578</v>
      </c>
      <c r="FT42" s="323" t="s">
        <v>578</v>
      </c>
      <c r="FW42" s="323" t="s">
        <v>578</v>
      </c>
      <c r="FZ42" s="323" t="s">
        <v>578</v>
      </c>
      <c r="GC42" s="323" t="s">
        <v>578</v>
      </c>
      <c r="GF42" s="323" t="s">
        <v>578</v>
      </c>
      <c r="GI42" s="323" t="s">
        <v>578</v>
      </c>
      <c r="GL42" s="323" t="s">
        <v>578</v>
      </c>
      <c r="GO42" s="323" t="s">
        <v>578</v>
      </c>
      <c r="GR42" s="323" t="s">
        <v>578</v>
      </c>
      <c r="GU42" s="323" t="s">
        <v>578</v>
      </c>
      <c r="GX42" s="323" t="s">
        <v>578</v>
      </c>
      <c r="HA42" s="323" t="s">
        <v>578</v>
      </c>
      <c r="HD42" s="323" t="s">
        <v>578</v>
      </c>
      <c r="HG42" s="323" t="s">
        <v>578</v>
      </c>
      <c r="HJ42" s="323" t="s">
        <v>578</v>
      </c>
      <c r="HM42" s="323" t="s">
        <v>578</v>
      </c>
      <c r="HP42" s="323" t="s">
        <v>578</v>
      </c>
      <c r="HS42" s="323" t="s">
        <v>578</v>
      </c>
      <c r="HV42" s="323" t="s">
        <v>578</v>
      </c>
      <c r="IB42" s="346" t="s">
        <v>578</v>
      </c>
      <c r="IC42" s="347" t="s">
        <v>578</v>
      </c>
      <c r="ID42" s="347" t="s">
        <v>578</v>
      </c>
      <c r="IE42" s="347" t="b">
        <v>1</v>
      </c>
    </row>
    <row r="43" spans="1:239">
      <c r="BN43" s="322" t="s">
        <v>578</v>
      </c>
      <c r="CX43" s="322" t="s">
        <v>578</v>
      </c>
      <c r="DR43" s="323" t="s">
        <v>578</v>
      </c>
      <c r="DU43" s="323" t="s">
        <v>578</v>
      </c>
      <c r="DX43" s="323" t="s">
        <v>578</v>
      </c>
      <c r="EA43" s="323" t="s">
        <v>578</v>
      </c>
      <c r="ED43" s="323" t="s">
        <v>578</v>
      </c>
      <c r="EG43" s="323" t="s">
        <v>578</v>
      </c>
      <c r="EJ43" s="323" t="s">
        <v>578</v>
      </c>
      <c r="EM43" s="323" t="s">
        <v>578</v>
      </c>
      <c r="EP43" s="323" t="s">
        <v>578</v>
      </c>
      <c r="ES43" s="323" t="s">
        <v>578</v>
      </c>
      <c r="EV43" s="323" t="s">
        <v>578</v>
      </c>
      <c r="EY43" s="323" t="s">
        <v>578</v>
      </c>
      <c r="FB43" s="323" t="s">
        <v>578</v>
      </c>
      <c r="FE43" s="323" t="s">
        <v>578</v>
      </c>
      <c r="FH43" s="323" t="s">
        <v>578</v>
      </c>
      <c r="FK43" s="323" t="s">
        <v>578</v>
      </c>
      <c r="FN43" s="323" t="s">
        <v>578</v>
      </c>
      <c r="FQ43" s="323" t="s">
        <v>578</v>
      </c>
      <c r="FT43" s="323" t="s">
        <v>578</v>
      </c>
      <c r="FW43" s="323" t="s">
        <v>578</v>
      </c>
      <c r="FZ43" s="323" t="s">
        <v>578</v>
      </c>
      <c r="GC43" s="323" t="s">
        <v>578</v>
      </c>
      <c r="GF43" s="323" t="s">
        <v>578</v>
      </c>
      <c r="GI43" s="323" t="s">
        <v>578</v>
      </c>
      <c r="GL43" s="323" t="s">
        <v>578</v>
      </c>
      <c r="GO43" s="323" t="s">
        <v>578</v>
      </c>
      <c r="GR43" s="323" t="s">
        <v>578</v>
      </c>
      <c r="GU43" s="323" t="s">
        <v>578</v>
      </c>
      <c r="GX43" s="323" t="s">
        <v>578</v>
      </c>
      <c r="HA43" s="323" t="s">
        <v>578</v>
      </c>
      <c r="HD43" s="323" t="s">
        <v>578</v>
      </c>
      <c r="HG43" s="323" t="s">
        <v>578</v>
      </c>
      <c r="HJ43" s="323" t="s">
        <v>578</v>
      </c>
      <c r="HM43" s="323" t="s">
        <v>578</v>
      </c>
      <c r="HP43" s="323" t="s">
        <v>578</v>
      </c>
      <c r="HS43" s="323" t="s">
        <v>578</v>
      </c>
      <c r="HV43" s="323" t="s">
        <v>578</v>
      </c>
      <c r="IB43" s="346" t="s">
        <v>578</v>
      </c>
      <c r="IC43" s="347" t="s">
        <v>578</v>
      </c>
      <c r="ID43" s="347" t="s">
        <v>578</v>
      </c>
      <c r="IE43" s="347" t="b">
        <v>1</v>
      </c>
    </row>
    <row r="44" spans="1:239">
      <c r="BN44" s="322" t="s">
        <v>578</v>
      </c>
      <c r="CX44" s="322" t="s">
        <v>578</v>
      </c>
      <c r="DR44" s="323" t="s">
        <v>578</v>
      </c>
      <c r="DU44" s="323" t="s">
        <v>578</v>
      </c>
      <c r="DX44" s="323" t="s">
        <v>578</v>
      </c>
      <c r="EA44" s="323" t="s">
        <v>578</v>
      </c>
      <c r="ED44" s="323" t="s">
        <v>578</v>
      </c>
      <c r="EG44" s="323" t="s">
        <v>578</v>
      </c>
      <c r="EJ44" s="323" t="s">
        <v>578</v>
      </c>
      <c r="EM44" s="323" t="s">
        <v>578</v>
      </c>
      <c r="EP44" s="323" t="s">
        <v>578</v>
      </c>
      <c r="ES44" s="323" t="s">
        <v>578</v>
      </c>
      <c r="EV44" s="323" t="s">
        <v>578</v>
      </c>
      <c r="EY44" s="323" t="s">
        <v>578</v>
      </c>
      <c r="FB44" s="323" t="s">
        <v>578</v>
      </c>
      <c r="FE44" s="323" t="s">
        <v>578</v>
      </c>
      <c r="FH44" s="323" t="s">
        <v>578</v>
      </c>
      <c r="FK44" s="323" t="s">
        <v>578</v>
      </c>
      <c r="FN44" s="323" t="s">
        <v>578</v>
      </c>
      <c r="FQ44" s="323" t="s">
        <v>578</v>
      </c>
      <c r="FT44" s="323" t="s">
        <v>578</v>
      </c>
      <c r="FW44" s="323" t="s">
        <v>578</v>
      </c>
      <c r="FZ44" s="323" t="s">
        <v>578</v>
      </c>
      <c r="GC44" s="323" t="s">
        <v>578</v>
      </c>
      <c r="GF44" s="323" t="s">
        <v>578</v>
      </c>
      <c r="GI44" s="323" t="s">
        <v>578</v>
      </c>
      <c r="GL44" s="323" t="s">
        <v>578</v>
      </c>
      <c r="GO44" s="323" t="s">
        <v>578</v>
      </c>
      <c r="GR44" s="323" t="s">
        <v>578</v>
      </c>
      <c r="GU44" s="323" t="s">
        <v>578</v>
      </c>
      <c r="GX44" s="323" t="s">
        <v>578</v>
      </c>
      <c r="HA44" s="323" t="s">
        <v>578</v>
      </c>
      <c r="HD44" s="323" t="s">
        <v>578</v>
      </c>
      <c r="HG44" s="323" t="s">
        <v>578</v>
      </c>
      <c r="HJ44" s="323" t="s">
        <v>578</v>
      </c>
      <c r="HM44" s="323" t="s">
        <v>578</v>
      </c>
      <c r="HP44" s="323" t="s">
        <v>578</v>
      </c>
      <c r="HS44" s="323" t="s">
        <v>578</v>
      </c>
      <c r="HV44" s="323" t="s">
        <v>578</v>
      </c>
      <c r="IB44" s="346" t="s">
        <v>578</v>
      </c>
      <c r="IC44" s="347" t="s">
        <v>578</v>
      </c>
      <c r="ID44" s="347" t="s">
        <v>578</v>
      </c>
      <c r="IE44" s="347" t="b">
        <v>1</v>
      </c>
    </row>
    <row r="45" spans="1:239">
      <c r="BN45" s="322" t="s">
        <v>578</v>
      </c>
      <c r="CX45" s="322" t="s">
        <v>578</v>
      </c>
      <c r="DR45" s="323" t="s">
        <v>578</v>
      </c>
      <c r="DU45" s="323" t="s">
        <v>578</v>
      </c>
      <c r="DX45" s="323" t="s">
        <v>578</v>
      </c>
      <c r="EA45" s="323" t="s">
        <v>578</v>
      </c>
      <c r="ED45" s="323" t="s">
        <v>578</v>
      </c>
      <c r="EG45" s="323" t="s">
        <v>578</v>
      </c>
      <c r="EJ45" s="323" t="s">
        <v>578</v>
      </c>
      <c r="EM45" s="323" t="s">
        <v>578</v>
      </c>
      <c r="EP45" s="323" t="s">
        <v>578</v>
      </c>
      <c r="ES45" s="323" t="s">
        <v>578</v>
      </c>
      <c r="EV45" s="323" t="s">
        <v>578</v>
      </c>
      <c r="EY45" s="323" t="s">
        <v>578</v>
      </c>
      <c r="FB45" s="323" t="s">
        <v>578</v>
      </c>
      <c r="FE45" s="323" t="s">
        <v>578</v>
      </c>
      <c r="FH45" s="323" t="s">
        <v>578</v>
      </c>
      <c r="FK45" s="323" t="s">
        <v>578</v>
      </c>
      <c r="FN45" s="323" t="s">
        <v>578</v>
      </c>
      <c r="FQ45" s="323" t="s">
        <v>578</v>
      </c>
      <c r="FT45" s="323" t="s">
        <v>578</v>
      </c>
      <c r="FW45" s="323" t="s">
        <v>578</v>
      </c>
      <c r="FZ45" s="323" t="s">
        <v>578</v>
      </c>
      <c r="GC45" s="323" t="s">
        <v>578</v>
      </c>
      <c r="GF45" s="323" t="s">
        <v>578</v>
      </c>
      <c r="GI45" s="323" t="s">
        <v>578</v>
      </c>
      <c r="GL45" s="323" t="s">
        <v>578</v>
      </c>
      <c r="GO45" s="323" t="s">
        <v>578</v>
      </c>
      <c r="GR45" s="323" t="s">
        <v>578</v>
      </c>
      <c r="GU45" s="323" t="s">
        <v>578</v>
      </c>
      <c r="GX45" s="323" t="s">
        <v>578</v>
      </c>
      <c r="HA45" s="323" t="s">
        <v>578</v>
      </c>
      <c r="HD45" s="323" t="s">
        <v>578</v>
      </c>
      <c r="HG45" s="323" t="s">
        <v>578</v>
      </c>
      <c r="HJ45" s="323" t="s">
        <v>578</v>
      </c>
      <c r="HM45" s="323" t="s">
        <v>578</v>
      </c>
      <c r="HP45" s="323" t="s">
        <v>578</v>
      </c>
      <c r="HS45" s="323" t="s">
        <v>578</v>
      </c>
      <c r="HV45" s="323" t="s">
        <v>578</v>
      </c>
      <c r="IB45" s="346" t="s">
        <v>578</v>
      </c>
      <c r="IC45" s="347" t="s">
        <v>578</v>
      </c>
      <c r="ID45" s="347" t="s">
        <v>578</v>
      </c>
      <c r="IE45" s="347" t="b">
        <v>1</v>
      </c>
    </row>
    <row r="46" spans="1:239">
      <c r="BN46" s="322" t="s">
        <v>578</v>
      </c>
      <c r="CX46" s="322" t="s">
        <v>578</v>
      </c>
      <c r="DR46" s="323" t="s">
        <v>578</v>
      </c>
      <c r="DU46" s="323" t="s">
        <v>578</v>
      </c>
      <c r="DX46" s="323" t="s">
        <v>578</v>
      </c>
      <c r="EA46" s="323" t="s">
        <v>578</v>
      </c>
      <c r="ED46" s="323" t="s">
        <v>578</v>
      </c>
      <c r="EG46" s="323" t="s">
        <v>578</v>
      </c>
      <c r="EJ46" s="323" t="s">
        <v>578</v>
      </c>
      <c r="EM46" s="323" t="s">
        <v>578</v>
      </c>
      <c r="EP46" s="323" t="s">
        <v>578</v>
      </c>
      <c r="ES46" s="323" t="s">
        <v>578</v>
      </c>
      <c r="EV46" s="323" t="s">
        <v>578</v>
      </c>
      <c r="EY46" s="323" t="s">
        <v>578</v>
      </c>
      <c r="FB46" s="323" t="s">
        <v>578</v>
      </c>
      <c r="FE46" s="323" t="s">
        <v>578</v>
      </c>
      <c r="FH46" s="323" t="s">
        <v>578</v>
      </c>
      <c r="FK46" s="323" t="s">
        <v>578</v>
      </c>
      <c r="FN46" s="323" t="s">
        <v>578</v>
      </c>
      <c r="FQ46" s="323" t="s">
        <v>578</v>
      </c>
      <c r="FT46" s="323" t="s">
        <v>578</v>
      </c>
      <c r="FW46" s="323" t="s">
        <v>578</v>
      </c>
      <c r="FZ46" s="323" t="s">
        <v>578</v>
      </c>
      <c r="GC46" s="323" t="s">
        <v>578</v>
      </c>
      <c r="GF46" s="323" t="s">
        <v>578</v>
      </c>
      <c r="GI46" s="323" t="s">
        <v>578</v>
      </c>
      <c r="GL46" s="323" t="s">
        <v>578</v>
      </c>
      <c r="GO46" s="323" t="s">
        <v>578</v>
      </c>
      <c r="GR46" s="323" t="s">
        <v>578</v>
      </c>
      <c r="GU46" s="323" t="s">
        <v>578</v>
      </c>
      <c r="GX46" s="323" t="s">
        <v>578</v>
      </c>
      <c r="HA46" s="323" t="s">
        <v>578</v>
      </c>
      <c r="HD46" s="323" t="s">
        <v>578</v>
      </c>
      <c r="HG46" s="323" t="s">
        <v>578</v>
      </c>
      <c r="HJ46" s="323" t="s">
        <v>578</v>
      </c>
      <c r="HM46" s="323" t="s">
        <v>578</v>
      </c>
      <c r="HP46" s="323" t="s">
        <v>578</v>
      </c>
      <c r="HS46" s="323" t="s">
        <v>578</v>
      </c>
      <c r="HV46" s="323" t="s">
        <v>578</v>
      </c>
      <c r="IB46" s="346" t="s">
        <v>578</v>
      </c>
      <c r="IC46" s="347" t="s">
        <v>578</v>
      </c>
      <c r="ID46" s="347" t="s">
        <v>578</v>
      </c>
      <c r="IE46" s="347" t="b">
        <v>1</v>
      </c>
    </row>
    <row r="47" spans="1:239">
      <c r="BN47" s="322" t="s">
        <v>578</v>
      </c>
      <c r="CX47" s="322" t="s">
        <v>578</v>
      </c>
      <c r="DR47" s="323" t="s">
        <v>578</v>
      </c>
      <c r="DU47" s="323" t="s">
        <v>578</v>
      </c>
      <c r="DX47" s="323" t="s">
        <v>578</v>
      </c>
      <c r="EA47" s="323" t="s">
        <v>578</v>
      </c>
      <c r="ED47" s="323" t="s">
        <v>578</v>
      </c>
      <c r="EG47" s="323" t="s">
        <v>578</v>
      </c>
      <c r="EJ47" s="323" t="s">
        <v>578</v>
      </c>
      <c r="EM47" s="323" t="s">
        <v>578</v>
      </c>
      <c r="EP47" s="323" t="s">
        <v>578</v>
      </c>
      <c r="ES47" s="323" t="s">
        <v>578</v>
      </c>
      <c r="EV47" s="323" t="s">
        <v>578</v>
      </c>
      <c r="EY47" s="323" t="s">
        <v>578</v>
      </c>
      <c r="FB47" s="323" t="s">
        <v>578</v>
      </c>
      <c r="FE47" s="323" t="s">
        <v>578</v>
      </c>
      <c r="FH47" s="323" t="s">
        <v>578</v>
      </c>
      <c r="FK47" s="323" t="s">
        <v>578</v>
      </c>
      <c r="FN47" s="323" t="s">
        <v>578</v>
      </c>
      <c r="FQ47" s="323" t="s">
        <v>578</v>
      </c>
      <c r="FT47" s="323" t="s">
        <v>578</v>
      </c>
      <c r="FW47" s="323" t="s">
        <v>578</v>
      </c>
      <c r="FZ47" s="323" t="s">
        <v>578</v>
      </c>
      <c r="GC47" s="323" t="s">
        <v>578</v>
      </c>
      <c r="GF47" s="323" t="s">
        <v>578</v>
      </c>
      <c r="GI47" s="323" t="s">
        <v>578</v>
      </c>
      <c r="GL47" s="323" t="s">
        <v>578</v>
      </c>
      <c r="GO47" s="323" t="s">
        <v>578</v>
      </c>
      <c r="GR47" s="323" t="s">
        <v>578</v>
      </c>
      <c r="GU47" s="323" t="s">
        <v>578</v>
      </c>
      <c r="GX47" s="323" t="s">
        <v>578</v>
      </c>
      <c r="HA47" s="323" t="s">
        <v>578</v>
      </c>
      <c r="HD47" s="323" t="s">
        <v>578</v>
      </c>
      <c r="HG47" s="323" t="s">
        <v>578</v>
      </c>
      <c r="HJ47" s="323" t="s">
        <v>578</v>
      </c>
      <c r="HM47" s="323" t="s">
        <v>578</v>
      </c>
      <c r="HP47" s="323" t="s">
        <v>578</v>
      </c>
      <c r="HS47" s="323" t="s">
        <v>578</v>
      </c>
      <c r="HV47" s="323" t="s">
        <v>578</v>
      </c>
      <c r="IB47" s="346" t="s">
        <v>578</v>
      </c>
      <c r="IC47" s="347" t="s">
        <v>578</v>
      </c>
      <c r="ID47" s="347" t="s">
        <v>578</v>
      </c>
      <c r="IE47" s="347" t="b">
        <v>1</v>
      </c>
    </row>
    <row r="48" spans="1:239">
      <c r="BN48" s="322" t="s">
        <v>578</v>
      </c>
      <c r="CX48" s="322" t="s">
        <v>578</v>
      </c>
      <c r="DR48" s="323" t="s">
        <v>578</v>
      </c>
      <c r="DU48" s="323" t="s">
        <v>578</v>
      </c>
      <c r="DX48" s="323" t="s">
        <v>578</v>
      </c>
      <c r="EA48" s="323" t="s">
        <v>578</v>
      </c>
      <c r="ED48" s="323" t="s">
        <v>578</v>
      </c>
      <c r="EG48" s="323" t="s">
        <v>578</v>
      </c>
      <c r="EJ48" s="323" t="s">
        <v>578</v>
      </c>
      <c r="EM48" s="323" t="s">
        <v>578</v>
      </c>
      <c r="EP48" s="323" t="s">
        <v>578</v>
      </c>
      <c r="ES48" s="323" t="s">
        <v>578</v>
      </c>
      <c r="EV48" s="323" t="s">
        <v>578</v>
      </c>
      <c r="EY48" s="323" t="s">
        <v>578</v>
      </c>
      <c r="FB48" s="323" t="s">
        <v>578</v>
      </c>
      <c r="FE48" s="323" t="s">
        <v>578</v>
      </c>
      <c r="FH48" s="323" t="s">
        <v>578</v>
      </c>
      <c r="FK48" s="323" t="s">
        <v>578</v>
      </c>
      <c r="FN48" s="323" t="s">
        <v>578</v>
      </c>
      <c r="FQ48" s="323" t="s">
        <v>578</v>
      </c>
      <c r="FT48" s="323" t="s">
        <v>578</v>
      </c>
      <c r="FW48" s="323" t="s">
        <v>578</v>
      </c>
      <c r="FZ48" s="323" t="s">
        <v>578</v>
      </c>
      <c r="GC48" s="323" t="s">
        <v>578</v>
      </c>
      <c r="GF48" s="323" t="s">
        <v>578</v>
      </c>
      <c r="GI48" s="323" t="s">
        <v>578</v>
      </c>
      <c r="GL48" s="323" t="s">
        <v>578</v>
      </c>
      <c r="GO48" s="323" t="s">
        <v>578</v>
      </c>
      <c r="GR48" s="323" t="s">
        <v>578</v>
      </c>
      <c r="GU48" s="323" t="s">
        <v>578</v>
      </c>
      <c r="GX48" s="323" t="s">
        <v>578</v>
      </c>
      <c r="HA48" s="323" t="s">
        <v>578</v>
      </c>
      <c r="HD48" s="323" t="s">
        <v>578</v>
      </c>
      <c r="HG48" s="323" t="s">
        <v>578</v>
      </c>
      <c r="HJ48" s="323" t="s">
        <v>578</v>
      </c>
      <c r="HM48" s="323" t="s">
        <v>578</v>
      </c>
      <c r="HP48" s="323" t="s">
        <v>578</v>
      </c>
      <c r="HS48" s="323" t="s">
        <v>578</v>
      </c>
      <c r="HV48" s="323" t="s">
        <v>578</v>
      </c>
      <c r="IB48" s="346" t="s">
        <v>578</v>
      </c>
      <c r="IC48" s="347" t="s">
        <v>578</v>
      </c>
      <c r="ID48" s="347" t="s">
        <v>578</v>
      </c>
      <c r="IE48" s="347" t="b">
        <v>1</v>
      </c>
    </row>
    <row r="49" spans="66:239">
      <c r="BN49" s="322" t="s">
        <v>578</v>
      </c>
      <c r="CX49" s="322" t="s">
        <v>578</v>
      </c>
      <c r="DR49" s="323" t="s">
        <v>578</v>
      </c>
      <c r="DU49" s="323" t="s">
        <v>578</v>
      </c>
      <c r="DX49" s="323" t="s">
        <v>578</v>
      </c>
      <c r="EA49" s="323" t="s">
        <v>578</v>
      </c>
      <c r="ED49" s="323" t="s">
        <v>578</v>
      </c>
      <c r="EG49" s="323" t="s">
        <v>578</v>
      </c>
      <c r="EJ49" s="323" t="s">
        <v>578</v>
      </c>
      <c r="EM49" s="323" t="s">
        <v>578</v>
      </c>
      <c r="EP49" s="323" t="s">
        <v>578</v>
      </c>
      <c r="ES49" s="323" t="s">
        <v>578</v>
      </c>
      <c r="EV49" s="323" t="s">
        <v>578</v>
      </c>
      <c r="EY49" s="323" t="s">
        <v>578</v>
      </c>
      <c r="FB49" s="323" t="s">
        <v>578</v>
      </c>
      <c r="FE49" s="323" t="s">
        <v>578</v>
      </c>
      <c r="FH49" s="323" t="s">
        <v>578</v>
      </c>
      <c r="FK49" s="323" t="s">
        <v>578</v>
      </c>
      <c r="FN49" s="323" t="s">
        <v>578</v>
      </c>
      <c r="FQ49" s="323" t="s">
        <v>578</v>
      </c>
      <c r="FT49" s="323" t="s">
        <v>578</v>
      </c>
      <c r="FW49" s="323" t="s">
        <v>578</v>
      </c>
      <c r="FZ49" s="323" t="s">
        <v>578</v>
      </c>
      <c r="GC49" s="323" t="s">
        <v>578</v>
      </c>
      <c r="GF49" s="323" t="s">
        <v>578</v>
      </c>
      <c r="GI49" s="323" t="s">
        <v>578</v>
      </c>
      <c r="GL49" s="323" t="s">
        <v>578</v>
      </c>
      <c r="GO49" s="323" t="s">
        <v>578</v>
      </c>
      <c r="GR49" s="323" t="s">
        <v>578</v>
      </c>
      <c r="GU49" s="323" t="s">
        <v>578</v>
      </c>
      <c r="GX49" s="323" t="s">
        <v>578</v>
      </c>
      <c r="HA49" s="323" t="s">
        <v>578</v>
      </c>
      <c r="HD49" s="323" t="s">
        <v>578</v>
      </c>
      <c r="HG49" s="323" t="s">
        <v>578</v>
      </c>
      <c r="HJ49" s="323" t="s">
        <v>578</v>
      </c>
      <c r="HM49" s="323" t="s">
        <v>578</v>
      </c>
      <c r="HP49" s="323" t="s">
        <v>578</v>
      </c>
      <c r="HS49" s="323" t="s">
        <v>578</v>
      </c>
      <c r="HV49" s="323" t="s">
        <v>578</v>
      </c>
      <c r="IB49" s="346" t="s">
        <v>578</v>
      </c>
      <c r="IC49" s="347" t="s">
        <v>578</v>
      </c>
      <c r="ID49" s="347" t="s">
        <v>578</v>
      </c>
      <c r="IE49" s="347" t="b">
        <v>1</v>
      </c>
    </row>
    <row r="50" spans="66:239">
      <c r="BN50" s="322" t="s">
        <v>578</v>
      </c>
      <c r="CX50" s="322" t="s">
        <v>578</v>
      </c>
      <c r="DR50" s="323" t="s">
        <v>578</v>
      </c>
      <c r="DU50" s="323" t="s">
        <v>578</v>
      </c>
      <c r="DX50" s="323" t="s">
        <v>578</v>
      </c>
      <c r="EA50" s="323" t="s">
        <v>578</v>
      </c>
      <c r="ED50" s="323" t="s">
        <v>578</v>
      </c>
      <c r="EG50" s="323" t="s">
        <v>578</v>
      </c>
      <c r="EJ50" s="323" t="s">
        <v>578</v>
      </c>
      <c r="EM50" s="323" t="s">
        <v>578</v>
      </c>
      <c r="EP50" s="323" t="s">
        <v>578</v>
      </c>
      <c r="ES50" s="323" t="s">
        <v>578</v>
      </c>
      <c r="EV50" s="323" t="s">
        <v>578</v>
      </c>
      <c r="EY50" s="323" t="s">
        <v>578</v>
      </c>
      <c r="FB50" s="323" t="s">
        <v>578</v>
      </c>
      <c r="FE50" s="323" t="s">
        <v>578</v>
      </c>
      <c r="FH50" s="323" t="s">
        <v>578</v>
      </c>
      <c r="FK50" s="323" t="s">
        <v>578</v>
      </c>
      <c r="FN50" s="323" t="s">
        <v>578</v>
      </c>
      <c r="FQ50" s="323" t="s">
        <v>578</v>
      </c>
      <c r="FT50" s="323" t="s">
        <v>578</v>
      </c>
      <c r="FW50" s="323" t="s">
        <v>578</v>
      </c>
      <c r="FZ50" s="323" t="s">
        <v>578</v>
      </c>
      <c r="GC50" s="323" t="s">
        <v>578</v>
      </c>
      <c r="GF50" s="323" t="s">
        <v>578</v>
      </c>
      <c r="GI50" s="323" t="s">
        <v>578</v>
      </c>
      <c r="GL50" s="323" t="s">
        <v>578</v>
      </c>
      <c r="GO50" s="323" t="s">
        <v>578</v>
      </c>
      <c r="GR50" s="323" t="s">
        <v>578</v>
      </c>
      <c r="GU50" s="323" t="s">
        <v>578</v>
      </c>
      <c r="GX50" s="323" t="s">
        <v>578</v>
      </c>
      <c r="HA50" s="323" t="s">
        <v>578</v>
      </c>
      <c r="HD50" s="323" t="s">
        <v>578</v>
      </c>
      <c r="HG50" s="323" t="s">
        <v>578</v>
      </c>
      <c r="HJ50" s="323" t="s">
        <v>578</v>
      </c>
      <c r="HM50" s="323" t="s">
        <v>578</v>
      </c>
      <c r="HP50" s="323" t="s">
        <v>578</v>
      </c>
      <c r="HS50" s="323" t="s">
        <v>578</v>
      </c>
      <c r="HV50" s="323" t="s">
        <v>578</v>
      </c>
      <c r="IB50" s="346" t="s">
        <v>578</v>
      </c>
      <c r="IC50" s="347" t="s">
        <v>578</v>
      </c>
      <c r="ID50" s="347" t="s">
        <v>578</v>
      </c>
      <c r="IE50" s="347" t="b">
        <v>1</v>
      </c>
    </row>
    <row r="51" spans="66:239">
      <c r="BN51" s="322" t="s">
        <v>578</v>
      </c>
      <c r="CX51" s="322" t="s">
        <v>578</v>
      </c>
      <c r="DR51" s="323" t="s">
        <v>578</v>
      </c>
      <c r="DU51" s="323" t="s">
        <v>578</v>
      </c>
      <c r="DX51" s="323" t="s">
        <v>578</v>
      </c>
      <c r="EA51" s="323" t="s">
        <v>578</v>
      </c>
      <c r="ED51" s="323" t="s">
        <v>578</v>
      </c>
      <c r="EG51" s="323" t="s">
        <v>578</v>
      </c>
      <c r="EJ51" s="323" t="s">
        <v>578</v>
      </c>
      <c r="EM51" s="323" t="s">
        <v>578</v>
      </c>
      <c r="EP51" s="323" t="s">
        <v>578</v>
      </c>
      <c r="ES51" s="323" t="s">
        <v>578</v>
      </c>
      <c r="EV51" s="323" t="s">
        <v>578</v>
      </c>
      <c r="EY51" s="323" t="s">
        <v>578</v>
      </c>
      <c r="FB51" s="323" t="s">
        <v>578</v>
      </c>
      <c r="FE51" s="323" t="s">
        <v>578</v>
      </c>
      <c r="FH51" s="323" t="s">
        <v>578</v>
      </c>
      <c r="FK51" s="323" t="s">
        <v>578</v>
      </c>
      <c r="FN51" s="323" t="s">
        <v>578</v>
      </c>
      <c r="FQ51" s="323" t="s">
        <v>578</v>
      </c>
      <c r="FT51" s="323" t="s">
        <v>578</v>
      </c>
      <c r="FW51" s="323" t="s">
        <v>578</v>
      </c>
      <c r="FZ51" s="323" t="s">
        <v>578</v>
      </c>
      <c r="GC51" s="323" t="s">
        <v>578</v>
      </c>
      <c r="GF51" s="323" t="s">
        <v>578</v>
      </c>
      <c r="GI51" s="323" t="s">
        <v>578</v>
      </c>
      <c r="GL51" s="323" t="s">
        <v>578</v>
      </c>
      <c r="GO51" s="323" t="s">
        <v>578</v>
      </c>
      <c r="GR51" s="323" t="s">
        <v>578</v>
      </c>
      <c r="GU51" s="323" t="s">
        <v>578</v>
      </c>
      <c r="GX51" s="323" t="s">
        <v>578</v>
      </c>
      <c r="HA51" s="323" t="s">
        <v>578</v>
      </c>
      <c r="HD51" s="323" t="s">
        <v>578</v>
      </c>
      <c r="HG51" s="323" t="s">
        <v>578</v>
      </c>
      <c r="HJ51" s="323" t="s">
        <v>578</v>
      </c>
      <c r="HM51" s="323" t="s">
        <v>578</v>
      </c>
      <c r="HP51" s="323" t="s">
        <v>578</v>
      </c>
      <c r="HS51" s="323" t="s">
        <v>578</v>
      </c>
      <c r="HV51" s="323" t="s">
        <v>578</v>
      </c>
      <c r="IB51" s="346" t="s">
        <v>578</v>
      </c>
      <c r="IC51" s="347" t="s">
        <v>578</v>
      </c>
      <c r="ID51" s="347" t="s">
        <v>578</v>
      </c>
      <c r="IE51" s="347" t="b">
        <v>1</v>
      </c>
    </row>
    <row r="52" spans="66:239">
      <c r="BN52" s="322" t="s">
        <v>578</v>
      </c>
      <c r="CX52" s="322" t="s">
        <v>578</v>
      </c>
      <c r="DR52" s="323" t="s">
        <v>578</v>
      </c>
      <c r="DU52" s="323" t="s">
        <v>578</v>
      </c>
      <c r="DX52" s="323" t="s">
        <v>578</v>
      </c>
      <c r="EA52" s="323" t="s">
        <v>578</v>
      </c>
      <c r="ED52" s="323" t="s">
        <v>578</v>
      </c>
      <c r="EG52" s="323" t="s">
        <v>578</v>
      </c>
      <c r="EJ52" s="323" t="s">
        <v>578</v>
      </c>
      <c r="EM52" s="323" t="s">
        <v>578</v>
      </c>
      <c r="EP52" s="323" t="s">
        <v>578</v>
      </c>
      <c r="ES52" s="323" t="s">
        <v>578</v>
      </c>
      <c r="EV52" s="323" t="s">
        <v>578</v>
      </c>
      <c r="EY52" s="323" t="s">
        <v>578</v>
      </c>
      <c r="FB52" s="323" t="s">
        <v>578</v>
      </c>
      <c r="FE52" s="323" t="s">
        <v>578</v>
      </c>
      <c r="FH52" s="323" t="s">
        <v>578</v>
      </c>
      <c r="FK52" s="323" t="s">
        <v>578</v>
      </c>
      <c r="FN52" s="323" t="s">
        <v>578</v>
      </c>
      <c r="FQ52" s="323" t="s">
        <v>578</v>
      </c>
      <c r="FT52" s="323" t="s">
        <v>578</v>
      </c>
      <c r="FW52" s="323" t="s">
        <v>578</v>
      </c>
      <c r="FZ52" s="323" t="s">
        <v>578</v>
      </c>
      <c r="GC52" s="323" t="s">
        <v>578</v>
      </c>
      <c r="GF52" s="323" t="s">
        <v>578</v>
      </c>
      <c r="GI52" s="323" t="s">
        <v>578</v>
      </c>
      <c r="GL52" s="323" t="s">
        <v>578</v>
      </c>
      <c r="GO52" s="323" t="s">
        <v>578</v>
      </c>
      <c r="GR52" s="323" t="s">
        <v>578</v>
      </c>
      <c r="GU52" s="323" t="s">
        <v>578</v>
      </c>
      <c r="GX52" s="323" t="s">
        <v>578</v>
      </c>
      <c r="HA52" s="323" t="s">
        <v>578</v>
      </c>
      <c r="HD52" s="323" t="s">
        <v>578</v>
      </c>
      <c r="HG52" s="323" t="s">
        <v>578</v>
      </c>
      <c r="HJ52" s="323" t="s">
        <v>578</v>
      </c>
      <c r="HM52" s="323" t="s">
        <v>578</v>
      </c>
      <c r="HP52" s="323" t="s">
        <v>578</v>
      </c>
      <c r="HS52" s="323" t="s">
        <v>578</v>
      </c>
      <c r="HV52" s="323" t="s">
        <v>578</v>
      </c>
      <c r="IB52" s="346" t="s">
        <v>578</v>
      </c>
      <c r="IC52" s="347" t="s">
        <v>578</v>
      </c>
      <c r="ID52" s="347" t="s">
        <v>578</v>
      </c>
      <c r="IE52" s="347" t="b">
        <v>1</v>
      </c>
    </row>
    <row r="53" spans="66:239">
      <c r="BN53" s="322" t="s">
        <v>578</v>
      </c>
      <c r="CX53" s="322" t="s">
        <v>578</v>
      </c>
      <c r="DR53" s="323" t="s">
        <v>578</v>
      </c>
      <c r="DU53" s="323" t="s">
        <v>578</v>
      </c>
      <c r="DX53" s="323" t="s">
        <v>578</v>
      </c>
      <c r="EA53" s="323" t="s">
        <v>578</v>
      </c>
      <c r="ED53" s="323" t="s">
        <v>578</v>
      </c>
      <c r="EG53" s="323" t="s">
        <v>578</v>
      </c>
      <c r="EJ53" s="323" t="s">
        <v>578</v>
      </c>
      <c r="EM53" s="323" t="s">
        <v>578</v>
      </c>
      <c r="EP53" s="323" t="s">
        <v>578</v>
      </c>
      <c r="ES53" s="323" t="s">
        <v>578</v>
      </c>
      <c r="EV53" s="323" t="s">
        <v>578</v>
      </c>
      <c r="EY53" s="323" t="s">
        <v>578</v>
      </c>
      <c r="FB53" s="323" t="s">
        <v>578</v>
      </c>
      <c r="FE53" s="323" t="s">
        <v>578</v>
      </c>
      <c r="FH53" s="323" t="s">
        <v>578</v>
      </c>
      <c r="FK53" s="323" t="s">
        <v>578</v>
      </c>
      <c r="FN53" s="323" t="s">
        <v>578</v>
      </c>
      <c r="FQ53" s="323" t="s">
        <v>578</v>
      </c>
      <c r="FT53" s="323" t="s">
        <v>578</v>
      </c>
      <c r="FW53" s="323" t="s">
        <v>578</v>
      </c>
      <c r="FZ53" s="323" t="s">
        <v>578</v>
      </c>
      <c r="GC53" s="323" t="s">
        <v>578</v>
      </c>
      <c r="GF53" s="323" t="s">
        <v>578</v>
      </c>
      <c r="GI53" s="323" t="s">
        <v>578</v>
      </c>
      <c r="GL53" s="323" t="s">
        <v>578</v>
      </c>
      <c r="GO53" s="323" t="s">
        <v>578</v>
      </c>
      <c r="GR53" s="323" t="s">
        <v>578</v>
      </c>
      <c r="GU53" s="323" t="s">
        <v>578</v>
      </c>
      <c r="GX53" s="323" t="s">
        <v>578</v>
      </c>
      <c r="HA53" s="323" t="s">
        <v>578</v>
      </c>
      <c r="HD53" s="323" t="s">
        <v>578</v>
      </c>
      <c r="HG53" s="323" t="s">
        <v>578</v>
      </c>
      <c r="HJ53" s="323" t="s">
        <v>578</v>
      </c>
      <c r="HM53" s="323" t="s">
        <v>578</v>
      </c>
      <c r="HP53" s="323" t="s">
        <v>578</v>
      </c>
      <c r="HS53" s="323" t="s">
        <v>578</v>
      </c>
      <c r="HV53" s="323" t="s">
        <v>578</v>
      </c>
      <c r="IB53" s="346" t="s">
        <v>578</v>
      </c>
      <c r="IC53" s="347" t="s">
        <v>578</v>
      </c>
      <c r="ID53" s="347" t="s">
        <v>578</v>
      </c>
      <c r="IE53" s="347" t="b">
        <v>1</v>
      </c>
    </row>
    <row r="54" spans="66:239">
      <c r="BN54" s="322" t="s">
        <v>578</v>
      </c>
      <c r="CX54" s="322" t="s">
        <v>578</v>
      </c>
      <c r="DR54" s="323" t="s">
        <v>578</v>
      </c>
      <c r="DU54" s="323" t="s">
        <v>578</v>
      </c>
      <c r="DX54" s="323" t="s">
        <v>578</v>
      </c>
      <c r="EA54" s="323" t="s">
        <v>578</v>
      </c>
      <c r="ED54" s="323" t="s">
        <v>578</v>
      </c>
      <c r="EG54" s="323" t="s">
        <v>578</v>
      </c>
      <c r="EJ54" s="323" t="s">
        <v>578</v>
      </c>
      <c r="EM54" s="323" t="s">
        <v>578</v>
      </c>
      <c r="EP54" s="323" t="s">
        <v>578</v>
      </c>
      <c r="ES54" s="323" t="s">
        <v>578</v>
      </c>
      <c r="EV54" s="323" t="s">
        <v>578</v>
      </c>
      <c r="EY54" s="323" t="s">
        <v>578</v>
      </c>
      <c r="FB54" s="323" t="s">
        <v>578</v>
      </c>
      <c r="FE54" s="323" t="s">
        <v>578</v>
      </c>
      <c r="FH54" s="323" t="s">
        <v>578</v>
      </c>
      <c r="FK54" s="323" t="s">
        <v>578</v>
      </c>
      <c r="FN54" s="323" t="s">
        <v>578</v>
      </c>
      <c r="FQ54" s="323" t="s">
        <v>578</v>
      </c>
      <c r="FT54" s="323" t="s">
        <v>578</v>
      </c>
      <c r="FW54" s="323" t="s">
        <v>578</v>
      </c>
      <c r="FZ54" s="323" t="s">
        <v>578</v>
      </c>
      <c r="GC54" s="323" t="s">
        <v>578</v>
      </c>
      <c r="GF54" s="323" t="s">
        <v>578</v>
      </c>
      <c r="GI54" s="323" t="s">
        <v>578</v>
      </c>
      <c r="GL54" s="323" t="s">
        <v>578</v>
      </c>
      <c r="GO54" s="323" t="s">
        <v>578</v>
      </c>
      <c r="GR54" s="323" t="s">
        <v>578</v>
      </c>
      <c r="GU54" s="323" t="s">
        <v>578</v>
      </c>
      <c r="GX54" s="323" t="s">
        <v>578</v>
      </c>
      <c r="HA54" s="323" t="s">
        <v>578</v>
      </c>
      <c r="HD54" s="323" t="s">
        <v>578</v>
      </c>
      <c r="HG54" s="323" t="s">
        <v>578</v>
      </c>
      <c r="HJ54" s="323" t="s">
        <v>578</v>
      </c>
      <c r="HM54" s="323" t="s">
        <v>578</v>
      </c>
      <c r="HP54" s="323" t="s">
        <v>578</v>
      </c>
      <c r="HS54" s="323" t="s">
        <v>578</v>
      </c>
      <c r="HV54" s="323" t="s">
        <v>578</v>
      </c>
      <c r="IB54" s="346" t="s">
        <v>578</v>
      </c>
      <c r="IC54" s="347" t="s">
        <v>578</v>
      </c>
      <c r="ID54" s="347" t="s">
        <v>578</v>
      </c>
      <c r="IE54" s="347" t="b">
        <v>1</v>
      </c>
    </row>
    <row r="55" spans="66:239">
      <c r="BN55" s="322" t="s">
        <v>578</v>
      </c>
      <c r="CX55" s="322" t="s">
        <v>578</v>
      </c>
      <c r="DR55" s="323" t="s">
        <v>578</v>
      </c>
      <c r="DU55" s="323" t="s">
        <v>578</v>
      </c>
      <c r="DX55" s="323" t="s">
        <v>578</v>
      </c>
      <c r="EA55" s="323" t="s">
        <v>578</v>
      </c>
      <c r="ED55" s="323" t="s">
        <v>578</v>
      </c>
      <c r="EG55" s="323" t="s">
        <v>578</v>
      </c>
      <c r="EJ55" s="323" t="s">
        <v>578</v>
      </c>
      <c r="EM55" s="323" t="s">
        <v>578</v>
      </c>
      <c r="EP55" s="323" t="s">
        <v>578</v>
      </c>
      <c r="ES55" s="323" t="s">
        <v>578</v>
      </c>
      <c r="EV55" s="323" t="s">
        <v>578</v>
      </c>
      <c r="EY55" s="323" t="s">
        <v>578</v>
      </c>
      <c r="FB55" s="323" t="s">
        <v>578</v>
      </c>
      <c r="FE55" s="323" t="s">
        <v>578</v>
      </c>
      <c r="FH55" s="323" t="s">
        <v>578</v>
      </c>
      <c r="FK55" s="323" t="s">
        <v>578</v>
      </c>
      <c r="FN55" s="323" t="s">
        <v>578</v>
      </c>
      <c r="FQ55" s="323" t="s">
        <v>578</v>
      </c>
      <c r="FT55" s="323" t="s">
        <v>578</v>
      </c>
      <c r="FW55" s="323" t="s">
        <v>578</v>
      </c>
      <c r="FZ55" s="323" t="s">
        <v>578</v>
      </c>
      <c r="GC55" s="323" t="s">
        <v>578</v>
      </c>
      <c r="GF55" s="323" t="s">
        <v>578</v>
      </c>
      <c r="GI55" s="323" t="s">
        <v>578</v>
      </c>
      <c r="GL55" s="323" t="s">
        <v>578</v>
      </c>
      <c r="GO55" s="323" t="s">
        <v>578</v>
      </c>
      <c r="GR55" s="323" t="s">
        <v>578</v>
      </c>
      <c r="GU55" s="323" t="s">
        <v>578</v>
      </c>
      <c r="GX55" s="323" t="s">
        <v>578</v>
      </c>
      <c r="HA55" s="323" t="s">
        <v>578</v>
      </c>
      <c r="HD55" s="323" t="s">
        <v>578</v>
      </c>
      <c r="HG55" s="323" t="s">
        <v>578</v>
      </c>
      <c r="HJ55" s="323" t="s">
        <v>578</v>
      </c>
      <c r="HM55" s="323" t="s">
        <v>578</v>
      </c>
      <c r="HP55" s="323" t="s">
        <v>578</v>
      </c>
      <c r="HS55" s="323" t="s">
        <v>578</v>
      </c>
      <c r="HV55" s="323" t="s">
        <v>578</v>
      </c>
      <c r="IB55" s="346" t="s">
        <v>578</v>
      </c>
      <c r="IC55" s="347" t="s">
        <v>578</v>
      </c>
      <c r="ID55" s="347" t="s">
        <v>578</v>
      </c>
      <c r="IE55" s="347" t="b">
        <v>1</v>
      </c>
    </row>
    <row r="56" spans="66:239">
      <c r="BN56" s="322" t="s">
        <v>578</v>
      </c>
      <c r="CX56" s="322" t="s">
        <v>578</v>
      </c>
      <c r="DR56" s="323" t="s">
        <v>578</v>
      </c>
      <c r="DU56" s="323" t="s">
        <v>578</v>
      </c>
      <c r="DX56" s="323" t="s">
        <v>578</v>
      </c>
      <c r="EA56" s="323" t="s">
        <v>578</v>
      </c>
      <c r="ED56" s="323" t="s">
        <v>578</v>
      </c>
      <c r="EG56" s="323" t="s">
        <v>578</v>
      </c>
      <c r="EJ56" s="323" t="s">
        <v>578</v>
      </c>
      <c r="EM56" s="323" t="s">
        <v>578</v>
      </c>
      <c r="EP56" s="323" t="s">
        <v>578</v>
      </c>
      <c r="ES56" s="323" t="s">
        <v>578</v>
      </c>
      <c r="EV56" s="323" t="s">
        <v>578</v>
      </c>
      <c r="EY56" s="323" t="s">
        <v>578</v>
      </c>
      <c r="FB56" s="323" t="s">
        <v>578</v>
      </c>
      <c r="FE56" s="323" t="s">
        <v>578</v>
      </c>
      <c r="FH56" s="323" t="s">
        <v>578</v>
      </c>
      <c r="FK56" s="323" t="s">
        <v>578</v>
      </c>
      <c r="FN56" s="323" t="s">
        <v>578</v>
      </c>
      <c r="FQ56" s="323" t="s">
        <v>578</v>
      </c>
      <c r="FT56" s="323" t="s">
        <v>578</v>
      </c>
      <c r="FW56" s="323" t="s">
        <v>578</v>
      </c>
      <c r="FZ56" s="323" t="s">
        <v>578</v>
      </c>
      <c r="GC56" s="323" t="s">
        <v>578</v>
      </c>
      <c r="GF56" s="323" t="s">
        <v>578</v>
      </c>
      <c r="GI56" s="323" t="s">
        <v>578</v>
      </c>
      <c r="GL56" s="323" t="s">
        <v>578</v>
      </c>
      <c r="GO56" s="323" t="s">
        <v>578</v>
      </c>
      <c r="GR56" s="323" t="s">
        <v>578</v>
      </c>
      <c r="GU56" s="323" t="s">
        <v>578</v>
      </c>
      <c r="GX56" s="323" t="s">
        <v>578</v>
      </c>
      <c r="HA56" s="323" t="s">
        <v>578</v>
      </c>
      <c r="HD56" s="323" t="s">
        <v>578</v>
      </c>
      <c r="HG56" s="323" t="s">
        <v>578</v>
      </c>
      <c r="HJ56" s="323" t="s">
        <v>578</v>
      </c>
      <c r="HM56" s="323" t="s">
        <v>578</v>
      </c>
      <c r="HP56" s="323" t="s">
        <v>578</v>
      </c>
      <c r="HS56" s="323" t="s">
        <v>578</v>
      </c>
      <c r="HV56" s="323" t="s">
        <v>578</v>
      </c>
      <c r="IB56" s="346" t="s">
        <v>578</v>
      </c>
      <c r="IC56" s="347" t="s">
        <v>578</v>
      </c>
      <c r="ID56" s="347" t="s">
        <v>578</v>
      </c>
      <c r="IE56" s="347" t="b">
        <v>1</v>
      </c>
    </row>
    <row r="57" spans="66:239">
      <c r="BN57" s="322" t="s">
        <v>578</v>
      </c>
      <c r="CX57" s="322" t="s">
        <v>578</v>
      </c>
      <c r="DR57" s="323" t="s">
        <v>578</v>
      </c>
      <c r="DU57" s="323" t="s">
        <v>578</v>
      </c>
      <c r="DX57" s="323" t="s">
        <v>578</v>
      </c>
      <c r="EA57" s="323" t="s">
        <v>578</v>
      </c>
      <c r="ED57" s="323" t="s">
        <v>578</v>
      </c>
      <c r="EG57" s="323" t="s">
        <v>578</v>
      </c>
      <c r="EJ57" s="323" t="s">
        <v>578</v>
      </c>
      <c r="EM57" s="323" t="s">
        <v>578</v>
      </c>
      <c r="EP57" s="323" t="s">
        <v>578</v>
      </c>
      <c r="ES57" s="323" t="s">
        <v>578</v>
      </c>
      <c r="EV57" s="323" t="s">
        <v>578</v>
      </c>
      <c r="EY57" s="323" t="s">
        <v>578</v>
      </c>
      <c r="FB57" s="323" t="s">
        <v>578</v>
      </c>
      <c r="FE57" s="323" t="s">
        <v>578</v>
      </c>
      <c r="FH57" s="323" t="s">
        <v>578</v>
      </c>
      <c r="FK57" s="323" t="s">
        <v>578</v>
      </c>
      <c r="FN57" s="323" t="s">
        <v>578</v>
      </c>
      <c r="FQ57" s="323" t="s">
        <v>578</v>
      </c>
      <c r="FT57" s="323" t="s">
        <v>578</v>
      </c>
      <c r="FW57" s="323" t="s">
        <v>578</v>
      </c>
      <c r="FZ57" s="323" t="s">
        <v>578</v>
      </c>
      <c r="GC57" s="323" t="s">
        <v>578</v>
      </c>
      <c r="GF57" s="323" t="s">
        <v>578</v>
      </c>
      <c r="GI57" s="323" t="s">
        <v>578</v>
      </c>
      <c r="GL57" s="323" t="s">
        <v>578</v>
      </c>
      <c r="GO57" s="323" t="s">
        <v>578</v>
      </c>
      <c r="GR57" s="323" t="s">
        <v>578</v>
      </c>
      <c r="GU57" s="323" t="s">
        <v>578</v>
      </c>
      <c r="GX57" s="323" t="s">
        <v>578</v>
      </c>
      <c r="HA57" s="323" t="s">
        <v>578</v>
      </c>
      <c r="HD57" s="323" t="s">
        <v>578</v>
      </c>
      <c r="HG57" s="323" t="s">
        <v>578</v>
      </c>
      <c r="HJ57" s="323" t="s">
        <v>578</v>
      </c>
      <c r="HM57" s="323" t="s">
        <v>578</v>
      </c>
      <c r="HP57" s="323" t="s">
        <v>578</v>
      </c>
      <c r="HS57" s="323" t="s">
        <v>578</v>
      </c>
      <c r="HV57" s="323" t="s">
        <v>578</v>
      </c>
      <c r="IB57" s="346" t="s">
        <v>578</v>
      </c>
      <c r="IC57" s="347" t="s">
        <v>578</v>
      </c>
      <c r="ID57" s="347" t="s">
        <v>578</v>
      </c>
      <c r="IE57" s="347" t="b">
        <v>1</v>
      </c>
    </row>
    <row r="58" spans="66:239">
      <c r="BN58" s="322" t="s">
        <v>578</v>
      </c>
      <c r="CX58" s="322" t="s">
        <v>578</v>
      </c>
      <c r="DR58" s="323" t="s">
        <v>578</v>
      </c>
      <c r="DU58" s="323" t="s">
        <v>578</v>
      </c>
      <c r="DX58" s="323" t="s">
        <v>578</v>
      </c>
      <c r="EA58" s="323" t="s">
        <v>578</v>
      </c>
      <c r="ED58" s="323" t="s">
        <v>578</v>
      </c>
      <c r="EG58" s="323" t="s">
        <v>578</v>
      </c>
      <c r="EJ58" s="323" t="s">
        <v>578</v>
      </c>
      <c r="EM58" s="323" t="s">
        <v>578</v>
      </c>
      <c r="EP58" s="323" t="s">
        <v>578</v>
      </c>
      <c r="ES58" s="323" t="s">
        <v>578</v>
      </c>
      <c r="EV58" s="323" t="s">
        <v>578</v>
      </c>
      <c r="EY58" s="323" t="s">
        <v>578</v>
      </c>
      <c r="FB58" s="323" t="s">
        <v>578</v>
      </c>
      <c r="FE58" s="323" t="s">
        <v>578</v>
      </c>
      <c r="FH58" s="323" t="s">
        <v>578</v>
      </c>
      <c r="FK58" s="323" t="s">
        <v>578</v>
      </c>
      <c r="FN58" s="323" t="s">
        <v>578</v>
      </c>
      <c r="FQ58" s="323" t="s">
        <v>578</v>
      </c>
      <c r="FT58" s="323" t="s">
        <v>578</v>
      </c>
      <c r="FW58" s="323" t="s">
        <v>578</v>
      </c>
      <c r="FZ58" s="323" t="s">
        <v>578</v>
      </c>
      <c r="GC58" s="323" t="s">
        <v>578</v>
      </c>
      <c r="GF58" s="323" t="s">
        <v>578</v>
      </c>
      <c r="GI58" s="323" t="s">
        <v>578</v>
      </c>
      <c r="GL58" s="323" t="s">
        <v>578</v>
      </c>
      <c r="GO58" s="323" t="s">
        <v>578</v>
      </c>
      <c r="GR58" s="323" t="s">
        <v>578</v>
      </c>
      <c r="GU58" s="323" t="s">
        <v>578</v>
      </c>
      <c r="GX58" s="323" t="s">
        <v>578</v>
      </c>
      <c r="HA58" s="323" t="s">
        <v>578</v>
      </c>
      <c r="HD58" s="323" t="s">
        <v>578</v>
      </c>
      <c r="HG58" s="323" t="s">
        <v>578</v>
      </c>
      <c r="HJ58" s="323" t="s">
        <v>578</v>
      </c>
      <c r="HM58" s="323" t="s">
        <v>578</v>
      </c>
      <c r="HP58" s="323" t="s">
        <v>578</v>
      </c>
      <c r="HS58" s="323" t="s">
        <v>578</v>
      </c>
      <c r="HV58" s="323" t="s">
        <v>578</v>
      </c>
      <c r="IB58" s="346" t="s">
        <v>578</v>
      </c>
      <c r="IC58" s="347" t="s">
        <v>578</v>
      </c>
      <c r="ID58" s="347" t="s">
        <v>578</v>
      </c>
      <c r="IE58" s="347" t="b">
        <v>1</v>
      </c>
    </row>
    <row r="59" spans="66:239">
      <c r="BN59" s="322" t="s">
        <v>578</v>
      </c>
      <c r="CX59" s="322" t="s">
        <v>578</v>
      </c>
      <c r="DR59" s="323" t="s">
        <v>578</v>
      </c>
      <c r="DU59" s="323" t="s">
        <v>578</v>
      </c>
      <c r="DX59" s="323" t="s">
        <v>578</v>
      </c>
      <c r="EA59" s="323" t="s">
        <v>578</v>
      </c>
      <c r="ED59" s="323" t="s">
        <v>578</v>
      </c>
      <c r="EG59" s="323" t="s">
        <v>578</v>
      </c>
      <c r="EJ59" s="323" t="s">
        <v>578</v>
      </c>
      <c r="EM59" s="323" t="s">
        <v>578</v>
      </c>
      <c r="EP59" s="323" t="s">
        <v>578</v>
      </c>
      <c r="ES59" s="323" t="s">
        <v>578</v>
      </c>
      <c r="EV59" s="323" t="s">
        <v>578</v>
      </c>
      <c r="EY59" s="323" t="s">
        <v>578</v>
      </c>
      <c r="FB59" s="323" t="s">
        <v>578</v>
      </c>
      <c r="FE59" s="323" t="s">
        <v>578</v>
      </c>
      <c r="FH59" s="323" t="s">
        <v>578</v>
      </c>
      <c r="FK59" s="323" t="s">
        <v>578</v>
      </c>
      <c r="FN59" s="323" t="s">
        <v>578</v>
      </c>
      <c r="FQ59" s="323" t="s">
        <v>578</v>
      </c>
      <c r="FT59" s="323" t="s">
        <v>578</v>
      </c>
      <c r="FW59" s="323" t="s">
        <v>578</v>
      </c>
      <c r="FZ59" s="323" t="s">
        <v>578</v>
      </c>
      <c r="GC59" s="323" t="s">
        <v>578</v>
      </c>
      <c r="GF59" s="323" t="s">
        <v>578</v>
      </c>
      <c r="GI59" s="323" t="s">
        <v>578</v>
      </c>
      <c r="GL59" s="323" t="s">
        <v>578</v>
      </c>
      <c r="GO59" s="323" t="s">
        <v>578</v>
      </c>
      <c r="GR59" s="323" t="s">
        <v>578</v>
      </c>
      <c r="GU59" s="323" t="s">
        <v>578</v>
      </c>
      <c r="GX59" s="323" t="s">
        <v>578</v>
      </c>
      <c r="HA59" s="323" t="s">
        <v>578</v>
      </c>
      <c r="HD59" s="323" t="s">
        <v>578</v>
      </c>
      <c r="HG59" s="323" t="s">
        <v>578</v>
      </c>
      <c r="HJ59" s="323" t="s">
        <v>578</v>
      </c>
      <c r="HM59" s="323" t="s">
        <v>578</v>
      </c>
      <c r="HP59" s="323" t="s">
        <v>578</v>
      </c>
      <c r="HS59" s="323" t="s">
        <v>578</v>
      </c>
      <c r="HV59" s="323" t="s">
        <v>578</v>
      </c>
      <c r="IB59" s="346" t="s">
        <v>578</v>
      </c>
      <c r="IC59" s="347" t="s">
        <v>578</v>
      </c>
      <c r="ID59" s="347" t="s">
        <v>578</v>
      </c>
      <c r="IE59" s="347" t="b">
        <v>1</v>
      </c>
    </row>
    <row r="60" spans="66:239">
      <c r="BN60" s="322" t="s">
        <v>578</v>
      </c>
      <c r="CX60" s="322" t="s">
        <v>578</v>
      </c>
      <c r="DR60" s="323" t="s">
        <v>578</v>
      </c>
      <c r="DU60" s="323" t="s">
        <v>578</v>
      </c>
      <c r="DX60" s="323" t="s">
        <v>578</v>
      </c>
      <c r="EA60" s="323" t="s">
        <v>578</v>
      </c>
      <c r="ED60" s="323" t="s">
        <v>578</v>
      </c>
      <c r="EG60" s="323" t="s">
        <v>578</v>
      </c>
      <c r="EJ60" s="323" t="s">
        <v>578</v>
      </c>
      <c r="EM60" s="323" t="s">
        <v>578</v>
      </c>
      <c r="EP60" s="323" t="s">
        <v>578</v>
      </c>
      <c r="ES60" s="323" t="s">
        <v>578</v>
      </c>
      <c r="EV60" s="323" t="s">
        <v>578</v>
      </c>
      <c r="EY60" s="323" t="s">
        <v>578</v>
      </c>
      <c r="FB60" s="323" t="s">
        <v>578</v>
      </c>
      <c r="FE60" s="323" t="s">
        <v>578</v>
      </c>
      <c r="FH60" s="323" t="s">
        <v>578</v>
      </c>
      <c r="FK60" s="323" t="s">
        <v>578</v>
      </c>
      <c r="FN60" s="323" t="s">
        <v>578</v>
      </c>
      <c r="FQ60" s="323" t="s">
        <v>578</v>
      </c>
      <c r="FT60" s="323" t="s">
        <v>578</v>
      </c>
      <c r="FW60" s="323" t="s">
        <v>578</v>
      </c>
      <c r="FZ60" s="323" t="s">
        <v>578</v>
      </c>
      <c r="GC60" s="323" t="s">
        <v>578</v>
      </c>
      <c r="GF60" s="323" t="s">
        <v>578</v>
      </c>
      <c r="GI60" s="323" t="s">
        <v>578</v>
      </c>
      <c r="GL60" s="323" t="s">
        <v>578</v>
      </c>
      <c r="GO60" s="323" t="s">
        <v>578</v>
      </c>
      <c r="GR60" s="323" t="s">
        <v>578</v>
      </c>
      <c r="GU60" s="323" t="s">
        <v>578</v>
      </c>
      <c r="GX60" s="323" t="s">
        <v>578</v>
      </c>
      <c r="HA60" s="323" t="s">
        <v>578</v>
      </c>
      <c r="HD60" s="323" t="s">
        <v>578</v>
      </c>
      <c r="HG60" s="323" t="s">
        <v>578</v>
      </c>
      <c r="HJ60" s="323" t="s">
        <v>578</v>
      </c>
      <c r="HM60" s="323" t="s">
        <v>578</v>
      </c>
      <c r="HP60" s="323" t="s">
        <v>578</v>
      </c>
      <c r="HS60" s="323" t="s">
        <v>578</v>
      </c>
      <c r="HV60" s="323" t="s">
        <v>578</v>
      </c>
      <c r="IB60" s="346" t="s">
        <v>578</v>
      </c>
      <c r="IC60" s="347" t="s">
        <v>578</v>
      </c>
      <c r="ID60" s="347" t="s">
        <v>578</v>
      </c>
      <c r="IE60" s="347" t="b">
        <v>1</v>
      </c>
    </row>
    <row r="61" spans="66:239">
      <c r="BN61" s="322" t="s">
        <v>578</v>
      </c>
      <c r="CX61" s="322" t="s">
        <v>578</v>
      </c>
      <c r="DR61" s="323" t="s">
        <v>578</v>
      </c>
      <c r="DU61" s="323" t="s">
        <v>578</v>
      </c>
      <c r="DX61" s="323" t="s">
        <v>578</v>
      </c>
      <c r="EA61" s="323" t="s">
        <v>578</v>
      </c>
      <c r="ED61" s="323" t="s">
        <v>578</v>
      </c>
      <c r="EG61" s="323" t="s">
        <v>578</v>
      </c>
      <c r="EJ61" s="323" t="s">
        <v>578</v>
      </c>
      <c r="EM61" s="323" t="s">
        <v>578</v>
      </c>
      <c r="EP61" s="323" t="s">
        <v>578</v>
      </c>
      <c r="ES61" s="323" t="s">
        <v>578</v>
      </c>
      <c r="EV61" s="323" t="s">
        <v>578</v>
      </c>
      <c r="EY61" s="323" t="s">
        <v>578</v>
      </c>
      <c r="FB61" s="323" t="s">
        <v>578</v>
      </c>
      <c r="FE61" s="323" t="s">
        <v>578</v>
      </c>
      <c r="FH61" s="323" t="s">
        <v>578</v>
      </c>
      <c r="FK61" s="323" t="s">
        <v>578</v>
      </c>
      <c r="FN61" s="323" t="s">
        <v>578</v>
      </c>
      <c r="FQ61" s="323" t="s">
        <v>578</v>
      </c>
      <c r="FT61" s="323" t="s">
        <v>578</v>
      </c>
      <c r="FW61" s="323" t="s">
        <v>578</v>
      </c>
      <c r="FZ61" s="323" t="s">
        <v>578</v>
      </c>
      <c r="GC61" s="323" t="s">
        <v>578</v>
      </c>
      <c r="GF61" s="323" t="s">
        <v>578</v>
      </c>
      <c r="GI61" s="323" t="s">
        <v>578</v>
      </c>
      <c r="GL61" s="323" t="s">
        <v>578</v>
      </c>
      <c r="GO61" s="323" t="s">
        <v>578</v>
      </c>
      <c r="GR61" s="323" t="s">
        <v>578</v>
      </c>
      <c r="GU61" s="323" t="s">
        <v>578</v>
      </c>
      <c r="GX61" s="323" t="s">
        <v>578</v>
      </c>
      <c r="HA61" s="323" t="s">
        <v>578</v>
      </c>
      <c r="HD61" s="323" t="s">
        <v>578</v>
      </c>
      <c r="HG61" s="323" t="s">
        <v>578</v>
      </c>
      <c r="HJ61" s="323" t="s">
        <v>578</v>
      </c>
      <c r="HM61" s="323" t="s">
        <v>578</v>
      </c>
      <c r="HP61" s="323" t="s">
        <v>578</v>
      </c>
      <c r="HS61" s="323" t="s">
        <v>578</v>
      </c>
      <c r="HV61" s="323" t="s">
        <v>578</v>
      </c>
      <c r="IB61" s="346" t="s">
        <v>578</v>
      </c>
      <c r="IC61" s="347" t="s">
        <v>578</v>
      </c>
      <c r="ID61" s="347" t="s">
        <v>578</v>
      </c>
      <c r="IE61" s="347" t="b">
        <v>1</v>
      </c>
    </row>
    <row r="62" spans="66:239">
      <c r="BN62" s="322" t="s">
        <v>578</v>
      </c>
      <c r="CX62" s="322" t="s">
        <v>578</v>
      </c>
      <c r="DR62" s="323" t="s">
        <v>578</v>
      </c>
      <c r="DU62" s="323" t="s">
        <v>578</v>
      </c>
      <c r="DX62" s="323" t="s">
        <v>578</v>
      </c>
      <c r="EA62" s="323" t="s">
        <v>578</v>
      </c>
      <c r="ED62" s="323" t="s">
        <v>578</v>
      </c>
      <c r="EG62" s="323" t="s">
        <v>578</v>
      </c>
      <c r="EJ62" s="323" t="s">
        <v>578</v>
      </c>
      <c r="EM62" s="323" t="s">
        <v>578</v>
      </c>
      <c r="EP62" s="323" t="s">
        <v>578</v>
      </c>
      <c r="ES62" s="323" t="s">
        <v>578</v>
      </c>
      <c r="EV62" s="323" t="s">
        <v>578</v>
      </c>
      <c r="EY62" s="323" t="s">
        <v>578</v>
      </c>
      <c r="FB62" s="323" t="s">
        <v>578</v>
      </c>
      <c r="FE62" s="323" t="s">
        <v>578</v>
      </c>
      <c r="FH62" s="323" t="s">
        <v>578</v>
      </c>
      <c r="FK62" s="323" t="s">
        <v>578</v>
      </c>
      <c r="FN62" s="323" t="s">
        <v>578</v>
      </c>
      <c r="FQ62" s="323" t="s">
        <v>578</v>
      </c>
      <c r="FT62" s="323" t="s">
        <v>578</v>
      </c>
      <c r="FW62" s="323" t="s">
        <v>578</v>
      </c>
      <c r="FZ62" s="323" t="s">
        <v>578</v>
      </c>
      <c r="GC62" s="323" t="s">
        <v>578</v>
      </c>
      <c r="GF62" s="323" t="s">
        <v>578</v>
      </c>
      <c r="GI62" s="323" t="s">
        <v>578</v>
      </c>
      <c r="GL62" s="323" t="s">
        <v>578</v>
      </c>
      <c r="GO62" s="323" t="s">
        <v>578</v>
      </c>
      <c r="GR62" s="323" t="s">
        <v>578</v>
      </c>
      <c r="GU62" s="323" t="s">
        <v>578</v>
      </c>
      <c r="GX62" s="323" t="s">
        <v>578</v>
      </c>
      <c r="HA62" s="323" t="s">
        <v>578</v>
      </c>
      <c r="HD62" s="323" t="s">
        <v>578</v>
      </c>
      <c r="HG62" s="323" t="s">
        <v>578</v>
      </c>
      <c r="HJ62" s="323" t="s">
        <v>578</v>
      </c>
      <c r="HM62" s="323" t="s">
        <v>578</v>
      </c>
      <c r="HP62" s="323" t="s">
        <v>578</v>
      </c>
      <c r="HS62" s="323" t="s">
        <v>578</v>
      </c>
      <c r="HV62" s="323" t="s">
        <v>578</v>
      </c>
      <c r="IB62" s="346" t="s">
        <v>578</v>
      </c>
      <c r="IC62" s="347" t="s">
        <v>578</v>
      </c>
      <c r="ID62" s="347" t="s">
        <v>578</v>
      </c>
      <c r="IE62" s="347" t="b">
        <v>1</v>
      </c>
    </row>
    <row r="63" spans="66:239">
      <c r="BN63" s="322" t="s">
        <v>578</v>
      </c>
      <c r="CX63" s="322" t="s">
        <v>578</v>
      </c>
      <c r="DR63" s="323" t="s">
        <v>578</v>
      </c>
      <c r="DU63" s="323" t="s">
        <v>578</v>
      </c>
      <c r="DX63" s="323" t="s">
        <v>578</v>
      </c>
      <c r="EA63" s="323" t="s">
        <v>578</v>
      </c>
      <c r="ED63" s="323" t="s">
        <v>578</v>
      </c>
      <c r="EG63" s="323" t="s">
        <v>578</v>
      </c>
      <c r="EJ63" s="323" t="s">
        <v>578</v>
      </c>
      <c r="EM63" s="323" t="s">
        <v>578</v>
      </c>
      <c r="EP63" s="323" t="s">
        <v>578</v>
      </c>
      <c r="ES63" s="323" t="s">
        <v>578</v>
      </c>
      <c r="EV63" s="323" t="s">
        <v>578</v>
      </c>
      <c r="EY63" s="323" t="s">
        <v>578</v>
      </c>
      <c r="FB63" s="323" t="s">
        <v>578</v>
      </c>
      <c r="FE63" s="323" t="s">
        <v>578</v>
      </c>
      <c r="FH63" s="323" t="s">
        <v>578</v>
      </c>
      <c r="FK63" s="323" t="s">
        <v>578</v>
      </c>
      <c r="FN63" s="323" t="s">
        <v>578</v>
      </c>
      <c r="FQ63" s="323" t="s">
        <v>578</v>
      </c>
      <c r="FT63" s="323" t="s">
        <v>578</v>
      </c>
      <c r="FW63" s="323" t="s">
        <v>578</v>
      </c>
      <c r="FZ63" s="323" t="s">
        <v>578</v>
      </c>
      <c r="GC63" s="323" t="s">
        <v>578</v>
      </c>
      <c r="GF63" s="323" t="s">
        <v>578</v>
      </c>
      <c r="GI63" s="323" t="s">
        <v>578</v>
      </c>
      <c r="GL63" s="323" t="s">
        <v>578</v>
      </c>
      <c r="GO63" s="323" t="s">
        <v>578</v>
      </c>
      <c r="GR63" s="323" t="s">
        <v>578</v>
      </c>
      <c r="GU63" s="323" t="s">
        <v>578</v>
      </c>
      <c r="GX63" s="323" t="s">
        <v>578</v>
      </c>
      <c r="HA63" s="323" t="s">
        <v>578</v>
      </c>
      <c r="HD63" s="323" t="s">
        <v>578</v>
      </c>
      <c r="HG63" s="323" t="s">
        <v>578</v>
      </c>
      <c r="HJ63" s="323" t="s">
        <v>578</v>
      </c>
      <c r="HM63" s="323" t="s">
        <v>578</v>
      </c>
      <c r="HP63" s="323" t="s">
        <v>578</v>
      </c>
      <c r="HS63" s="323" t="s">
        <v>578</v>
      </c>
      <c r="HV63" s="323" t="s">
        <v>578</v>
      </c>
      <c r="IB63" s="346" t="s">
        <v>578</v>
      </c>
      <c r="IC63" s="347" t="s">
        <v>578</v>
      </c>
      <c r="ID63" s="347" t="s">
        <v>578</v>
      </c>
      <c r="IE63" s="347" t="b">
        <v>1</v>
      </c>
    </row>
    <row r="64" spans="66:239">
      <c r="BN64" s="322" t="s">
        <v>578</v>
      </c>
      <c r="CX64" s="322" t="s">
        <v>578</v>
      </c>
      <c r="DR64" s="323" t="s">
        <v>578</v>
      </c>
      <c r="DU64" s="323" t="s">
        <v>578</v>
      </c>
      <c r="DX64" s="323" t="s">
        <v>578</v>
      </c>
      <c r="EA64" s="323" t="s">
        <v>578</v>
      </c>
      <c r="ED64" s="323" t="s">
        <v>578</v>
      </c>
      <c r="EG64" s="323" t="s">
        <v>578</v>
      </c>
      <c r="EJ64" s="323" t="s">
        <v>578</v>
      </c>
      <c r="EM64" s="323" t="s">
        <v>578</v>
      </c>
      <c r="EP64" s="323" t="s">
        <v>578</v>
      </c>
      <c r="ES64" s="323" t="s">
        <v>578</v>
      </c>
      <c r="EV64" s="323" t="s">
        <v>578</v>
      </c>
      <c r="EY64" s="323" t="s">
        <v>578</v>
      </c>
      <c r="FB64" s="323" t="s">
        <v>578</v>
      </c>
      <c r="FE64" s="323" t="s">
        <v>578</v>
      </c>
      <c r="FH64" s="323" t="s">
        <v>578</v>
      </c>
      <c r="FK64" s="323" t="s">
        <v>578</v>
      </c>
      <c r="FN64" s="323" t="s">
        <v>578</v>
      </c>
      <c r="FQ64" s="323" t="s">
        <v>578</v>
      </c>
      <c r="FT64" s="323" t="s">
        <v>578</v>
      </c>
      <c r="FW64" s="323" t="s">
        <v>578</v>
      </c>
      <c r="FZ64" s="323" t="s">
        <v>578</v>
      </c>
      <c r="GC64" s="323" t="s">
        <v>578</v>
      </c>
      <c r="GF64" s="323" t="s">
        <v>578</v>
      </c>
      <c r="GI64" s="323" t="s">
        <v>578</v>
      </c>
      <c r="GL64" s="323" t="s">
        <v>578</v>
      </c>
      <c r="GO64" s="323" t="s">
        <v>578</v>
      </c>
      <c r="GR64" s="323" t="s">
        <v>578</v>
      </c>
      <c r="GU64" s="323" t="s">
        <v>578</v>
      </c>
      <c r="GX64" s="323" t="s">
        <v>578</v>
      </c>
      <c r="HA64" s="323" t="s">
        <v>578</v>
      </c>
      <c r="HD64" s="323" t="s">
        <v>578</v>
      </c>
      <c r="HG64" s="323" t="s">
        <v>578</v>
      </c>
      <c r="HJ64" s="323" t="s">
        <v>578</v>
      </c>
      <c r="HM64" s="323" t="s">
        <v>578</v>
      </c>
      <c r="HP64" s="323" t="s">
        <v>578</v>
      </c>
      <c r="HS64" s="323" t="s">
        <v>578</v>
      </c>
      <c r="HV64" s="323" t="s">
        <v>578</v>
      </c>
      <c r="IB64" s="346" t="s">
        <v>578</v>
      </c>
      <c r="IC64" s="347" t="s">
        <v>578</v>
      </c>
      <c r="ID64" s="347" t="s">
        <v>578</v>
      </c>
      <c r="IE64" s="347" t="b">
        <v>1</v>
      </c>
    </row>
    <row r="65" spans="66:239">
      <c r="BN65" s="322" t="s">
        <v>578</v>
      </c>
      <c r="CX65" s="322" t="s">
        <v>578</v>
      </c>
      <c r="DR65" s="323" t="s">
        <v>578</v>
      </c>
      <c r="DU65" s="323" t="s">
        <v>578</v>
      </c>
      <c r="DX65" s="323" t="s">
        <v>578</v>
      </c>
      <c r="EA65" s="323" t="s">
        <v>578</v>
      </c>
      <c r="ED65" s="323" t="s">
        <v>578</v>
      </c>
      <c r="EG65" s="323" t="s">
        <v>578</v>
      </c>
      <c r="EJ65" s="323" t="s">
        <v>578</v>
      </c>
      <c r="EM65" s="323" t="s">
        <v>578</v>
      </c>
      <c r="EP65" s="323" t="s">
        <v>578</v>
      </c>
      <c r="ES65" s="323" t="s">
        <v>578</v>
      </c>
      <c r="EV65" s="323" t="s">
        <v>578</v>
      </c>
      <c r="EY65" s="323" t="s">
        <v>578</v>
      </c>
      <c r="FB65" s="323" t="s">
        <v>578</v>
      </c>
      <c r="FE65" s="323" t="s">
        <v>578</v>
      </c>
      <c r="FH65" s="323" t="s">
        <v>578</v>
      </c>
      <c r="FK65" s="323" t="s">
        <v>578</v>
      </c>
      <c r="FN65" s="323" t="s">
        <v>578</v>
      </c>
      <c r="FQ65" s="323" t="s">
        <v>578</v>
      </c>
      <c r="FT65" s="323" t="s">
        <v>578</v>
      </c>
      <c r="FW65" s="323" t="s">
        <v>578</v>
      </c>
      <c r="FZ65" s="323" t="s">
        <v>578</v>
      </c>
      <c r="GC65" s="323" t="s">
        <v>578</v>
      </c>
      <c r="GF65" s="323" t="s">
        <v>578</v>
      </c>
      <c r="GI65" s="323" t="s">
        <v>578</v>
      </c>
      <c r="GL65" s="323" t="s">
        <v>578</v>
      </c>
      <c r="GO65" s="323" t="s">
        <v>578</v>
      </c>
      <c r="GR65" s="323" t="s">
        <v>578</v>
      </c>
      <c r="GU65" s="323" t="s">
        <v>578</v>
      </c>
      <c r="GX65" s="323" t="s">
        <v>578</v>
      </c>
      <c r="HA65" s="323" t="s">
        <v>578</v>
      </c>
      <c r="HD65" s="323" t="s">
        <v>578</v>
      </c>
      <c r="HG65" s="323" t="s">
        <v>578</v>
      </c>
      <c r="HJ65" s="323" t="s">
        <v>578</v>
      </c>
      <c r="HM65" s="323" t="s">
        <v>578</v>
      </c>
      <c r="HP65" s="323" t="s">
        <v>578</v>
      </c>
      <c r="HS65" s="323" t="s">
        <v>578</v>
      </c>
      <c r="HV65" s="323" t="s">
        <v>578</v>
      </c>
      <c r="IB65" s="346" t="s">
        <v>578</v>
      </c>
      <c r="IC65" s="347" t="s">
        <v>578</v>
      </c>
      <c r="ID65" s="347" t="s">
        <v>578</v>
      </c>
      <c r="IE65" s="347" t="b">
        <v>1</v>
      </c>
    </row>
    <row r="66" spans="66:239">
      <c r="BN66" s="322" t="s">
        <v>578</v>
      </c>
      <c r="CX66" s="322" t="s">
        <v>578</v>
      </c>
      <c r="DR66" s="323" t="s">
        <v>578</v>
      </c>
      <c r="DU66" s="323" t="s">
        <v>578</v>
      </c>
      <c r="DX66" s="323" t="s">
        <v>578</v>
      </c>
      <c r="EA66" s="323" t="s">
        <v>578</v>
      </c>
      <c r="ED66" s="323" t="s">
        <v>578</v>
      </c>
      <c r="EG66" s="323" t="s">
        <v>578</v>
      </c>
      <c r="EJ66" s="323" t="s">
        <v>578</v>
      </c>
      <c r="EM66" s="323" t="s">
        <v>578</v>
      </c>
      <c r="EP66" s="323" t="s">
        <v>578</v>
      </c>
      <c r="ES66" s="323" t="s">
        <v>578</v>
      </c>
      <c r="EV66" s="323" t="s">
        <v>578</v>
      </c>
      <c r="EY66" s="323" t="s">
        <v>578</v>
      </c>
      <c r="FB66" s="323" t="s">
        <v>578</v>
      </c>
      <c r="FE66" s="323" t="s">
        <v>578</v>
      </c>
      <c r="FH66" s="323" t="s">
        <v>578</v>
      </c>
      <c r="FK66" s="323" t="s">
        <v>578</v>
      </c>
      <c r="FN66" s="323" t="s">
        <v>578</v>
      </c>
      <c r="FQ66" s="323" t="s">
        <v>578</v>
      </c>
      <c r="FT66" s="323" t="s">
        <v>578</v>
      </c>
      <c r="FW66" s="323" t="s">
        <v>578</v>
      </c>
      <c r="FZ66" s="323" t="s">
        <v>578</v>
      </c>
      <c r="GC66" s="323" t="s">
        <v>578</v>
      </c>
      <c r="GF66" s="323" t="s">
        <v>578</v>
      </c>
      <c r="GI66" s="323" t="s">
        <v>578</v>
      </c>
      <c r="GL66" s="323" t="s">
        <v>578</v>
      </c>
      <c r="GO66" s="323" t="s">
        <v>578</v>
      </c>
      <c r="GR66" s="323" t="s">
        <v>578</v>
      </c>
      <c r="GU66" s="323" t="s">
        <v>578</v>
      </c>
      <c r="GX66" s="323" t="s">
        <v>578</v>
      </c>
      <c r="HA66" s="323" t="s">
        <v>578</v>
      </c>
      <c r="HD66" s="323" t="s">
        <v>578</v>
      </c>
      <c r="HG66" s="323" t="s">
        <v>578</v>
      </c>
      <c r="HJ66" s="323" t="s">
        <v>578</v>
      </c>
      <c r="HM66" s="323" t="s">
        <v>578</v>
      </c>
      <c r="HP66" s="323" t="s">
        <v>578</v>
      </c>
      <c r="HS66" s="323" t="s">
        <v>578</v>
      </c>
      <c r="HV66" s="323" t="s">
        <v>578</v>
      </c>
      <c r="IB66" s="346" t="s">
        <v>578</v>
      </c>
      <c r="IC66" s="347" t="s">
        <v>578</v>
      </c>
      <c r="ID66" s="347" t="s">
        <v>578</v>
      </c>
      <c r="IE66" s="347" t="b">
        <v>1</v>
      </c>
    </row>
    <row r="67" spans="66:239">
      <c r="BN67" s="322" t="s">
        <v>578</v>
      </c>
      <c r="CX67" s="322" t="s">
        <v>578</v>
      </c>
      <c r="DR67" s="323" t="s">
        <v>578</v>
      </c>
      <c r="DU67" s="323" t="s">
        <v>578</v>
      </c>
      <c r="DX67" s="323" t="s">
        <v>578</v>
      </c>
      <c r="EA67" s="323" t="s">
        <v>578</v>
      </c>
      <c r="ED67" s="323" t="s">
        <v>578</v>
      </c>
      <c r="EG67" s="323" t="s">
        <v>578</v>
      </c>
      <c r="EJ67" s="323" t="s">
        <v>578</v>
      </c>
      <c r="EM67" s="323" t="s">
        <v>578</v>
      </c>
      <c r="EP67" s="323" t="s">
        <v>578</v>
      </c>
      <c r="ES67" s="323" t="s">
        <v>578</v>
      </c>
      <c r="EV67" s="323" t="s">
        <v>578</v>
      </c>
      <c r="EY67" s="323" t="s">
        <v>578</v>
      </c>
      <c r="FB67" s="323" t="s">
        <v>578</v>
      </c>
      <c r="FE67" s="323" t="s">
        <v>578</v>
      </c>
      <c r="FH67" s="323" t="s">
        <v>578</v>
      </c>
      <c r="FK67" s="323" t="s">
        <v>578</v>
      </c>
      <c r="FN67" s="323" t="s">
        <v>578</v>
      </c>
      <c r="FQ67" s="323" t="s">
        <v>578</v>
      </c>
      <c r="FT67" s="323" t="s">
        <v>578</v>
      </c>
      <c r="FW67" s="323" t="s">
        <v>578</v>
      </c>
      <c r="FZ67" s="323" t="s">
        <v>578</v>
      </c>
      <c r="GC67" s="323" t="s">
        <v>578</v>
      </c>
      <c r="GF67" s="323" t="s">
        <v>578</v>
      </c>
      <c r="GI67" s="323" t="s">
        <v>578</v>
      </c>
      <c r="GL67" s="323" t="s">
        <v>578</v>
      </c>
      <c r="GO67" s="323" t="s">
        <v>578</v>
      </c>
      <c r="GR67" s="323" t="s">
        <v>578</v>
      </c>
      <c r="GU67" s="323" t="s">
        <v>578</v>
      </c>
      <c r="GX67" s="323" t="s">
        <v>578</v>
      </c>
      <c r="HA67" s="323" t="s">
        <v>578</v>
      </c>
      <c r="HD67" s="323" t="s">
        <v>578</v>
      </c>
      <c r="HG67" s="323" t="s">
        <v>578</v>
      </c>
      <c r="HJ67" s="323" t="s">
        <v>578</v>
      </c>
      <c r="HM67" s="323" t="s">
        <v>578</v>
      </c>
      <c r="HP67" s="323" t="s">
        <v>578</v>
      </c>
      <c r="HS67" s="323" t="s">
        <v>578</v>
      </c>
      <c r="HV67" s="323" t="s">
        <v>578</v>
      </c>
      <c r="IB67" s="346" t="s">
        <v>578</v>
      </c>
      <c r="IC67" s="347" t="s">
        <v>578</v>
      </c>
      <c r="ID67" s="347" t="s">
        <v>578</v>
      </c>
      <c r="IE67" s="347" t="b">
        <v>1</v>
      </c>
    </row>
    <row r="68" spans="66:239">
      <c r="BN68" s="322" t="s">
        <v>578</v>
      </c>
      <c r="CX68" s="322" t="s">
        <v>578</v>
      </c>
      <c r="DR68" s="323" t="s">
        <v>578</v>
      </c>
      <c r="DU68" s="323" t="s">
        <v>578</v>
      </c>
      <c r="DX68" s="323" t="s">
        <v>578</v>
      </c>
      <c r="EA68" s="323" t="s">
        <v>578</v>
      </c>
      <c r="ED68" s="323" t="s">
        <v>578</v>
      </c>
      <c r="EG68" s="323" t="s">
        <v>578</v>
      </c>
      <c r="EJ68" s="323" t="s">
        <v>578</v>
      </c>
      <c r="EM68" s="323" t="s">
        <v>578</v>
      </c>
      <c r="EP68" s="323" t="s">
        <v>578</v>
      </c>
      <c r="ES68" s="323" t="s">
        <v>578</v>
      </c>
      <c r="EV68" s="323" t="s">
        <v>578</v>
      </c>
      <c r="EY68" s="323" t="s">
        <v>578</v>
      </c>
      <c r="FB68" s="323" t="s">
        <v>578</v>
      </c>
      <c r="FE68" s="323" t="s">
        <v>578</v>
      </c>
      <c r="FH68" s="323" t="s">
        <v>578</v>
      </c>
      <c r="FK68" s="323" t="s">
        <v>578</v>
      </c>
      <c r="FN68" s="323" t="s">
        <v>578</v>
      </c>
      <c r="FQ68" s="323" t="s">
        <v>578</v>
      </c>
      <c r="FT68" s="323" t="s">
        <v>578</v>
      </c>
      <c r="FW68" s="323" t="s">
        <v>578</v>
      </c>
      <c r="FZ68" s="323" t="s">
        <v>578</v>
      </c>
      <c r="GC68" s="323" t="s">
        <v>578</v>
      </c>
      <c r="GF68" s="323" t="s">
        <v>578</v>
      </c>
      <c r="GI68" s="323" t="s">
        <v>578</v>
      </c>
      <c r="GL68" s="323" t="s">
        <v>578</v>
      </c>
      <c r="GO68" s="323" t="s">
        <v>578</v>
      </c>
      <c r="GR68" s="323" t="s">
        <v>578</v>
      </c>
      <c r="GU68" s="323" t="s">
        <v>578</v>
      </c>
      <c r="GX68" s="323" t="s">
        <v>578</v>
      </c>
      <c r="HA68" s="323" t="s">
        <v>578</v>
      </c>
      <c r="HD68" s="323" t="s">
        <v>578</v>
      </c>
      <c r="HG68" s="323" t="s">
        <v>578</v>
      </c>
      <c r="HJ68" s="323" t="s">
        <v>578</v>
      </c>
      <c r="HM68" s="323" t="s">
        <v>578</v>
      </c>
      <c r="HP68" s="323" t="s">
        <v>578</v>
      </c>
      <c r="HS68" s="323" t="s">
        <v>578</v>
      </c>
      <c r="HV68" s="323" t="s">
        <v>578</v>
      </c>
      <c r="IB68" s="346" t="s">
        <v>578</v>
      </c>
      <c r="IC68" s="347" t="s">
        <v>578</v>
      </c>
      <c r="ID68" s="347" t="s">
        <v>578</v>
      </c>
      <c r="IE68" s="347" t="b">
        <v>1</v>
      </c>
    </row>
    <row r="69" spans="66:239">
      <c r="BN69" s="322" t="s">
        <v>578</v>
      </c>
      <c r="CX69" s="322" t="s">
        <v>578</v>
      </c>
      <c r="DR69" s="323" t="s">
        <v>578</v>
      </c>
      <c r="DU69" s="323" t="s">
        <v>578</v>
      </c>
      <c r="DX69" s="323" t="s">
        <v>578</v>
      </c>
      <c r="EA69" s="323" t="s">
        <v>578</v>
      </c>
      <c r="ED69" s="323" t="s">
        <v>578</v>
      </c>
      <c r="EG69" s="323" t="s">
        <v>578</v>
      </c>
      <c r="EJ69" s="323" t="s">
        <v>578</v>
      </c>
      <c r="EM69" s="323" t="s">
        <v>578</v>
      </c>
      <c r="EP69" s="323" t="s">
        <v>578</v>
      </c>
      <c r="ES69" s="323" t="s">
        <v>578</v>
      </c>
      <c r="EV69" s="323" t="s">
        <v>578</v>
      </c>
      <c r="EY69" s="323" t="s">
        <v>578</v>
      </c>
      <c r="FB69" s="323" t="s">
        <v>578</v>
      </c>
      <c r="FE69" s="323" t="s">
        <v>578</v>
      </c>
      <c r="FH69" s="323" t="s">
        <v>578</v>
      </c>
      <c r="FK69" s="323" t="s">
        <v>578</v>
      </c>
      <c r="FN69" s="323" t="s">
        <v>578</v>
      </c>
      <c r="FQ69" s="323" t="s">
        <v>578</v>
      </c>
      <c r="FT69" s="323" t="s">
        <v>578</v>
      </c>
      <c r="FW69" s="323" t="s">
        <v>578</v>
      </c>
      <c r="FZ69" s="323" t="s">
        <v>578</v>
      </c>
      <c r="GC69" s="323" t="s">
        <v>578</v>
      </c>
      <c r="GF69" s="323" t="s">
        <v>578</v>
      </c>
      <c r="GI69" s="323" t="s">
        <v>578</v>
      </c>
      <c r="GL69" s="323" t="s">
        <v>578</v>
      </c>
      <c r="GO69" s="323" t="s">
        <v>578</v>
      </c>
      <c r="GR69" s="323" t="s">
        <v>578</v>
      </c>
      <c r="GU69" s="323" t="s">
        <v>578</v>
      </c>
      <c r="GX69" s="323" t="s">
        <v>578</v>
      </c>
      <c r="HA69" s="323" t="s">
        <v>578</v>
      </c>
      <c r="HD69" s="323" t="s">
        <v>578</v>
      </c>
      <c r="HG69" s="323" t="s">
        <v>578</v>
      </c>
      <c r="HJ69" s="323" t="s">
        <v>578</v>
      </c>
      <c r="HM69" s="323" t="s">
        <v>578</v>
      </c>
      <c r="HP69" s="323" t="s">
        <v>578</v>
      </c>
      <c r="HS69" s="323" t="s">
        <v>578</v>
      </c>
      <c r="HV69" s="323" t="s">
        <v>578</v>
      </c>
      <c r="IB69" s="346" t="s">
        <v>578</v>
      </c>
      <c r="IC69" s="347" t="s">
        <v>578</v>
      </c>
      <c r="ID69" s="347" t="s">
        <v>578</v>
      </c>
      <c r="IE69" s="347" t="b">
        <v>1</v>
      </c>
    </row>
    <row r="70" spans="66:239">
      <c r="BN70" s="322" t="s">
        <v>578</v>
      </c>
      <c r="CX70" s="322" t="s">
        <v>578</v>
      </c>
      <c r="DR70" s="323" t="s">
        <v>578</v>
      </c>
      <c r="DU70" s="323" t="s">
        <v>578</v>
      </c>
      <c r="DX70" s="323" t="s">
        <v>578</v>
      </c>
      <c r="EA70" s="323" t="s">
        <v>578</v>
      </c>
      <c r="ED70" s="323" t="s">
        <v>578</v>
      </c>
      <c r="EG70" s="323" t="s">
        <v>578</v>
      </c>
      <c r="EJ70" s="323" t="s">
        <v>578</v>
      </c>
      <c r="EM70" s="323" t="s">
        <v>578</v>
      </c>
      <c r="EP70" s="323" t="s">
        <v>578</v>
      </c>
      <c r="ES70" s="323" t="s">
        <v>578</v>
      </c>
      <c r="EV70" s="323" t="s">
        <v>578</v>
      </c>
      <c r="EY70" s="323" t="s">
        <v>578</v>
      </c>
      <c r="FB70" s="323" t="s">
        <v>578</v>
      </c>
      <c r="FE70" s="323" t="s">
        <v>578</v>
      </c>
      <c r="FH70" s="323" t="s">
        <v>578</v>
      </c>
      <c r="FK70" s="323" t="s">
        <v>578</v>
      </c>
      <c r="FN70" s="323" t="s">
        <v>578</v>
      </c>
      <c r="FQ70" s="323" t="s">
        <v>578</v>
      </c>
      <c r="FT70" s="323" t="s">
        <v>578</v>
      </c>
      <c r="FW70" s="323" t="s">
        <v>578</v>
      </c>
      <c r="FZ70" s="323" t="s">
        <v>578</v>
      </c>
      <c r="GC70" s="323" t="s">
        <v>578</v>
      </c>
      <c r="GF70" s="323" t="s">
        <v>578</v>
      </c>
      <c r="GI70" s="323" t="s">
        <v>578</v>
      </c>
      <c r="GL70" s="323" t="s">
        <v>578</v>
      </c>
      <c r="GO70" s="323" t="s">
        <v>578</v>
      </c>
      <c r="GR70" s="323" t="s">
        <v>578</v>
      </c>
      <c r="GU70" s="323" t="s">
        <v>578</v>
      </c>
      <c r="GX70" s="323" t="s">
        <v>578</v>
      </c>
      <c r="HA70" s="323" t="s">
        <v>578</v>
      </c>
      <c r="HD70" s="323" t="s">
        <v>578</v>
      </c>
      <c r="HG70" s="323" t="s">
        <v>578</v>
      </c>
      <c r="HJ70" s="323" t="s">
        <v>578</v>
      </c>
      <c r="HM70" s="323" t="s">
        <v>578</v>
      </c>
      <c r="HP70" s="323" t="s">
        <v>578</v>
      </c>
      <c r="HS70" s="323" t="s">
        <v>578</v>
      </c>
      <c r="HV70" s="323" t="s">
        <v>578</v>
      </c>
      <c r="IB70" s="346" t="s">
        <v>578</v>
      </c>
      <c r="IC70" s="347" t="s">
        <v>578</v>
      </c>
      <c r="ID70" s="347" t="s">
        <v>578</v>
      </c>
      <c r="IE70" s="347" t="b">
        <v>1</v>
      </c>
    </row>
    <row r="71" spans="66:239">
      <c r="BN71" s="322" t="s">
        <v>578</v>
      </c>
      <c r="CX71" s="322" t="s">
        <v>578</v>
      </c>
      <c r="DR71" s="323" t="s">
        <v>578</v>
      </c>
      <c r="DU71" s="323" t="s">
        <v>578</v>
      </c>
      <c r="DX71" s="323" t="s">
        <v>578</v>
      </c>
      <c r="EA71" s="323" t="s">
        <v>578</v>
      </c>
      <c r="ED71" s="323" t="s">
        <v>578</v>
      </c>
      <c r="EG71" s="323" t="s">
        <v>578</v>
      </c>
      <c r="EJ71" s="323" t="s">
        <v>578</v>
      </c>
      <c r="EM71" s="323" t="s">
        <v>578</v>
      </c>
      <c r="EP71" s="323" t="s">
        <v>578</v>
      </c>
      <c r="ES71" s="323" t="s">
        <v>578</v>
      </c>
      <c r="EV71" s="323" t="s">
        <v>578</v>
      </c>
      <c r="EY71" s="323" t="s">
        <v>578</v>
      </c>
      <c r="FB71" s="323" t="s">
        <v>578</v>
      </c>
      <c r="FE71" s="323" t="s">
        <v>578</v>
      </c>
      <c r="FH71" s="323" t="s">
        <v>578</v>
      </c>
      <c r="FK71" s="323" t="s">
        <v>578</v>
      </c>
      <c r="FN71" s="323" t="s">
        <v>578</v>
      </c>
      <c r="FQ71" s="323" t="s">
        <v>578</v>
      </c>
      <c r="FT71" s="323" t="s">
        <v>578</v>
      </c>
      <c r="FW71" s="323" t="s">
        <v>578</v>
      </c>
      <c r="FZ71" s="323" t="s">
        <v>578</v>
      </c>
      <c r="GC71" s="323" t="s">
        <v>578</v>
      </c>
      <c r="GF71" s="323" t="s">
        <v>578</v>
      </c>
      <c r="GI71" s="323" t="s">
        <v>578</v>
      </c>
      <c r="GL71" s="323" t="s">
        <v>578</v>
      </c>
      <c r="GO71" s="323" t="s">
        <v>578</v>
      </c>
      <c r="GR71" s="323" t="s">
        <v>578</v>
      </c>
      <c r="GU71" s="323" t="s">
        <v>578</v>
      </c>
      <c r="GX71" s="323" t="s">
        <v>578</v>
      </c>
      <c r="HA71" s="323" t="s">
        <v>578</v>
      </c>
      <c r="HD71" s="323" t="s">
        <v>578</v>
      </c>
      <c r="HG71" s="323" t="s">
        <v>578</v>
      </c>
      <c r="HJ71" s="323" t="s">
        <v>578</v>
      </c>
      <c r="HM71" s="323" t="s">
        <v>578</v>
      </c>
      <c r="HP71" s="323" t="s">
        <v>578</v>
      </c>
      <c r="HS71" s="323" t="s">
        <v>578</v>
      </c>
      <c r="HV71" s="323" t="s">
        <v>578</v>
      </c>
      <c r="IB71" s="346" t="s">
        <v>578</v>
      </c>
      <c r="IC71" s="347" t="s">
        <v>578</v>
      </c>
      <c r="ID71" s="347" t="s">
        <v>578</v>
      </c>
      <c r="IE71" s="347" t="b">
        <v>1</v>
      </c>
    </row>
    <row r="72" spans="66:239">
      <c r="BN72" s="322" t="s">
        <v>578</v>
      </c>
      <c r="CX72" s="322" t="s">
        <v>578</v>
      </c>
      <c r="DR72" s="323" t="s">
        <v>578</v>
      </c>
      <c r="DU72" s="323" t="s">
        <v>578</v>
      </c>
      <c r="DX72" s="323" t="s">
        <v>578</v>
      </c>
      <c r="EA72" s="323" t="s">
        <v>578</v>
      </c>
      <c r="ED72" s="323" t="s">
        <v>578</v>
      </c>
      <c r="EG72" s="323" t="s">
        <v>578</v>
      </c>
      <c r="EJ72" s="323" t="s">
        <v>578</v>
      </c>
      <c r="EM72" s="323" t="s">
        <v>578</v>
      </c>
      <c r="EP72" s="323" t="s">
        <v>578</v>
      </c>
      <c r="ES72" s="323" t="s">
        <v>578</v>
      </c>
      <c r="EV72" s="323" t="s">
        <v>578</v>
      </c>
      <c r="EY72" s="323" t="s">
        <v>578</v>
      </c>
      <c r="FB72" s="323" t="s">
        <v>578</v>
      </c>
      <c r="FE72" s="323" t="s">
        <v>578</v>
      </c>
      <c r="FH72" s="323" t="s">
        <v>578</v>
      </c>
      <c r="FK72" s="323" t="s">
        <v>578</v>
      </c>
      <c r="FN72" s="323" t="s">
        <v>578</v>
      </c>
      <c r="FQ72" s="323" t="s">
        <v>578</v>
      </c>
      <c r="FT72" s="323" t="s">
        <v>578</v>
      </c>
      <c r="FW72" s="323" t="s">
        <v>578</v>
      </c>
      <c r="FZ72" s="323" t="s">
        <v>578</v>
      </c>
      <c r="GC72" s="323" t="s">
        <v>578</v>
      </c>
      <c r="GF72" s="323" t="s">
        <v>578</v>
      </c>
      <c r="GI72" s="323" t="s">
        <v>578</v>
      </c>
      <c r="GL72" s="323" t="s">
        <v>578</v>
      </c>
      <c r="GO72" s="323" t="s">
        <v>578</v>
      </c>
      <c r="GR72" s="323" t="s">
        <v>578</v>
      </c>
      <c r="GU72" s="323" t="s">
        <v>578</v>
      </c>
      <c r="GX72" s="323" t="s">
        <v>578</v>
      </c>
      <c r="HA72" s="323" t="s">
        <v>578</v>
      </c>
      <c r="HD72" s="323" t="s">
        <v>578</v>
      </c>
      <c r="HG72" s="323" t="s">
        <v>578</v>
      </c>
      <c r="HJ72" s="323" t="s">
        <v>578</v>
      </c>
      <c r="HM72" s="323" t="s">
        <v>578</v>
      </c>
      <c r="HP72" s="323" t="s">
        <v>578</v>
      </c>
      <c r="HS72" s="323" t="s">
        <v>578</v>
      </c>
      <c r="HV72" s="323" t="s">
        <v>578</v>
      </c>
      <c r="IB72" s="346" t="s">
        <v>578</v>
      </c>
      <c r="IC72" s="347" t="s">
        <v>578</v>
      </c>
      <c r="ID72" s="347" t="s">
        <v>578</v>
      </c>
      <c r="IE72" s="347" t="b">
        <v>1</v>
      </c>
    </row>
    <row r="73" spans="66:239">
      <c r="BN73" s="322" t="s">
        <v>578</v>
      </c>
      <c r="CX73" s="322" t="s">
        <v>578</v>
      </c>
      <c r="DR73" s="323" t="s">
        <v>578</v>
      </c>
      <c r="DU73" s="323" t="s">
        <v>578</v>
      </c>
      <c r="DX73" s="323" t="s">
        <v>578</v>
      </c>
      <c r="EA73" s="323" t="s">
        <v>578</v>
      </c>
      <c r="ED73" s="323" t="s">
        <v>578</v>
      </c>
      <c r="EG73" s="323" t="s">
        <v>578</v>
      </c>
      <c r="EJ73" s="323" t="s">
        <v>578</v>
      </c>
      <c r="EM73" s="323" t="s">
        <v>578</v>
      </c>
      <c r="EP73" s="323" t="s">
        <v>578</v>
      </c>
      <c r="ES73" s="323" t="s">
        <v>578</v>
      </c>
      <c r="EV73" s="323" t="s">
        <v>578</v>
      </c>
      <c r="EY73" s="323" t="s">
        <v>578</v>
      </c>
      <c r="FB73" s="323" t="s">
        <v>578</v>
      </c>
      <c r="FE73" s="323" t="s">
        <v>578</v>
      </c>
      <c r="FH73" s="323" t="s">
        <v>578</v>
      </c>
      <c r="FK73" s="323" t="s">
        <v>578</v>
      </c>
      <c r="FN73" s="323" t="s">
        <v>578</v>
      </c>
      <c r="FQ73" s="323" t="s">
        <v>578</v>
      </c>
      <c r="FT73" s="323" t="s">
        <v>578</v>
      </c>
      <c r="FW73" s="323" t="s">
        <v>578</v>
      </c>
      <c r="FZ73" s="323" t="s">
        <v>578</v>
      </c>
      <c r="GC73" s="323" t="s">
        <v>578</v>
      </c>
      <c r="GF73" s="323" t="s">
        <v>578</v>
      </c>
      <c r="GI73" s="323" t="s">
        <v>578</v>
      </c>
      <c r="GL73" s="323" t="s">
        <v>578</v>
      </c>
      <c r="GO73" s="323" t="s">
        <v>578</v>
      </c>
      <c r="GR73" s="323" t="s">
        <v>578</v>
      </c>
      <c r="GU73" s="323" t="s">
        <v>578</v>
      </c>
      <c r="GX73" s="323" t="s">
        <v>578</v>
      </c>
      <c r="HA73" s="323" t="s">
        <v>578</v>
      </c>
      <c r="HD73" s="323" t="s">
        <v>578</v>
      </c>
      <c r="HG73" s="323" t="s">
        <v>578</v>
      </c>
      <c r="HJ73" s="323" t="s">
        <v>578</v>
      </c>
      <c r="HM73" s="323" t="s">
        <v>578</v>
      </c>
      <c r="HP73" s="323" t="s">
        <v>578</v>
      </c>
      <c r="HS73" s="323" t="s">
        <v>578</v>
      </c>
      <c r="HV73" s="323" t="s">
        <v>578</v>
      </c>
      <c r="IB73" s="346" t="s">
        <v>578</v>
      </c>
      <c r="IC73" s="347" t="s">
        <v>578</v>
      </c>
      <c r="ID73" s="347" t="s">
        <v>578</v>
      </c>
      <c r="IE73" s="347" t="b">
        <v>1</v>
      </c>
    </row>
    <row r="74" spans="66:239">
      <c r="BN74" s="322" t="s">
        <v>578</v>
      </c>
      <c r="CX74" s="322" t="s">
        <v>578</v>
      </c>
      <c r="DR74" s="323" t="s">
        <v>578</v>
      </c>
      <c r="DU74" s="323" t="s">
        <v>578</v>
      </c>
      <c r="DX74" s="323" t="s">
        <v>578</v>
      </c>
      <c r="EA74" s="323" t="s">
        <v>578</v>
      </c>
      <c r="ED74" s="323" t="s">
        <v>578</v>
      </c>
      <c r="EG74" s="323" t="s">
        <v>578</v>
      </c>
      <c r="EJ74" s="323" t="s">
        <v>578</v>
      </c>
      <c r="EM74" s="323" t="s">
        <v>578</v>
      </c>
      <c r="EP74" s="323" t="s">
        <v>578</v>
      </c>
      <c r="ES74" s="323" t="s">
        <v>578</v>
      </c>
      <c r="EV74" s="323" t="s">
        <v>578</v>
      </c>
      <c r="EY74" s="323" t="s">
        <v>578</v>
      </c>
      <c r="FB74" s="323" t="s">
        <v>578</v>
      </c>
      <c r="FE74" s="323" t="s">
        <v>578</v>
      </c>
      <c r="FH74" s="323" t="s">
        <v>578</v>
      </c>
      <c r="FK74" s="323" t="s">
        <v>578</v>
      </c>
      <c r="FN74" s="323" t="s">
        <v>578</v>
      </c>
      <c r="FQ74" s="323" t="s">
        <v>578</v>
      </c>
      <c r="FT74" s="323" t="s">
        <v>578</v>
      </c>
      <c r="FW74" s="323" t="s">
        <v>578</v>
      </c>
      <c r="FZ74" s="323" t="s">
        <v>578</v>
      </c>
      <c r="GC74" s="323" t="s">
        <v>578</v>
      </c>
      <c r="GF74" s="323" t="s">
        <v>578</v>
      </c>
      <c r="GI74" s="323" t="s">
        <v>578</v>
      </c>
      <c r="GL74" s="323" t="s">
        <v>578</v>
      </c>
      <c r="GO74" s="323" t="s">
        <v>578</v>
      </c>
      <c r="GR74" s="323" t="s">
        <v>578</v>
      </c>
      <c r="GU74" s="323" t="s">
        <v>578</v>
      </c>
      <c r="GX74" s="323" t="s">
        <v>578</v>
      </c>
      <c r="HA74" s="323" t="s">
        <v>578</v>
      </c>
      <c r="HD74" s="323" t="s">
        <v>578</v>
      </c>
      <c r="HG74" s="323" t="s">
        <v>578</v>
      </c>
      <c r="HJ74" s="323" t="s">
        <v>578</v>
      </c>
      <c r="HM74" s="323" t="s">
        <v>578</v>
      </c>
      <c r="HP74" s="323" t="s">
        <v>578</v>
      </c>
      <c r="HS74" s="323" t="s">
        <v>578</v>
      </c>
      <c r="HV74" s="323" t="s">
        <v>578</v>
      </c>
      <c r="IB74" s="346" t="s">
        <v>578</v>
      </c>
      <c r="IC74" s="347" t="s">
        <v>578</v>
      </c>
      <c r="ID74" s="347" t="s">
        <v>578</v>
      </c>
      <c r="IE74" s="347" t="b">
        <v>1</v>
      </c>
    </row>
    <row r="75" spans="66:239">
      <c r="BN75" s="322" t="s">
        <v>578</v>
      </c>
      <c r="CX75" s="322" t="s">
        <v>578</v>
      </c>
      <c r="DR75" s="323" t="s">
        <v>578</v>
      </c>
      <c r="DU75" s="323" t="s">
        <v>578</v>
      </c>
      <c r="DX75" s="323" t="s">
        <v>578</v>
      </c>
      <c r="EA75" s="323" t="s">
        <v>578</v>
      </c>
      <c r="ED75" s="323" t="s">
        <v>578</v>
      </c>
      <c r="EG75" s="323" t="s">
        <v>578</v>
      </c>
      <c r="EJ75" s="323" t="s">
        <v>578</v>
      </c>
      <c r="EM75" s="323" t="s">
        <v>578</v>
      </c>
      <c r="EP75" s="323" t="s">
        <v>578</v>
      </c>
      <c r="ES75" s="323" t="s">
        <v>578</v>
      </c>
      <c r="EV75" s="323" t="s">
        <v>578</v>
      </c>
      <c r="EY75" s="323" t="s">
        <v>578</v>
      </c>
      <c r="FB75" s="323" t="s">
        <v>578</v>
      </c>
      <c r="FE75" s="323" t="s">
        <v>578</v>
      </c>
      <c r="FH75" s="323" t="s">
        <v>578</v>
      </c>
      <c r="FK75" s="323" t="s">
        <v>578</v>
      </c>
      <c r="FN75" s="323" t="s">
        <v>578</v>
      </c>
      <c r="FQ75" s="323" t="s">
        <v>578</v>
      </c>
      <c r="FT75" s="323" t="s">
        <v>578</v>
      </c>
      <c r="FW75" s="323" t="s">
        <v>578</v>
      </c>
      <c r="FZ75" s="323" t="s">
        <v>578</v>
      </c>
      <c r="GC75" s="323" t="s">
        <v>578</v>
      </c>
      <c r="GF75" s="323" t="s">
        <v>578</v>
      </c>
      <c r="GI75" s="323" t="s">
        <v>578</v>
      </c>
      <c r="GL75" s="323" t="s">
        <v>578</v>
      </c>
      <c r="GO75" s="323" t="s">
        <v>578</v>
      </c>
      <c r="GR75" s="323" t="s">
        <v>578</v>
      </c>
      <c r="GU75" s="323" t="s">
        <v>578</v>
      </c>
      <c r="GX75" s="323" t="s">
        <v>578</v>
      </c>
      <c r="HA75" s="323" t="s">
        <v>578</v>
      </c>
      <c r="HD75" s="323" t="s">
        <v>578</v>
      </c>
      <c r="HG75" s="323" t="s">
        <v>578</v>
      </c>
      <c r="HJ75" s="323" t="s">
        <v>578</v>
      </c>
      <c r="HM75" s="323" t="s">
        <v>578</v>
      </c>
      <c r="HP75" s="323" t="s">
        <v>578</v>
      </c>
      <c r="HS75" s="323" t="s">
        <v>578</v>
      </c>
      <c r="HV75" s="323" t="s">
        <v>578</v>
      </c>
      <c r="IB75" s="346" t="s">
        <v>578</v>
      </c>
      <c r="IC75" s="347" t="s">
        <v>578</v>
      </c>
      <c r="ID75" s="347" t="s">
        <v>578</v>
      </c>
      <c r="IE75" s="347" t="b">
        <v>1</v>
      </c>
    </row>
    <row r="76" spans="66:239">
      <c r="BN76" s="322" t="s">
        <v>578</v>
      </c>
      <c r="CX76" s="322" t="s">
        <v>578</v>
      </c>
      <c r="DR76" s="323" t="s">
        <v>578</v>
      </c>
      <c r="DU76" s="323" t="s">
        <v>578</v>
      </c>
      <c r="DX76" s="323" t="s">
        <v>578</v>
      </c>
      <c r="EA76" s="323" t="s">
        <v>578</v>
      </c>
      <c r="ED76" s="323" t="s">
        <v>578</v>
      </c>
      <c r="EG76" s="323" t="s">
        <v>578</v>
      </c>
      <c r="EJ76" s="323" t="s">
        <v>578</v>
      </c>
      <c r="EM76" s="323" t="s">
        <v>578</v>
      </c>
      <c r="EP76" s="323" t="s">
        <v>578</v>
      </c>
      <c r="ES76" s="323" t="s">
        <v>578</v>
      </c>
      <c r="EV76" s="323" t="s">
        <v>578</v>
      </c>
      <c r="EY76" s="323" t="s">
        <v>578</v>
      </c>
      <c r="FB76" s="323" t="s">
        <v>578</v>
      </c>
      <c r="FE76" s="323" t="s">
        <v>578</v>
      </c>
      <c r="FH76" s="323" t="s">
        <v>578</v>
      </c>
      <c r="FK76" s="323" t="s">
        <v>578</v>
      </c>
      <c r="FN76" s="323" t="s">
        <v>578</v>
      </c>
      <c r="FQ76" s="323" t="s">
        <v>578</v>
      </c>
      <c r="FT76" s="323" t="s">
        <v>578</v>
      </c>
      <c r="FW76" s="323" t="s">
        <v>578</v>
      </c>
      <c r="FZ76" s="323" t="s">
        <v>578</v>
      </c>
      <c r="GC76" s="323" t="s">
        <v>578</v>
      </c>
      <c r="GF76" s="323" t="s">
        <v>578</v>
      </c>
      <c r="GI76" s="323" t="s">
        <v>578</v>
      </c>
      <c r="GL76" s="323" t="s">
        <v>578</v>
      </c>
      <c r="GO76" s="323" t="s">
        <v>578</v>
      </c>
      <c r="GR76" s="323" t="s">
        <v>578</v>
      </c>
      <c r="GU76" s="323" t="s">
        <v>578</v>
      </c>
      <c r="GX76" s="323" t="s">
        <v>578</v>
      </c>
      <c r="HA76" s="323" t="s">
        <v>578</v>
      </c>
      <c r="HD76" s="323" t="s">
        <v>578</v>
      </c>
      <c r="HG76" s="323" t="s">
        <v>578</v>
      </c>
      <c r="HJ76" s="323" t="s">
        <v>578</v>
      </c>
      <c r="HM76" s="323" t="s">
        <v>578</v>
      </c>
      <c r="HP76" s="323" t="s">
        <v>578</v>
      </c>
      <c r="HS76" s="323" t="s">
        <v>578</v>
      </c>
      <c r="HV76" s="323" t="s">
        <v>578</v>
      </c>
      <c r="IB76" s="346" t="s">
        <v>578</v>
      </c>
      <c r="IC76" s="347" t="s">
        <v>578</v>
      </c>
      <c r="ID76" s="347" t="s">
        <v>578</v>
      </c>
      <c r="IE76" s="347" t="b">
        <v>1</v>
      </c>
    </row>
    <row r="77" spans="66:239">
      <c r="BN77" s="322" t="s">
        <v>578</v>
      </c>
      <c r="CX77" s="322" t="s">
        <v>578</v>
      </c>
      <c r="DR77" s="323" t="s">
        <v>578</v>
      </c>
      <c r="DU77" s="323" t="s">
        <v>578</v>
      </c>
      <c r="DX77" s="323" t="s">
        <v>578</v>
      </c>
      <c r="EA77" s="323" t="s">
        <v>578</v>
      </c>
      <c r="ED77" s="323" t="s">
        <v>578</v>
      </c>
      <c r="EG77" s="323" t="s">
        <v>578</v>
      </c>
      <c r="EJ77" s="323" t="s">
        <v>578</v>
      </c>
      <c r="EM77" s="323" t="s">
        <v>578</v>
      </c>
      <c r="EP77" s="323" t="s">
        <v>578</v>
      </c>
      <c r="ES77" s="323" t="s">
        <v>578</v>
      </c>
      <c r="EV77" s="323" t="s">
        <v>578</v>
      </c>
      <c r="EY77" s="323" t="s">
        <v>578</v>
      </c>
      <c r="FB77" s="323" t="s">
        <v>578</v>
      </c>
      <c r="FE77" s="323" t="s">
        <v>578</v>
      </c>
      <c r="FH77" s="323" t="s">
        <v>578</v>
      </c>
      <c r="FK77" s="323" t="s">
        <v>578</v>
      </c>
      <c r="FN77" s="323" t="s">
        <v>578</v>
      </c>
      <c r="FQ77" s="323" t="s">
        <v>578</v>
      </c>
      <c r="FT77" s="323" t="s">
        <v>578</v>
      </c>
      <c r="FW77" s="323" t="s">
        <v>578</v>
      </c>
      <c r="FZ77" s="323" t="s">
        <v>578</v>
      </c>
      <c r="GC77" s="323" t="s">
        <v>578</v>
      </c>
      <c r="GF77" s="323" t="s">
        <v>578</v>
      </c>
      <c r="GI77" s="323" t="s">
        <v>578</v>
      </c>
      <c r="GL77" s="323" t="s">
        <v>578</v>
      </c>
      <c r="GO77" s="323" t="s">
        <v>578</v>
      </c>
      <c r="GR77" s="323" t="s">
        <v>578</v>
      </c>
      <c r="GU77" s="323" t="s">
        <v>578</v>
      </c>
      <c r="GX77" s="323" t="s">
        <v>578</v>
      </c>
      <c r="HA77" s="323" t="s">
        <v>578</v>
      </c>
      <c r="HD77" s="323" t="s">
        <v>578</v>
      </c>
      <c r="HG77" s="323" t="s">
        <v>578</v>
      </c>
      <c r="HJ77" s="323" t="s">
        <v>578</v>
      </c>
      <c r="HM77" s="323" t="s">
        <v>578</v>
      </c>
      <c r="HP77" s="323" t="s">
        <v>578</v>
      </c>
      <c r="HS77" s="323" t="s">
        <v>578</v>
      </c>
      <c r="HV77" s="323" t="s">
        <v>578</v>
      </c>
      <c r="IB77" s="346" t="s">
        <v>578</v>
      </c>
      <c r="IC77" s="347" t="s">
        <v>578</v>
      </c>
      <c r="ID77" s="347" t="s">
        <v>578</v>
      </c>
      <c r="IE77" s="347" t="b">
        <v>1</v>
      </c>
    </row>
    <row r="78" spans="66:239">
      <c r="BN78" s="322" t="s">
        <v>578</v>
      </c>
      <c r="CX78" s="322" t="s">
        <v>578</v>
      </c>
      <c r="DR78" s="323" t="s">
        <v>578</v>
      </c>
      <c r="DU78" s="323" t="s">
        <v>578</v>
      </c>
      <c r="DX78" s="323" t="s">
        <v>578</v>
      </c>
      <c r="EA78" s="323" t="s">
        <v>578</v>
      </c>
      <c r="ED78" s="323" t="s">
        <v>578</v>
      </c>
      <c r="EG78" s="323" t="s">
        <v>578</v>
      </c>
      <c r="EJ78" s="323" t="s">
        <v>578</v>
      </c>
      <c r="EM78" s="323" t="s">
        <v>578</v>
      </c>
      <c r="EP78" s="323" t="s">
        <v>578</v>
      </c>
      <c r="ES78" s="323" t="s">
        <v>578</v>
      </c>
      <c r="EV78" s="323" t="s">
        <v>578</v>
      </c>
      <c r="EY78" s="323" t="s">
        <v>578</v>
      </c>
      <c r="FB78" s="323" t="s">
        <v>578</v>
      </c>
      <c r="FE78" s="323" t="s">
        <v>578</v>
      </c>
      <c r="FH78" s="323" t="s">
        <v>578</v>
      </c>
      <c r="FK78" s="323" t="s">
        <v>578</v>
      </c>
      <c r="FN78" s="323" t="s">
        <v>578</v>
      </c>
      <c r="FQ78" s="323" t="s">
        <v>578</v>
      </c>
      <c r="FT78" s="323" t="s">
        <v>578</v>
      </c>
      <c r="FW78" s="323" t="s">
        <v>578</v>
      </c>
      <c r="FZ78" s="323" t="s">
        <v>578</v>
      </c>
      <c r="GC78" s="323" t="s">
        <v>578</v>
      </c>
      <c r="GF78" s="323" t="s">
        <v>578</v>
      </c>
      <c r="GI78" s="323" t="s">
        <v>578</v>
      </c>
      <c r="GL78" s="323" t="s">
        <v>578</v>
      </c>
      <c r="GO78" s="323" t="s">
        <v>578</v>
      </c>
      <c r="GR78" s="323" t="s">
        <v>578</v>
      </c>
      <c r="GU78" s="323" t="s">
        <v>578</v>
      </c>
      <c r="GX78" s="323" t="s">
        <v>578</v>
      </c>
      <c r="HA78" s="323" t="s">
        <v>578</v>
      </c>
      <c r="HD78" s="323" t="s">
        <v>578</v>
      </c>
      <c r="HG78" s="323" t="s">
        <v>578</v>
      </c>
      <c r="HJ78" s="323" t="s">
        <v>578</v>
      </c>
      <c r="HM78" s="323" t="s">
        <v>578</v>
      </c>
      <c r="HP78" s="323" t="s">
        <v>578</v>
      </c>
      <c r="HS78" s="323" t="s">
        <v>578</v>
      </c>
      <c r="HV78" s="323" t="s">
        <v>578</v>
      </c>
      <c r="IB78" s="346" t="s">
        <v>578</v>
      </c>
      <c r="IC78" s="347" t="s">
        <v>578</v>
      </c>
      <c r="ID78" s="347" t="s">
        <v>578</v>
      </c>
      <c r="IE78" s="347" t="b">
        <v>1</v>
      </c>
    </row>
    <row r="79" spans="66:239">
      <c r="BN79" s="322" t="s">
        <v>578</v>
      </c>
      <c r="CX79" s="322" t="s">
        <v>578</v>
      </c>
      <c r="DR79" s="323" t="s">
        <v>578</v>
      </c>
      <c r="DU79" s="323" t="s">
        <v>578</v>
      </c>
      <c r="DX79" s="323" t="s">
        <v>578</v>
      </c>
      <c r="EA79" s="323" t="s">
        <v>578</v>
      </c>
      <c r="ED79" s="323" t="s">
        <v>578</v>
      </c>
      <c r="EG79" s="323" t="s">
        <v>578</v>
      </c>
      <c r="EJ79" s="323" t="s">
        <v>578</v>
      </c>
      <c r="EM79" s="323" t="s">
        <v>578</v>
      </c>
      <c r="EP79" s="323" t="s">
        <v>578</v>
      </c>
      <c r="ES79" s="323" t="s">
        <v>578</v>
      </c>
      <c r="EV79" s="323" t="s">
        <v>578</v>
      </c>
      <c r="EY79" s="323" t="s">
        <v>578</v>
      </c>
      <c r="FB79" s="323" t="s">
        <v>578</v>
      </c>
      <c r="FE79" s="323" t="s">
        <v>578</v>
      </c>
      <c r="FH79" s="323" t="s">
        <v>578</v>
      </c>
      <c r="FK79" s="323" t="s">
        <v>578</v>
      </c>
      <c r="FN79" s="323" t="s">
        <v>578</v>
      </c>
      <c r="FQ79" s="323" t="s">
        <v>578</v>
      </c>
      <c r="FT79" s="323" t="s">
        <v>578</v>
      </c>
      <c r="FW79" s="323" t="s">
        <v>578</v>
      </c>
      <c r="FZ79" s="323" t="s">
        <v>578</v>
      </c>
      <c r="GC79" s="323" t="s">
        <v>578</v>
      </c>
      <c r="GF79" s="323" t="s">
        <v>578</v>
      </c>
      <c r="GI79" s="323" t="s">
        <v>578</v>
      </c>
      <c r="GL79" s="323" t="s">
        <v>578</v>
      </c>
      <c r="GO79" s="323" t="s">
        <v>578</v>
      </c>
      <c r="GR79" s="323" t="s">
        <v>578</v>
      </c>
      <c r="GU79" s="323" t="s">
        <v>578</v>
      </c>
      <c r="GX79" s="323" t="s">
        <v>578</v>
      </c>
      <c r="HA79" s="323" t="s">
        <v>578</v>
      </c>
      <c r="HD79" s="323" t="s">
        <v>578</v>
      </c>
      <c r="HG79" s="323" t="s">
        <v>578</v>
      </c>
      <c r="HJ79" s="323" t="s">
        <v>578</v>
      </c>
      <c r="HM79" s="323" t="s">
        <v>578</v>
      </c>
      <c r="HP79" s="323" t="s">
        <v>578</v>
      </c>
      <c r="HS79" s="323" t="s">
        <v>578</v>
      </c>
      <c r="HV79" s="323" t="s">
        <v>578</v>
      </c>
      <c r="IB79" s="346" t="s">
        <v>578</v>
      </c>
      <c r="IC79" s="347" t="s">
        <v>578</v>
      </c>
      <c r="ID79" s="347" t="s">
        <v>578</v>
      </c>
      <c r="IE79" s="347" t="b">
        <v>1</v>
      </c>
    </row>
    <row r="80" spans="66:239">
      <c r="BN80" s="322" t="s">
        <v>578</v>
      </c>
      <c r="CX80" s="322" t="s">
        <v>578</v>
      </c>
      <c r="DR80" s="323" t="s">
        <v>578</v>
      </c>
      <c r="DU80" s="323" t="s">
        <v>578</v>
      </c>
      <c r="DX80" s="323" t="s">
        <v>578</v>
      </c>
      <c r="EA80" s="323" t="s">
        <v>578</v>
      </c>
      <c r="ED80" s="323" t="s">
        <v>578</v>
      </c>
      <c r="EG80" s="323" t="s">
        <v>578</v>
      </c>
      <c r="EJ80" s="323" t="s">
        <v>578</v>
      </c>
      <c r="EM80" s="323" t="s">
        <v>578</v>
      </c>
      <c r="EP80" s="323" t="s">
        <v>578</v>
      </c>
      <c r="ES80" s="323" t="s">
        <v>578</v>
      </c>
      <c r="EV80" s="323" t="s">
        <v>578</v>
      </c>
      <c r="EY80" s="323" t="s">
        <v>578</v>
      </c>
      <c r="FB80" s="323" t="s">
        <v>578</v>
      </c>
      <c r="FE80" s="323" t="s">
        <v>578</v>
      </c>
      <c r="FH80" s="323" t="s">
        <v>578</v>
      </c>
      <c r="FK80" s="323" t="s">
        <v>578</v>
      </c>
      <c r="FN80" s="323" t="s">
        <v>578</v>
      </c>
      <c r="FQ80" s="323" t="s">
        <v>578</v>
      </c>
      <c r="FT80" s="323" t="s">
        <v>578</v>
      </c>
      <c r="FW80" s="323" t="s">
        <v>578</v>
      </c>
      <c r="FZ80" s="323" t="s">
        <v>578</v>
      </c>
      <c r="GC80" s="323" t="s">
        <v>578</v>
      </c>
      <c r="GF80" s="323" t="s">
        <v>578</v>
      </c>
      <c r="GI80" s="323" t="s">
        <v>578</v>
      </c>
      <c r="GL80" s="323" t="s">
        <v>578</v>
      </c>
      <c r="GO80" s="323" t="s">
        <v>578</v>
      </c>
      <c r="GR80" s="323" t="s">
        <v>578</v>
      </c>
      <c r="GU80" s="323" t="s">
        <v>578</v>
      </c>
      <c r="GX80" s="323" t="s">
        <v>578</v>
      </c>
      <c r="HA80" s="323" t="s">
        <v>578</v>
      </c>
      <c r="HD80" s="323" t="s">
        <v>578</v>
      </c>
      <c r="HG80" s="323" t="s">
        <v>578</v>
      </c>
      <c r="HJ80" s="323" t="s">
        <v>578</v>
      </c>
      <c r="HM80" s="323" t="s">
        <v>578</v>
      </c>
      <c r="HP80" s="323" t="s">
        <v>578</v>
      </c>
      <c r="HS80" s="323" t="s">
        <v>578</v>
      </c>
      <c r="HV80" s="323" t="s">
        <v>578</v>
      </c>
      <c r="IB80" s="346" t="s">
        <v>578</v>
      </c>
      <c r="IC80" s="347" t="s">
        <v>578</v>
      </c>
      <c r="ID80" s="347" t="s">
        <v>578</v>
      </c>
      <c r="IE80" s="347" t="b">
        <v>1</v>
      </c>
    </row>
    <row r="81" spans="66:239">
      <c r="BN81" s="322" t="s">
        <v>578</v>
      </c>
      <c r="CX81" s="322" t="s">
        <v>578</v>
      </c>
      <c r="DR81" s="323" t="s">
        <v>578</v>
      </c>
      <c r="DU81" s="323" t="s">
        <v>578</v>
      </c>
      <c r="DX81" s="323" t="s">
        <v>578</v>
      </c>
      <c r="EA81" s="323" t="s">
        <v>578</v>
      </c>
      <c r="ED81" s="323" t="s">
        <v>578</v>
      </c>
      <c r="EG81" s="323" t="s">
        <v>578</v>
      </c>
      <c r="EJ81" s="323" t="s">
        <v>578</v>
      </c>
      <c r="EM81" s="323" t="s">
        <v>578</v>
      </c>
      <c r="EP81" s="323" t="s">
        <v>578</v>
      </c>
      <c r="ES81" s="323" t="s">
        <v>578</v>
      </c>
      <c r="EV81" s="323" t="s">
        <v>578</v>
      </c>
      <c r="EY81" s="323" t="s">
        <v>578</v>
      </c>
      <c r="FB81" s="323" t="s">
        <v>578</v>
      </c>
      <c r="FE81" s="323" t="s">
        <v>578</v>
      </c>
      <c r="FH81" s="323" t="s">
        <v>578</v>
      </c>
      <c r="FK81" s="323" t="s">
        <v>578</v>
      </c>
      <c r="FN81" s="323" t="s">
        <v>578</v>
      </c>
      <c r="FQ81" s="323" t="s">
        <v>578</v>
      </c>
      <c r="FT81" s="323" t="s">
        <v>578</v>
      </c>
      <c r="FW81" s="323" t="s">
        <v>578</v>
      </c>
      <c r="FZ81" s="323" t="s">
        <v>578</v>
      </c>
      <c r="GC81" s="323" t="s">
        <v>578</v>
      </c>
      <c r="GF81" s="323" t="s">
        <v>578</v>
      </c>
      <c r="GI81" s="323" t="s">
        <v>578</v>
      </c>
      <c r="GL81" s="323" t="s">
        <v>578</v>
      </c>
      <c r="GO81" s="323" t="s">
        <v>578</v>
      </c>
      <c r="GR81" s="323" t="s">
        <v>578</v>
      </c>
      <c r="GU81" s="323" t="s">
        <v>578</v>
      </c>
      <c r="GX81" s="323" t="s">
        <v>578</v>
      </c>
      <c r="HA81" s="323" t="s">
        <v>578</v>
      </c>
      <c r="HD81" s="323" t="s">
        <v>578</v>
      </c>
      <c r="HG81" s="323" t="s">
        <v>578</v>
      </c>
      <c r="HJ81" s="323" t="s">
        <v>578</v>
      </c>
      <c r="HM81" s="323" t="s">
        <v>578</v>
      </c>
      <c r="HP81" s="323" t="s">
        <v>578</v>
      </c>
      <c r="HS81" s="323" t="s">
        <v>578</v>
      </c>
      <c r="HV81" s="323" t="s">
        <v>578</v>
      </c>
      <c r="IB81" s="346" t="s">
        <v>578</v>
      </c>
      <c r="IC81" s="347" t="s">
        <v>578</v>
      </c>
      <c r="ID81" s="347" t="s">
        <v>578</v>
      </c>
      <c r="IE81" s="347" t="b">
        <v>1</v>
      </c>
    </row>
    <row r="82" spans="66:239">
      <c r="BN82" s="322" t="s">
        <v>578</v>
      </c>
      <c r="CX82" s="322" t="s">
        <v>578</v>
      </c>
      <c r="DR82" s="323" t="s">
        <v>578</v>
      </c>
      <c r="DU82" s="323" t="s">
        <v>578</v>
      </c>
      <c r="DX82" s="323" t="s">
        <v>578</v>
      </c>
      <c r="EA82" s="323" t="s">
        <v>578</v>
      </c>
      <c r="ED82" s="323" t="s">
        <v>578</v>
      </c>
      <c r="EG82" s="323" t="s">
        <v>578</v>
      </c>
      <c r="EJ82" s="323" t="s">
        <v>578</v>
      </c>
      <c r="EM82" s="323" t="s">
        <v>578</v>
      </c>
      <c r="EP82" s="323" t="s">
        <v>578</v>
      </c>
      <c r="ES82" s="323" t="s">
        <v>578</v>
      </c>
      <c r="EV82" s="323" t="s">
        <v>578</v>
      </c>
      <c r="EY82" s="323" t="s">
        <v>578</v>
      </c>
      <c r="FB82" s="323" t="s">
        <v>578</v>
      </c>
      <c r="FE82" s="323" t="s">
        <v>578</v>
      </c>
      <c r="FH82" s="323" t="s">
        <v>578</v>
      </c>
      <c r="FK82" s="323" t="s">
        <v>578</v>
      </c>
      <c r="FN82" s="323" t="s">
        <v>578</v>
      </c>
      <c r="FQ82" s="323" t="s">
        <v>578</v>
      </c>
      <c r="FT82" s="323" t="s">
        <v>578</v>
      </c>
      <c r="FW82" s="323" t="s">
        <v>578</v>
      </c>
      <c r="FZ82" s="323" t="s">
        <v>578</v>
      </c>
      <c r="GC82" s="323" t="s">
        <v>578</v>
      </c>
      <c r="GF82" s="323" t="s">
        <v>578</v>
      </c>
      <c r="GI82" s="323" t="s">
        <v>578</v>
      </c>
      <c r="GL82" s="323" t="s">
        <v>578</v>
      </c>
      <c r="GO82" s="323" t="s">
        <v>578</v>
      </c>
      <c r="GR82" s="323" t="s">
        <v>578</v>
      </c>
      <c r="GU82" s="323" t="s">
        <v>578</v>
      </c>
      <c r="GX82" s="323" t="s">
        <v>578</v>
      </c>
      <c r="HA82" s="323" t="s">
        <v>578</v>
      </c>
      <c r="HD82" s="323" t="s">
        <v>578</v>
      </c>
      <c r="HG82" s="323" t="s">
        <v>578</v>
      </c>
      <c r="HJ82" s="323" t="s">
        <v>578</v>
      </c>
      <c r="HM82" s="323" t="s">
        <v>578</v>
      </c>
      <c r="HP82" s="323" t="s">
        <v>578</v>
      </c>
      <c r="HS82" s="323" t="s">
        <v>578</v>
      </c>
      <c r="HV82" s="323" t="s">
        <v>578</v>
      </c>
      <c r="IB82" s="346" t="s">
        <v>578</v>
      </c>
      <c r="IC82" s="347" t="s">
        <v>578</v>
      </c>
      <c r="ID82" s="347" t="s">
        <v>578</v>
      </c>
      <c r="IE82" s="347" t="b">
        <v>1</v>
      </c>
    </row>
    <row r="83" spans="66:239">
      <c r="BN83" s="322" t="s">
        <v>578</v>
      </c>
      <c r="CX83" s="322" t="s">
        <v>578</v>
      </c>
      <c r="DR83" s="323" t="s">
        <v>578</v>
      </c>
      <c r="DU83" s="323" t="s">
        <v>578</v>
      </c>
      <c r="DX83" s="323" t="s">
        <v>578</v>
      </c>
      <c r="EA83" s="323" t="s">
        <v>578</v>
      </c>
      <c r="ED83" s="323" t="s">
        <v>578</v>
      </c>
      <c r="EG83" s="323" t="s">
        <v>578</v>
      </c>
      <c r="EJ83" s="323" t="s">
        <v>578</v>
      </c>
      <c r="EM83" s="323" t="s">
        <v>578</v>
      </c>
      <c r="EP83" s="323" t="s">
        <v>578</v>
      </c>
      <c r="ES83" s="323" t="s">
        <v>578</v>
      </c>
      <c r="EV83" s="323" t="s">
        <v>578</v>
      </c>
      <c r="EY83" s="323" t="s">
        <v>578</v>
      </c>
      <c r="FB83" s="323" t="s">
        <v>578</v>
      </c>
      <c r="FE83" s="323" t="s">
        <v>578</v>
      </c>
      <c r="FH83" s="323" t="s">
        <v>578</v>
      </c>
      <c r="FK83" s="323" t="s">
        <v>578</v>
      </c>
      <c r="FN83" s="323" t="s">
        <v>578</v>
      </c>
      <c r="FQ83" s="323" t="s">
        <v>578</v>
      </c>
      <c r="FT83" s="323" t="s">
        <v>578</v>
      </c>
      <c r="FW83" s="323" t="s">
        <v>578</v>
      </c>
      <c r="FZ83" s="323" t="s">
        <v>578</v>
      </c>
      <c r="GC83" s="323" t="s">
        <v>578</v>
      </c>
      <c r="GF83" s="323" t="s">
        <v>578</v>
      </c>
      <c r="GI83" s="323" t="s">
        <v>578</v>
      </c>
      <c r="GL83" s="323" t="s">
        <v>578</v>
      </c>
      <c r="GO83" s="323" t="s">
        <v>578</v>
      </c>
      <c r="GR83" s="323" t="s">
        <v>578</v>
      </c>
      <c r="GU83" s="323" t="s">
        <v>578</v>
      </c>
      <c r="GX83" s="323" t="s">
        <v>578</v>
      </c>
      <c r="HA83" s="323" t="s">
        <v>578</v>
      </c>
      <c r="HD83" s="323" t="s">
        <v>578</v>
      </c>
      <c r="HG83" s="323" t="s">
        <v>578</v>
      </c>
      <c r="HJ83" s="323" t="s">
        <v>578</v>
      </c>
      <c r="HM83" s="323" t="s">
        <v>578</v>
      </c>
      <c r="HP83" s="323" t="s">
        <v>578</v>
      </c>
      <c r="HS83" s="323" t="s">
        <v>578</v>
      </c>
      <c r="HV83" s="323" t="s">
        <v>578</v>
      </c>
      <c r="IB83" s="346" t="s">
        <v>578</v>
      </c>
      <c r="IC83" s="347" t="s">
        <v>578</v>
      </c>
      <c r="ID83" s="347" t="s">
        <v>578</v>
      </c>
      <c r="IE83" s="347" t="b">
        <v>1</v>
      </c>
    </row>
    <row r="84" spans="66:239">
      <c r="BN84" s="322" t="s">
        <v>578</v>
      </c>
      <c r="CX84" s="322" t="s">
        <v>578</v>
      </c>
      <c r="DR84" s="323" t="s">
        <v>578</v>
      </c>
      <c r="DU84" s="323" t="s">
        <v>578</v>
      </c>
      <c r="DX84" s="323" t="s">
        <v>578</v>
      </c>
      <c r="EA84" s="323" t="s">
        <v>578</v>
      </c>
      <c r="ED84" s="323" t="s">
        <v>578</v>
      </c>
      <c r="EG84" s="323" t="s">
        <v>578</v>
      </c>
      <c r="EJ84" s="323" t="s">
        <v>578</v>
      </c>
      <c r="EM84" s="323" t="s">
        <v>578</v>
      </c>
      <c r="EP84" s="323" t="s">
        <v>578</v>
      </c>
      <c r="ES84" s="323" t="s">
        <v>578</v>
      </c>
      <c r="EV84" s="323" t="s">
        <v>578</v>
      </c>
      <c r="EY84" s="323" t="s">
        <v>578</v>
      </c>
      <c r="FB84" s="323" t="s">
        <v>578</v>
      </c>
      <c r="FE84" s="323" t="s">
        <v>578</v>
      </c>
      <c r="FH84" s="323" t="s">
        <v>578</v>
      </c>
      <c r="FK84" s="323" t="s">
        <v>578</v>
      </c>
      <c r="FN84" s="323" t="s">
        <v>578</v>
      </c>
      <c r="FQ84" s="323" t="s">
        <v>578</v>
      </c>
      <c r="FT84" s="323" t="s">
        <v>578</v>
      </c>
      <c r="FW84" s="323" t="s">
        <v>578</v>
      </c>
      <c r="FZ84" s="323" t="s">
        <v>578</v>
      </c>
      <c r="GC84" s="323" t="s">
        <v>578</v>
      </c>
      <c r="GF84" s="323" t="s">
        <v>578</v>
      </c>
      <c r="GI84" s="323" t="s">
        <v>578</v>
      </c>
      <c r="GL84" s="323" t="s">
        <v>578</v>
      </c>
      <c r="GO84" s="323" t="s">
        <v>578</v>
      </c>
      <c r="GR84" s="323" t="s">
        <v>578</v>
      </c>
      <c r="GU84" s="323" t="s">
        <v>578</v>
      </c>
      <c r="GX84" s="323" t="s">
        <v>578</v>
      </c>
      <c r="HA84" s="323" t="s">
        <v>578</v>
      </c>
      <c r="HD84" s="323" t="s">
        <v>578</v>
      </c>
      <c r="HG84" s="323" t="s">
        <v>578</v>
      </c>
      <c r="HJ84" s="323" t="s">
        <v>578</v>
      </c>
      <c r="HM84" s="323" t="s">
        <v>578</v>
      </c>
      <c r="HP84" s="323" t="s">
        <v>578</v>
      </c>
      <c r="HS84" s="323" t="s">
        <v>578</v>
      </c>
      <c r="HV84" s="323" t="s">
        <v>578</v>
      </c>
      <c r="IB84" s="346" t="s">
        <v>578</v>
      </c>
      <c r="IC84" s="347" t="s">
        <v>578</v>
      </c>
      <c r="ID84" s="347" t="s">
        <v>578</v>
      </c>
      <c r="IE84" s="347" t="b">
        <v>1</v>
      </c>
    </row>
    <row r="85" spans="66:239">
      <c r="BN85" s="322" t="s">
        <v>578</v>
      </c>
      <c r="CX85" s="322" t="s">
        <v>578</v>
      </c>
      <c r="DR85" s="323" t="s">
        <v>578</v>
      </c>
      <c r="DU85" s="323" t="s">
        <v>578</v>
      </c>
      <c r="DX85" s="323" t="s">
        <v>578</v>
      </c>
      <c r="EA85" s="323" t="s">
        <v>578</v>
      </c>
      <c r="ED85" s="323" t="s">
        <v>578</v>
      </c>
      <c r="EG85" s="323" t="s">
        <v>578</v>
      </c>
      <c r="EJ85" s="323" t="s">
        <v>578</v>
      </c>
      <c r="EM85" s="323" t="s">
        <v>578</v>
      </c>
      <c r="EP85" s="323" t="s">
        <v>578</v>
      </c>
      <c r="ES85" s="323" t="s">
        <v>578</v>
      </c>
      <c r="EV85" s="323" t="s">
        <v>578</v>
      </c>
      <c r="EY85" s="323" t="s">
        <v>578</v>
      </c>
      <c r="FB85" s="323" t="s">
        <v>578</v>
      </c>
      <c r="FE85" s="323" t="s">
        <v>578</v>
      </c>
      <c r="FH85" s="323" t="s">
        <v>578</v>
      </c>
      <c r="FK85" s="323" t="s">
        <v>578</v>
      </c>
      <c r="FN85" s="323" t="s">
        <v>578</v>
      </c>
      <c r="FQ85" s="323" t="s">
        <v>578</v>
      </c>
      <c r="FT85" s="323" t="s">
        <v>578</v>
      </c>
      <c r="FW85" s="323" t="s">
        <v>578</v>
      </c>
      <c r="FZ85" s="323" t="s">
        <v>578</v>
      </c>
      <c r="GC85" s="323" t="s">
        <v>578</v>
      </c>
      <c r="GF85" s="323" t="s">
        <v>578</v>
      </c>
      <c r="GI85" s="323" t="s">
        <v>578</v>
      </c>
      <c r="GL85" s="323" t="s">
        <v>578</v>
      </c>
      <c r="GO85" s="323" t="s">
        <v>578</v>
      </c>
      <c r="GR85" s="323" t="s">
        <v>578</v>
      </c>
      <c r="GU85" s="323" t="s">
        <v>578</v>
      </c>
      <c r="GX85" s="323" t="s">
        <v>578</v>
      </c>
      <c r="HA85" s="323" t="s">
        <v>578</v>
      </c>
      <c r="HD85" s="323" t="s">
        <v>578</v>
      </c>
      <c r="HG85" s="323" t="s">
        <v>578</v>
      </c>
      <c r="HJ85" s="323" t="s">
        <v>578</v>
      </c>
      <c r="HM85" s="323" t="s">
        <v>578</v>
      </c>
      <c r="HP85" s="323" t="s">
        <v>578</v>
      </c>
      <c r="HS85" s="323" t="s">
        <v>578</v>
      </c>
      <c r="HV85" s="323" t="s">
        <v>578</v>
      </c>
      <c r="IB85" s="346" t="s">
        <v>578</v>
      </c>
      <c r="IC85" s="347" t="s">
        <v>578</v>
      </c>
      <c r="ID85" s="347" t="s">
        <v>578</v>
      </c>
      <c r="IE85" s="347" t="b">
        <v>1</v>
      </c>
    </row>
    <row r="86" spans="66:239">
      <c r="BN86" s="322" t="s">
        <v>578</v>
      </c>
      <c r="CX86" s="322" t="s">
        <v>578</v>
      </c>
      <c r="DR86" s="323" t="s">
        <v>578</v>
      </c>
      <c r="DU86" s="323" t="s">
        <v>578</v>
      </c>
      <c r="DX86" s="323" t="s">
        <v>578</v>
      </c>
      <c r="EA86" s="323" t="s">
        <v>578</v>
      </c>
      <c r="ED86" s="323" t="s">
        <v>578</v>
      </c>
      <c r="EG86" s="323" t="s">
        <v>578</v>
      </c>
      <c r="EJ86" s="323" t="s">
        <v>578</v>
      </c>
      <c r="EM86" s="323" t="s">
        <v>578</v>
      </c>
      <c r="EP86" s="323" t="s">
        <v>578</v>
      </c>
      <c r="ES86" s="323" t="s">
        <v>578</v>
      </c>
      <c r="EV86" s="323" t="s">
        <v>578</v>
      </c>
      <c r="EY86" s="323" t="s">
        <v>578</v>
      </c>
      <c r="FB86" s="323" t="s">
        <v>578</v>
      </c>
      <c r="FE86" s="323" t="s">
        <v>578</v>
      </c>
      <c r="FH86" s="323" t="s">
        <v>578</v>
      </c>
      <c r="FK86" s="323" t="s">
        <v>578</v>
      </c>
      <c r="FN86" s="323" t="s">
        <v>578</v>
      </c>
      <c r="FQ86" s="323" t="s">
        <v>578</v>
      </c>
      <c r="FT86" s="323" t="s">
        <v>578</v>
      </c>
      <c r="FW86" s="323" t="s">
        <v>578</v>
      </c>
      <c r="FZ86" s="323" t="s">
        <v>578</v>
      </c>
      <c r="GC86" s="323" t="s">
        <v>578</v>
      </c>
      <c r="GF86" s="323" t="s">
        <v>578</v>
      </c>
      <c r="GI86" s="323" t="s">
        <v>578</v>
      </c>
      <c r="GL86" s="323" t="s">
        <v>578</v>
      </c>
      <c r="GO86" s="323" t="s">
        <v>578</v>
      </c>
      <c r="GR86" s="323" t="s">
        <v>578</v>
      </c>
      <c r="GU86" s="323" t="s">
        <v>578</v>
      </c>
      <c r="GX86" s="323" t="s">
        <v>578</v>
      </c>
      <c r="HA86" s="323" t="s">
        <v>578</v>
      </c>
      <c r="HD86" s="323" t="s">
        <v>578</v>
      </c>
      <c r="HG86" s="323" t="s">
        <v>578</v>
      </c>
      <c r="HJ86" s="323" t="s">
        <v>578</v>
      </c>
      <c r="HM86" s="323" t="s">
        <v>578</v>
      </c>
      <c r="HP86" s="323" t="s">
        <v>578</v>
      </c>
      <c r="HS86" s="323" t="s">
        <v>578</v>
      </c>
      <c r="HV86" s="323" t="s">
        <v>578</v>
      </c>
      <c r="IB86" s="346" t="s">
        <v>578</v>
      </c>
      <c r="IC86" s="347" t="s">
        <v>578</v>
      </c>
      <c r="ID86" s="347" t="s">
        <v>578</v>
      </c>
      <c r="IE86" s="347" t="b">
        <v>1</v>
      </c>
    </row>
    <row r="87" spans="66:239">
      <c r="BN87" s="322" t="s">
        <v>578</v>
      </c>
      <c r="CX87" s="322" t="s">
        <v>578</v>
      </c>
      <c r="DR87" s="323" t="s">
        <v>578</v>
      </c>
      <c r="DU87" s="323" t="s">
        <v>578</v>
      </c>
      <c r="DX87" s="323" t="s">
        <v>578</v>
      </c>
      <c r="EA87" s="323" t="s">
        <v>578</v>
      </c>
      <c r="ED87" s="323" t="s">
        <v>578</v>
      </c>
      <c r="EG87" s="323" t="s">
        <v>578</v>
      </c>
      <c r="EJ87" s="323" t="s">
        <v>578</v>
      </c>
      <c r="EM87" s="323" t="s">
        <v>578</v>
      </c>
      <c r="EP87" s="323" t="s">
        <v>578</v>
      </c>
      <c r="ES87" s="323" t="s">
        <v>578</v>
      </c>
      <c r="EV87" s="323" t="s">
        <v>578</v>
      </c>
      <c r="EY87" s="323" t="s">
        <v>578</v>
      </c>
      <c r="FB87" s="323" t="s">
        <v>578</v>
      </c>
      <c r="FE87" s="323" t="s">
        <v>578</v>
      </c>
      <c r="FH87" s="323" t="s">
        <v>578</v>
      </c>
      <c r="FK87" s="323" t="s">
        <v>578</v>
      </c>
      <c r="FN87" s="323" t="s">
        <v>578</v>
      </c>
      <c r="FQ87" s="323" t="s">
        <v>578</v>
      </c>
      <c r="FT87" s="323" t="s">
        <v>578</v>
      </c>
      <c r="FW87" s="323" t="s">
        <v>578</v>
      </c>
      <c r="FZ87" s="323" t="s">
        <v>578</v>
      </c>
      <c r="GC87" s="323" t="s">
        <v>578</v>
      </c>
      <c r="GF87" s="323" t="s">
        <v>578</v>
      </c>
      <c r="GI87" s="323" t="s">
        <v>578</v>
      </c>
      <c r="GL87" s="323" t="s">
        <v>578</v>
      </c>
      <c r="GO87" s="323" t="s">
        <v>578</v>
      </c>
      <c r="GR87" s="323" t="s">
        <v>578</v>
      </c>
      <c r="GU87" s="323" t="s">
        <v>578</v>
      </c>
      <c r="GX87" s="323" t="s">
        <v>578</v>
      </c>
      <c r="HA87" s="323" t="s">
        <v>578</v>
      </c>
      <c r="HD87" s="323" t="s">
        <v>578</v>
      </c>
      <c r="HG87" s="323" t="s">
        <v>578</v>
      </c>
      <c r="HJ87" s="323" t="s">
        <v>578</v>
      </c>
      <c r="HM87" s="323" t="s">
        <v>578</v>
      </c>
      <c r="HP87" s="323" t="s">
        <v>578</v>
      </c>
      <c r="HS87" s="323" t="s">
        <v>578</v>
      </c>
      <c r="HV87" s="323" t="s">
        <v>578</v>
      </c>
      <c r="IB87" s="346" t="s">
        <v>578</v>
      </c>
      <c r="IC87" s="347" t="s">
        <v>578</v>
      </c>
      <c r="ID87" s="347" t="s">
        <v>578</v>
      </c>
      <c r="IE87" s="347" t="b">
        <v>1</v>
      </c>
    </row>
    <row r="88" spans="66:239">
      <c r="BN88" s="322" t="s">
        <v>578</v>
      </c>
      <c r="CX88" s="322" t="s">
        <v>578</v>
      </c>
      <c r="DR88" s="323" t="s">
        <v>578</v>
      </c>
      <c r="DU88" s="323" t="s">
        <v>578</v>
      </c>
      <c r="DX88" s="323" t="s">
        <v>578</v>
      </c>
      <c r="EA88" s="323" t="s">
        <v>578</v>
      </c>
      <c r="ED88" s="323" t="s">
        <v>578</v>
      </c>
      <c r="EG88" s="323" t="s">
        <v>578</v>
      </c>
      <c r="EJ88" s="323" t="s">
        <v>578</v>
      </c>
      <c r="EM88" s="323" t="s">
        <v>578</v>
      </c>
      <c r="EP88" s="323" t="s">
        <v>578</v>
      </c>
      <c r="ES88" s="323" t="s">
        <v>578</v>
      </c>
      <c r="EV88" s="323" t="s">
        <v>578</v>
      </c>
      <c r="EY88" s="323" t="s">
        <v>578</v>
      </c>
      <c r="FB88" s="323" t="s">
        <v>578</v>
      </c>
      <c r="FE88" s="323" t="s">
        <v>578</v>
      </c>
      <c r="FH88" s="323" t="s">
        <v>578</v>
      </c>
      <c r="FK88" s="323" t="s">
        <v>578</v>
      </c>
      <c r="FN88" s="323" t="s">
        <v>578</v>
      </c>
      <c r="FQ88" s="323" t="s">
        <v>578</v>
      </c>
      <c r="FT88" s="323" t="s">
        <v>578</v>
      </c>
      <c r="FW88" s="323" t="s">
        <v>578</v>
      </c>
      <c r="FZ88" s="323" t="s">
        <v>578</v>
      </c>
      <c r="GC88" s="323" t="s">
        <v>578</v>
      </c>
      <c r="GF88" s="323" t="s">
        <v>578</v>
      </c>
      <c r="GI88" s="323" t="s">
        <v>578</v>
      </c>
      <c r="GL88" s="323" t="s">
        <v>578</v>
      </c>
      <c r="GO88" s="323" t="s">
        <v>578</v>
      </c>
      <c r="GR88" s="323" t="s">
        <v>578</v>
      </c>
      <c r="GU88" s="323" t="s">
        <v>578</v>
      </c>
      <c r="GX88" s="323" t="s">
        <v>578</v>
      </c>
      <c r="HA88" s="323" t="s">
        <v>578</v>
      </c>
      <c r="HD88" s="323" t="s">
        <v>578</v>
      </c>
      <c r="HG88" s="323" t="s">
        <v>578</v>
      </c>
      <c r="HJ88" s="323" t="s">
        <v>578</v>
      </c>
      <c r="HM88" s="323" t="s">
        <v>578</v>
      </c>
      <c r="HP88" s="323" t="s">
        <v>578</v>
      </c>
      <c r="HS88" s="323" t="s">
        <v>578</v>
      </c>
      <c r="HV88" s="323" t="s">
        <v>578</v>
      </c>
      <c r="IB88" s="346" t="s">
        <v>578</v>
      </c>
      <c r="IC88" s="347" t="s">
        <v>578</v>
      </c>
      <c r="ID88" s="347" t="s">
        <v>578</v>
      </c>
      <c r="IE88" s="347" t="b">
        <v>1</v>
      </c>
    </row>
    <row r="89" spans="66:239">
      <c r="BN89" s="322" t="s">
        <v>578</v>
      </c>
      <c r="CX89" s="322" t="s">
        <v>578</v>
      </c>
      <c r="DR89" s="323" t="s">
        <v>578</v>
      </c>
      <c r="DU89" s="323" t="s">
        <v>578</v>
      </c>
      <c r="DX89" s="323" t="s">
        <v>578</v>
      </c>
      <c r="EA89" s="323" t="s">
        <v>578</v>
      </c>
      <c r="ED89" s="323" t="s">
        <v>578</v>
      </c>
      <c r="EG89" s="323" t="s">
        <v>578</v>
      </c>
      <c r="EJ89" s="323" t="s">
        <v>578</v>
      </c>
      <c r="EM89" s="323" t="s">
        <v>578</v>
      </c>
      <c r="EP89" s="323" t="s">
        <v>578</v>
      </c>
      <c r="ES89" s="323" t="s">
        <v>578</v>
      </c>
      <c r="EV89" s="323" t="s">
        <v>578</v>
      </c>
      <c r="EY89" s="323" t="s">
        <v>578</v>
      </c>
      <c r="FB89" s="323" t="s">
        <v>578</v>
      </c>
      <c r="FE89" s="323" t="s">
        <v>578</v>
      </c>
      <c r="FH89" s="323" t="s">
        <v>578</v>
      </c>
      <c r="FK89" s="323" t="s">
        <v>578</v>
      </c>
      <c r="FN89" s="323" t="s">
        <v>578</v>
      </c>
      <c r="FQ89" s="323" t="s">
        <v>578</v>
      </c>
      <c r="FT89" s="323" t="s">
        <v>578</v>
      </c>
      <c r="FW89" s="323" t="s">
        <v>578</v>
      </c>
      <c r="FZ89" s="323" t="s">
        <v>578</v>
      </c>
      <c r="GC89" s="323" t="s">
        <v>578</v>
      </c>
      <c r="GF89" s="323" t="s">
        <v>578</v>
      </c>
      <c r="GI89" s="323" t="s">
        <v>578</v>
      </c>
      <c r="GL89" s="323" t="s">
        <v>578</v>
      </c>
      <c r="GO89" s="323" t="s">
        <v>578</v>
      </c>
      <c r="GR89" s="323" t="s">
        <v>578</v>
      </c>
      <c r="GU89" s="323" t="s">
        <v>578</v>
      </c>
      <c r="GX89" s="323" t="s">
        <v>578</v>
      </c>
      <c r="HA89" s="323" t="s">
        <v>578</v>
      </c>
      <c r="HD89" s="323" t="s">
        <v>578</v>
      </c>
      <c r="HG89" s="323" t="s">
        <v>578</v>
      </c>
      <c r="HJ89" s="323" t="s">
        <v>578</v>
      </c>
      <c r="HM89" s="323" t="s">
        <v>578</v>
      </c>
      <c r="HP89" s="323" t="s">
        <v>578</v>
      </c>
      <c r="HS89" s="323" t="s">
        <v>578</v>
      </c>
      <c r="HV89" s="323" t="s">
        <v>578</v>
      </c>
      <c r="IB89" s="346" t="s">
        <v>578</v>
      </c>
      <c r="IC89" s="347" t="s">
        <v>578</v>
      </c>
      <c r="ID89" s="347" t="s">
        <v>578</v>
      </c>
      <c r="IE89" s="347" t="b">
        <v>1</v>
      </c>
    </row>
    <row r="90" spans="66:239">
      <c r="BN90" s="322" t="s">
        <v>578</v>
      </c>
      <c r="CX90" s="322" t="s">
        <v>578</v>
      </c>
      <c r="DR90" s="323" t="s">
        <v>578</v>
      </c>
      <c r="DU90" s="323" t="s">
        <v>578</v>
      </c>
      <c r="DX90" s="323" t="s">
        <v>578</v>
      </c>
      <c r="EA90" s="323" t="s">
        <v>578</v>
      </c>
      <c r="ED90" s="323" t="s">
        <v>578</v>
      </c>
      <c r="EG90" s="323" t="s">
        <v>578</v>
      </c>
      <c r="EJ90" s="323" t="s">
        <v>578</v>
      </c>
      <c r="EM90" s="323" t="s">
        <v>578</v>
      </c>
      <c r="EP90" s="323" t="s">
        <v>578</v>
      </c>
      <c r="ES90" s="323" t="s">
        <v>578</v>
      </c>
      <c r="EV90" s="323" t="s">
        <v>578</v>
      </c>
      <c r="EY90" s="323" t="s">
        <v>578</v>
      </c>
      <c r="FB90" s="323" t="s">
        <v>578</v>
      </c>
      <c r="FE90" s="323" t="s">
        <v>578</v>
      </c>
      <c r="FH90" s="323" t="s">
        <v>578</v>
      </c>
      <c r="FK90" s="323" t="s">
        <v>578</v>
      </c>
      <c r="FN90" s="323" t="s">
        <v>578</v>
      </c>
      <c r="FQ90" s="323" t="s">
        <v>578</v>
      </c>
      <c r="FT90" s="323" t="s">
        <v>578</v>
      </c>
      <c r="FW90" s="323" t="s">
        <v>578</v>
      </c>
      <c r="FZ90" s="323" t="s">
        <v>578</v>
      </c>
      <c r="GC90" s="323" t="s">
        <v>578</v>
      </c>
      <c r="GF90" s="323" t="s">
        <v>578</v>
      </c>
      <c r="GI90" s="323" t="s">
        <v>578</v>
      </c>
      <c r="GL90" s="323" t="s">
        <v>578</v>
      </c>
      <c r="GO90" s="323" t="s">
        <v>578</v>
      </c>
      <c r="GR90" s="323" t="s">
        <v>578</v>
      </c>
      <c r="GU90" s="323" t="s">
        <v>578</v>
      </c>
      <c r="GX90" s="323" t="s">
        <v>578</v>
      </c>
      <c r="HA90" s="323" t="s">
        <v>578</v>
      </c>
      <c r="HD90" s="323" t="s">
        <v>578</v>
      </c>
      <c r="HG90" s="323" t="s">
        <v>578</v>
      </c>
      <c r="HJ90" s="323" t="s">
        <v>578</v>
      </c>
      <c r="HM90" s="323" t="s">
        <v>578</v>
      </c>
      <c r="HP90" s="323" t="s">
        <v>578</v>
      </c>
      <c r="HS90" s="323" t="s">
        <v>578</v>
      </c>
      <c r="HV90" s="323" t="s">
        <v>578</v>
      </c>
      <c r="IB90" s="346" t="s">
        <v>578</v>
      </c>
      <c r="IC90" s="347" t="s">
        <v>578</v>
      </c>
      <c r="ID90" s="347" t="s">
        <v>578</v>
      </c>
      <c r="IE90" s="347" t="b">
        <v>1</v>
      </c>
    </row>
    <row r="91" spans="66:239">
      <c r="BN91" s="322" t="s">
        <v>578</v>
      </c>
      <c r="CX91" s="322" t="s">
        <v>578</v>
      </c>
      <c r="DR91" s="323" t="s">
        <v>578</v>
      </c>
      <c r="DU91" s="323" t="s">
        <v>578</v>
      </c>
      <c r="DX91" s="323" t="s">
        <v>578</v>
      </c>
      <c r="EA91" s="323" t="s">
        <v>578</v>
      </c>
      <c r="ED91" s="323" t="s">
        <v>578</v>
      </c>
      <c r="EG91" s="323" t="s">
        <v>578</v>
      </c>
      <c r="EJ91" s="323" t="s">
        <v>578</v>
      </c>
      <c r="EM91" s="323" t="s">
        <v>578</v>
      </c>
      <c r="EP91" s="323" t="s">
        <v>578</v>
      </c>
      <c r="ES91" s="323" t="s">
        <v>578</v>
      </c>
      <c r="EV91" s="323" t="s">
        <v>578</v>
      </c>
      <c r="EY91" s="323" t="s">
        <v>578</v>
      </c>
      <c r="FB91" s="323" t="s">
        <v>578</v>
      </c>
      <c r="FE91" s="323" t="s">
        <v>578</v>
      </c>
      <c r="FH91" s="323" t="s">
        <v>578</v>
      </c>
      <c r="FK91" s="323" t="s">
        <v>578</v>
      </c>
      <c r="FN91" s="323" t="s">
        <v>578</v>
      </c>
      <c r="FQ91" s="323" t="s">
        <v>578</v>
      </c>
      <c r="FT91" s="323" t="s">
        <v>578</v>
      </c>
      <c r="FW91" s="323" t="s">
        <v>578</v>
      </c>
      <c r="FZ91" s="323" t="s">
        <v>578</v>
      </c>
      <c r="GC91" s="323" t="s">
        <v>578</v>
      </c>
      <c r="GF91" s="323" t="s">
        <v>578</v>
      </c>
      <c r="GI91" s="323" t="s">
        <v>578</v>
      </c>
      <c r="GL91" s="323" t="s">
        <v>578</v>
      </c>
      <c r="GO91" s="323" t="s">
        <v>578</v>
      </c>
      <c r="GR91" s="323" t="s">
        <v>578</v>
      </c>
      <c r="GU91" s="323" t="s">
        <v>578</v>
      </c>
      <c r="GX91" s="323" t="s">
        <v>578</v>
      </c>
      <c r="HA91" s="323" t="s">
        <v>578</v>
      </c>
      <c r="HD91" s="323" t="s">
        <v>578</v>
      </c>
      <c r="HG91" s="323" t="s">
        <v>578</v>
      </c>
      <c r="HJ91" s="323" t="s">
        <v>578</v>
      </c>
      <c r="HM91" s="323" t="s">
        <v>578</v>
      </c>
      <c r="HP91" s="323" t="s">
        <v>578</v>
      </c>
      <c r="HS91" s="323" t="s">
        <v>578</v>
      </c>
      <c r="HV91" s="323" t="s">
        <v>578</v>
      </c>
      <c r="IB91" s="346" t="s">
        <v>578</v>
      </c>
      <c r="IC91" s="347" t="s">
        <v>578</v>
      </c>
      <c r="ID91" s="347" t="s">
        <v>578</v>
      </c>
      <c r="IE91" s="347" t="b">
        <v>1</v>
      </c>
    </row>
    <row r="92" spans="66:239">
      <c r="BN92" s="322" t="s">
        <v>578</v>
      </c>
      <c r="CX92" s="322" t="s">
        <v>578</v>
      </c>
      <c r="DR92" s="323" t="s">
        <v>578</v>
      </c>
      <c r="DU92" s="323" t="s">
        <v>578</v>
      </c>
      <c r="DX92" s="323" t="s">
        <v>578</v>
      </c>
      <c r="EA92" s="323" t="s">
        <v>578</v>
      </c>
      <c r="ED92" s="323" t="s">
        <v>578</v>
      </c>
      <c r="EG92" s="323" t="s">
        <v>578</v>
      </c>
      <c r="EJ92" s="323" t="s">
        <v>578</v>
      </c>
      <c r="EM92" s="323" t="s">
        <v>578</v>
      </c>
      <c r="EP92" s="323" t="s">
        <v>578</v>
      </c>
      <c r="ES92" s="323" t="s">
        <v>578</v>
      </c>
      <c r="EV92" s="323" t="s">
        <v>578</v>
      </c>
      <c r="EY92" s="323" t="s">
        <v>578</v>
      </c>
      <c r="FB92" s="323" t="s">
        <v>578</v>
      </c>
      <c r="FE92" s="323" t="s">
        <v>578</v>
      </c>
      <c r="FH92" s="323" t="s">
        <v>578</v>
      </c>
      <c r="FK92" s="323" t="s">
        <v>578</v>
      </c>
      <c r="FN92" s="323" t="s">
        <v>578</v>
      </c>
      <c r="FQ92" s="323" t="s">
        <v>578</v>
      </c>
      <c r="FT92" s="323" t="s">
        <v>578</v>
      </c>
      <c r="FW92" s="323" t="s">
        <v>578</v>
      </c>
      <c r="FZ92" s="323" t="s">
        <v>578</v>
      </c>
      <c r="GC92" s="323" t="s">
        <v>578</v>
      </c>
      <c r="GF92" s="323" t="s">
        <v>578</v>
      </c>
      <c r="GI92" s="323" t="s">
        <v>578</v>
      </c>
      <c r="GL92" s="323" t="s">
        <v>578</v>
      </c>
      <c r="GO92" s="323" t="s">
        <v>578</v>
      </c>
      <c r="GR92" s="323" t="s">
        <v>578</v>
      </c>
      <c r="GU92" s="323" t="s">
        <v>578</v>
      </c>
      <c r="GX92" s="323" t="s">
        <v>578</v>
      </c>
      <c r="HA92" s="323" t="s">
        <v>578</v>
      </c>
      <c r="HD92" s="323" t="s">
        <v>578</v>
      </c>
      <c r="HG92" s="323" t="s">
        <v>578</v>
      </c>
      <c r="HJ92" s="323" t="s">
        <v>578</v>
      </c>
      <c r="HM92" s="323" t="s">
        <v>578</v>
      </c>
      <c r="HP92" s="323" t="s">
        <v>578</v>
      </c>
      <c r="HS92" s="323" t="s">
        <v>578</v>
      </c>
      <c r="HV92" s="323" t="s">
        <v>578</v>
      </c>
      <c r="IB92" s="346" t="s">
        <v>578</v>
      </c>
      <c r="IC92" s="347" t="s">
        <v>578</v>
      </c>
      <c r="ID92" s="347" t="s">
        <v>578</v>
      </c>
      <c r="IE92" s="347" t="b">
        <v>1</v>
      </c>
    </row>
    <row r="93" spans="66:239">
      <c r="BN93" s="322" t="s">
        <v>578</v>
      </c>
      <c r="CX93" s="322" t="s">
        <v>578</v>
      </c>
      <c r="DR93" s="323" t="s">
        <v>578</v>
      </c>
      <c r="DU93" s="323" t="s">
        <v>578</v>
      </c>
      <c r="DX93" s="323" t="s">
        <v>578</v>
      </c>
      <c r="EA93" s="323" t="s">
        <v>578</v>
      </c>
      <c r="ED93" s="323" t="s">
        <v>578</v>
      </c>
      <c r="EG93" s="323" t="s">
        <v>578</v>
      </c>
      <c r="EJ93" s="323" t="s">
        <v>578</v>
      </c>
      <c r="EM93" s="323" t="s">
        <v>578</v>
      </c>
      <c r="EP93" s="323" t="s">
        <v>578</v>
      </c>
      <c r="ES93" s="323" t="s">
        <v>578</v>
      </c>
      <c r="EV93" s="323" t="s">
        <v>578</v>
      </c>
      <c r="EY93" s="323" t="s">
        <v>578</v>
      </c>
      <c r="FB93" s="323" t="s">
        <v>578</v>
      </c>
      <c r="FE93" s="323" t="s">
        <v>578</v>
      </c>
      <c r="FH93" s="323" t="s">
        <v>578</v>
      </c>
      <c r="FK93" s="323" t="s">
        <v>578</v>
      </c>
      <c r="FN93" s="323" t="s">
        <v>578</v>
      </c>
      <c r="FQ93" s="323" t="s">
        <v>578</v>
      </c>
      <c r="FT93" s="323" t="s">
        <v>578</v>
      </c>
      <c r="FW93" s="323" t="s">
        <v>578</v>
      </c>
      <c r="FZ93" s="323" t="s">
        <v>578</v>
      </c>
      <c r="GC93" s="323" t="s">
        <v>578</v>
      </c>
      <c r="GF93" s="323" t="s">
        <v>578</v>
      </c>
      <c r="GI93" s="323" t="s">
        <v>578</v>
      </c>
      <c r="GL93" s="323" t="s">
        <v>578</v>
      </c>
      <c r="GO93" s="323" t="s">
        <v>578</v>
      </c>
      <c r="GR93" s="323" t="s">
        <v>578</v>
      </c>
      <c r="GU93" s="323" t="s">
        <v>578</v>
      </c>
      <c r="GX93" s="323" t="s">
        <v>578</v>
      </c>
      <c r="HA93" s="323" t="s">
        <v>578</v>
      </c>
      <c r="HD93" s="323" t="s">
        <v>578</v>
      </c>
      <c r="HG93" s="323" t="s">
        <v>578</v>
      </c>
      <c r="HJ93" s="323" t="s">
        <v>578</v>
      </c>
      <c r="HM93" s="323" t="s">
        <v>578</v>
      </c>
      <c r="HP93" s="323" t="s">
        <v>578</v>
      </c>
      <c r="HS93" s="323" t="s">
        <v>578</v>
      </c>
      <c r="HV93" s="323" t="s">
        <v>578</v>
      </c>
      <c r="IB93" s="346" t="s">
        <v>578</v>
      </c>
      <c r="IC93" s="347" t="s">
        <v>578</v>
      </c>
      <c r="ID93" s="347" t="s">
        <v>578</v>
      </c>
      <c r="IE93" s="347" t="b">
        <v>1</v>
      </c>
    </row>
    <row r="94" spans="66:239">
      <c r="BN94" s="322" t="s">
        <v>578</v>
      </c>
      <c r="CX94" s="322" t="s">
        <v>578</v>
      </c>
      <c r="DR94" s="323" t="s">
        <v>578</v>
      </c>
      <c r="DU94" s="323" t="s">
        <v>578</v>
      </c>
      <c r="DX94" s="323" t="s">
        <v>578</v>
      </c>
      <c r="EA94" s="323" t="s">
        <v>578</v>
      </c>
      <c r="ED94" s="323" t="s">
        <v>578</v>
      </c>
      <c r="EG94" s="323" t="s">
        <v>578</v>
      </c>
      <c r="EJ94" s="323" t="s">
        <v>578</v>
      </c>
      <c r="EM94" s="323" t="s">
        <v>578</v>
      </c>
      <c r="EP94" s="323" t="s">
        <v>578</v>
      </c>
      <c r="ES94" s="323" t="s">
        <v>578</v>
      </c>
      <c r="EV94" s="323" t="s">
        <v>578</v>
      </c>
      <c r="EY94" s="323" t="s">
        <v>578</v>
      </c>
      <c r="FB94" s="323" t="s">
        <v>578</v>
      </c>
      <c r="FE94" s="323" t="s">
        <v>578</v>
      </c>
      <c r="FH94" s="323" t="s">
        <v>578</v>
      </c>
      <c r="FK94" s="323" t="s">
        <v>578</v>
      </c>
      <c r="FN94" s="323" t="s">
        <v>578</v>
      </c>
      <c r="FQ94" s="323" t="s">
        <v>578</v>
      </c>
      <c r="FT94" s="323" t="s">
        <v>578</v>
      </c>
      <c r="FW94" s="323" t="s">
        <v>578</v>
      </c>
      <c r="FZ94" s="323" t="s">
        <v>578</v>
      </c>
      <c r="GC94" s="323" t="s">
        <v>578</v>
      </c>
      <c r="GF94" s="323" t="s">
        <v>578</v>
      </c>
      <c r="GI94" s="323" t="s">
        <v>578</v>
      </c>
      <c r="GL94" s="323" t="s">
        <v>578</v>
      </c>
      <c r="GO94" s="323" t="s">
        <v>578</v>
      </c>
      <c r="GR94" s="323" t="s">
        <v>578</v>
      </c>
      <c r="GU94" s="323" t="s">
        <v>578</v>
      </c>
      <c r="GX94" s="323" t="s">
        <v>578</v>
      </c>
      <c r="HA94" s="323" t="s">
        <v>578</v>
      </c>
      <c r="HD94" s="323" t="s">
        <v>578</v>
      </c>
      <c r="HG94" s="323" t="s">
        <v>578</v>
      </c>
      <c r="HJ94" s="323" t="s">
        <v>578</v>
      </c>
      <c r="HM94" s="323" t="s">
        <v>578</v>
      </c>
      <c r="HP94" s="323" t="s">
        <v>578</v>
      </c>
      <c r="HS94" s="323" t="s">
        <v>578</v>
      </c>
      <c r="HV94" s="323" t="s">
        <v>578</v>
      </c>
      <c r="IB94" s="346" t="s">
        <v>578</v>
      </c>
      <c r="IC94" s="347" t="s">
        <v>578</v>
      </c>
      <c r="ID94" s="347" t="s">
        <v>578</v>
      </c>
      <c r="IE94" s="347" t="b">
        <v>1</v>
      </c>
    </row>
    <row r="95" spans="66:239">
      <c r="BN95" s="322" t="s">
        <v>578</v>
      </c>
      <c r="CX95" s="322" t="s">
        <v>578</v>
      </c>
      <c r="DR95" s="323" t="s">
        <v>578</v>
      </c>
      <c r="DU95" s="323" t="s">
        <v>578</v>
      </c>
      <c r="DX95" s="323" t="s">
        <v>578</v>
      </c>
      <c r="EA95" s="323" t="s">
        <v>578</v>
      </c>
      <c r="ED95" s="323" t="s">
        <v>578</v>
      </c>
      <c r="EG95" s="323" t="s">
        <v>578</v>
      </c>
      <c r="EJ95" s="323" t="s">
        <v>578</v>
      </c>
      <c r="EM95" s="323" t="s">
        <v>578</v>
      </c>
      <c r="EP95" s="323" t="s">
        <v>578</v>
      </c>
      <c r="ES95" s="323" t="s">
        <v>578</v>
      </c>
      <c r="EV95" s="323" t="s">
        <v>578</v>
      </c>
      <c r="EY95" s="323" t="s">
        <v>578</v>
      </c>
      <c r="FB95" s="323" t="s">
        <v>578</v>
      </c>
      <c r="FE95" s="323" t="s">
        <v>578</v>
      </c>
      <c r="FH95" s="323" t="s">
        <v>578</v>
      </c>
      <c r="FK95" s="323" t="s">
        <v>578</v>
      </c>
      <c r="FN95" s="323" t="s">
        <v>578</v>
      </c>
      <c r="FQ95" s="323" t="s">
        <v>578</v>
      </c>
      <c r="FT95" s="323" t="s">
        <v>578</v>
      </c>
      <c r="FW95" s="323" t="s">
        <v>578</v>
      </c>
      <c r="FZ95" s="323" t="s">
        <v>578</v>
      </c>
      <c r="GC95" s="323" t="s">
        <v>578</v>
      </c>
      <c r="GF95" s="323" t="s">
        <v>578</v>
      </c>
      <c r="GI95" s="323" t="s">
        <v>578</v>
      </c>
      <c r="GL95" s="323" t="s">
        <v>578</v>
      </c>
      <c r="GO95" s="323" t="s">
        <v>578</v>
      </c>
      <c r="GR95" s="323" t="s">
        <v>578</v>
      </c>
      <c r="GU95" s="323" t="s">
        <v>578</v>
      </c>
      <c r="GX95" s="323" t="s">
        <v>578</v>
      </c>
      <c r="HA95" s="323" t="s">
        <v>578</v>
      </c>
      <c r="HD95" s="323" t="s">
        <v>578</v>
      </c>
      <c r="HG95" s="323" t="s">
        <v>578</v>
      </c>
      <c r="HJ95" s="323" t="s">
        <v>578</v>
      </c>
      <c r="HM95" s="323" t="s">
        <v>578</v>
      </c>
      <c r="HP95" s="323" t="s">
        <v>578</v>
      </c>
      <c r="HS95" s="323" t="s">
        <v>578</v>
      </c>
      <c r="HV95" s="323" t="s">
        <v>578</v>
      </c>
      <c r="IB95" s="346" t="s">
        <v>578</v>
      </c>
      <c r="IC95" s="347" t="s">
        <v>578</v>
      </c>
      <c r="ID95" s="347" t="s">
        <v>578</v>
      </c>
      <c r="IE95" s="347" t="b">
        <v>1</v>
      </c>
    </row>
    <row r="96" spans="66:239">
      <c r="BN96" s="322" t="s">
        <v>578</v>
      </c>
      <c r="CX96" s="322" t="s">
        <v>578</v>
      </c>
      <c r="DR96" s="323" t="s">
        <v>578</v>
      </c>
      <c r="DU96" s="323" t="s">
        <v>578</v>
      </c>
      <c r="DX96" s="323" t="s">
        <v>578</v>
      </c>
      <c r="EA96" s="323" t="s">
        <v>578</v>
      </c>
      <c r="ED96" s="323" t="s">
        <v>578</v>
      </c>
      <c r="EG96" s="323" t="s">
        <v>578</v>
      </c>
      <c r="EJ96" s="323" t="s">
        <v>578</v>
      </c>
      <c r="EM96" s="323" t="s">
        <v>578</v>
      </c>
      <c r="EP96" s="323" t="s">
        <v>578</v>
      </c>
      <c r="ES96" s="323" t="s">
        <v>578</v>
      </c>
      <c r="EV96" s="323" t="s">
        <v>578</v>
      </c>
      <c r="EY96" s="323" t="s">
        <v>578</v>
      </c>
      <c r="FB96" s="323" t="s">
        <v>578</v>
      </c>
      <c r="FE96" s="323" t="s">
        <v>578</v>
      </c>
      <c r="FH96" s="323" t="s">
        <v>578</v>
      </c>
      <c r="FK96" s="323" t="s">
        <v>578</v>
      </c>
      <c r="FN96" s="323" t="s">
        <v>578</v>
      </c>
      <c r="FQ96" s="323" t="s">
        <v>578</v>
      </c>
      <c r="FT96" s="323" t="s">
        <v>578</v>
      </c>
      <c r="FW96" s="323" t="s">
        <v>578</v>
      </c>
      <c r="FZ96" s="323" t="s">
        <v>578</v>
      </c>
      <c r="GC96" s="323" t="s">
        <v>578</v>
      </c>
      <c r="GF96" s="323" t="s">
        <v>578</v>
      </c>
      <c r="GI96" s="323" t="s">
        <v>578</v>
      </c>
      <c r="GL96" s="323" t="s">
        <v>578</v>
      </c>
      <c r="GO96" s="323" t="s">
        <v>578</v>
      </c>
      <c r="GR96" s="323" t="s">
        <v>578</v>
      </c>
      <c r="GU96" s="323" t="s">
        <v>578</v>
      </c>
      <c r="GX96" s="323" t="s">
        <v>578</v>
      </c>
      <c r="HA96" s="323" t="s">
        <v>578</v>
      </c>
      <c r="HD96" s="323" t="s">
        <v>578</v>
      </c>
      <c r="HG96" s="323" t="s">
        <v>578</v>
      </c>
      <c r="HJ96" s="323" t="s">
        <v>578</v>
      </c>
      <c r="HM96" s="323" t="s">
        <v>578</v>
      </c>
      <c r="HP96" s="323" t="s">
        <v>578</v>
      </c>
      <c r="HS96" s="323" t="s">
        <v>578</v>
      </c>
      <c r="HV96" s="323" t="s">
        <v>578</v>
      </c>
      <c r="IB96" s="346" t="s">
        <v>578</v>
      </c>
      <c r="IC96" s="347" t="s">
        <v>578</v>
      </c>
      <c r="ID96" s="347" t="s">
        <v>578</v>
      </c>
      <c r="IE96" s="347" t="b">
        <v>1</v>
      </c>
    </row>
    <row r="97" spans="66:239">
      <c r="BN97" s="322" t="s">
        <v>578</v>
      </c>
      <c r="CX97" s="322" t="s">
        <v>578</v>
      </c>
      <c r="DR97" s="323" t="s">
        <v>578</v>
      </c>
      <c r="DU97" s="323" t="s">
        <v>578</v>
      </c>
      <c r="DX97" s="323" t="s">
        <v>578</v>
      </c>
      <c r="EA97" s="323" t="s">
        <v>578</v>
      </c>
      <c r="ED97" s="323" t="s">
        <v>578</v>
      </c>
      <c r="EG97" s="323" t="s">
        <v>578</v>
      </c>
      <c r="EJ97" s="323" t="s">
        <v>578</v>
      </c>
      <c r="EM97" s="323" t="s">
        <v>578</v>
      </c>
      <c r="EP97" s="323" t="s">
        <v>578</v>
      </c>
      <c r="ES97" s="323" t="s">
        <v>578</v>
      </c>
      <c r="EV97" s="323" t="s">
        <v>578</v>
      </c>
      <c r="EY97" s="323" t="s">
        <v>578</v>
      </c>
      <c r="FB97" s="323" t="s">
        <v>578</v>
      </c>
      <c r="FE97" s="323" t="s">
        <v>578</v>
      </c>
      <c r="FH97" s="323" t="s">
        <v>578</v>
      </c>
      <c r="FK97" s="323" t="s">
        <v>578</v>
      </c>
      <c r="FN97" s="323" t="s">
        <v>578</v>
      </c>
      <c r="FQ97" s="323" t="s">
        <v>578</v>
      </c>
      <c r="FT97" s="323" t="s">
        <v>578</v>
      </c>
      <c r="FW97" s="323" t="s">
        <v>578</v>
      </c>
      <c r="FZ97" s="323" t="s">
        <v>578</v>
      </c>
      <c r="GC97" s="323" t="s">
        <v>578</v>
      </c>
      <c r="GF97" s="323" t="s">
        <v>578</v>
      </c>
      <c r="GI97" s="323" t="s">
        <v>578</v>
      </c>
      <c r="GL97" s="323" t="s">
        <v>578</v>
      </c>
      <c r="GO97" s="323" t="s">
        <v>578</v>
      </c>
      <c r="GR97" s="323" t="s">
        <v>578</v>
      </c>
      <c r="GU97" s="323" t="s">
        <v>578</v>
      </c>
      <c r="GX97" s="323" t="s">
        <v>578</v>
      </c>
      <c r="HA97" s="323" t="s">
        <v>578</v>
      </c>
      <c r="HD97" s="323" t="s">
        <v>578</v>
      </c>
      <c r="HG97" s="323" t="s">
        <v>578</v>
      </c>
      <c r="HJ97" s="323" t="s">
        <v>578</v>
      </c>
      <c r="HM97" s="323" t="s">
        <v>578</v>
      </c>
      <c r="HP97" s="323" t="s">
        <v>578</v>
      </c>
      <c r="HS97" s="323" t="s">
        <v>578</v>
      </c>
      <c r="HV97" s="323" t="s">
        <v>578</v>
      </c>
      <c r="IB97" s="346" t="s">
        <v>578</v>
      </c>
      <c r="IC97" s="347" t="s">
        <v>578</v>
      </c>
      <c r="ID97" s="347" t="s">
        <v>578</v>
      </c>
      <c r="IE97" s="347" t="b">
        <v>1</v>
      </c>
    </row>
    <row r="98" spans="66:239">
      <c r="BN98" s="322" t="s">
        <v>578</v>
      </c>
      <c r="CX98" s="322" t="s">
        <v>578</v>
      </c>
      <c r="DR98" s="323" t="s">
        <v>578</v>
      </c>
      <c r="DU98" s="323" t="s">
        <v>578</v>
      </c>
      <c r="DX98" s="323" t="s">
        <v>578</v>
      </c>
      <c r="EA98" s="323" t="s">
        <v>578</v>
      </c>
      <c r="ED98" s="323" t="s">
        <v>578</v>
      </c>
      <c r="EG98" s="323" t="s">
        <v>578</v>
      </c>
      <c r="EJ98" s="323" t="s">
        <v>578</v>
      </c>
      <c r="EM98" s="323" t="s">
        <v>578</v>
      </c>
      <c r="EP98" s="323" t="s">
        <v>578</v>
      </c>
      <c r="ES98" s="323" t="s">
        <v>578</v>
      </c>
      <c r="EV98" s="323" t="s">
        <v>578</v>
      </c>
      <c r="EY98" s="323" t="s">
        <v>578</v>
      </c>
      <c r="FB98" s="323" t="s">
        <v>578</v>
      </c>
      <c r="FE98" s="323" t="s">
        <v>578</v>
      </c>
      <c r="FH98" s="323" t="s">
        <v>578</v>
      </c>
      <c r="FK98" s="323" t="s">
        <v>578</v>
      </c>
      <c r="FN98" s="323" t="s">
        <v>578</v>
      </c>
      <c r="FQ98" s="323" t="s">
        <v>578</v>
      </c>
      <c r="FT98" s="323" t="s">
        <v>578</v>
      </c>
      <c r="FW98" s="323" t="s">
        <v>578</v>
      </c>
      <c r="FZ98" s="323" t="s">
        <v>578</v>
      </c>
      <c r="GC98" s="323" t="s">
        <v>578</v>
      </c>
      <c r="GF98" s="323" t="s">
        <v>578</v>
      </c>
      <c r="GI98" s="323" t="s">
        <v>578</v>
      </c>
      <c r="GL98" s="323" t="s">
        <v>578</v>
      </c>
      <c r="GO98" s="323" t="s">
        <v>578</v>
      </c>
      <c r="GR98" s="323" t="s">
        <v>578</v>
      </c>
      <c r="GU98" s="323" t="s">
        <v>578</v>
      </c>
      <c r="GX98" s="323" t="s">
        <v>578</v>
      </c>
      <c r="HA98" s="323" t="s">
        <v>578</v>
      </c>
      <c r="HD98" s="323" t="s">
        <v>578</v>
      </c>
      <c r="HG98" s="323" t="s">
        <v>578</v>
      </c>
      <c r="HJ98" s="323" t="s">
        <v>578</v>
      </c>
      <c r="HM98" s="323" t="s">
        <v>578</v>
      </c>
      <c r="HP98" s="323" t="s">
        <v>578</v>
      </c>
      <c r="HS98" s="323" t="s">
        <v>578</v>
      </c>
      <c r="HV98" s="323" t="s">
        <v>578</v>
      </c>
      <c r="IB98" s="346" t="s">
        <v>578</v>
      </c>
      <c r="IC98" s="347" t="s">
        <v>578</v>
      </c>
      <c r="ID98" s="347" t="s">
        <v>578</v>
      </c>
      <c r="IE98" s="347" t="b">
        <v>1</v>
      </c>
    </row>
    <row r="99" spans="66:239">
      <c r="BN99" s="322" t="s">
        <v>578</v>
      </c>
      <c r="CX99" s="322" t="s">
        <v>578</v>
      </c>
      <c r="DR99" s="323" t="s">
        <v>578</v>
      </c>
      <c r="DU99" s="323" t="s">
        <v>578</v>
      </c>
      <c r="DX99" s="323" t="s">
        <v>578</v>
      </c>
      <c r="EA99" s="323" t="s">
        <v>578</v>
      </c>
      <c r="ED99" s="323" t="s">
        <v>578</v>
      </c>
      <c r="EG99" s="323" t="s">
        <v>578</v>
      </c>
      <c r="EJ99" s="323" t="s">
        <v>578</v>
      </c>
      <c r="EM99" s="323" t="s">
        <v>578</v>
      </c>
      <c r="EP99" s="323" t="s">
        <v>578</v>
      </c>
      <c r="ES99" s="323" t="s">
        <v>578</v>
      </c>
      <c r="EV99" s="323" t="s">
        <v>578</v>
      </c>
      <c r="EY99" s="323" t="s">
        <v>578</v>
      </c>
      <c r="FB99" s="323" t="s">
        <v>578</v>
      </c>
      <c r="FE99" s="323" t="s">
        <v>578</v>
      </c>
      <c r="FH99" s="323" t="s">
        <v>578</v>
      </c>
      <c r="FK99" s="323" t="s">
        <v>578</v>
      </c>
      <c r="FN99" s="323" t="s">
        <v>578</v>
      </c>
      <c r="FQ99" s="323" t="s">
        <v>578</v>
      </c>
      <c r="FT99" s="323" t="s">
        <v>578</v>
      </c>
      <c r="FW99" s="323" t="s">
        <v>578</v>
      </c>
      <c r="FZ99" s="323" t="s">
        <v>578</v>
      </c>
      <c r="GC99" s="323" t="s">
        <v>578</v>
      </c>
      <c r="GF99" s="323" t="s">
        <v>578</v>
      </c>
      <c r="GI99" s="323" t="s">
        <v>578</v>
      </c>
      <c r="GL99" s="323" t="s">
        <v>578</v>
      </c>
      <c r="GO99" s="323" t="s">
        <v>578</v>
      </c>
      <c r="GR99" s="323" t="s">
        <v>578</v>
      </c>
      <c r="GU99" s="323" t="s">
        <v>578</v>
      </c>
      <c r="GX99" s="323" t="s">
        <v>578</v>
      </c>
      <c r="HA99" s="323" t="s">
        <v>578</v>
      </c>
      <c r="HD99" s="323" t="s">
        <v>578</v>
      </c>
      <c r="HG99" s="323" t="s">
        <v>578</v>
      </c>
      <c r="HJ99" s="323" t="s">
        <v>578</v>
      </c>
      <c r="HM99" s="323" t="s">
        <v>578</v>
      </c>
      <c r="HP99" s="323" t="s">
        <v>578</v>
      </c>
      <c r="HS99" s="323" t="s">
        <v>578</v>
      </c>
      <c r="HV99" s="323" t="s">
        <v>578</v>
      </c>
      <c r="IB99" s="346" t="s">
        <v>578</v>
      </c>
      <c r="IC99" s="347" t="s">
        <v>578</v>
      </c>
      <c r="ID99" s="347" t="s">
        <v>578</v>
      </c>
      <c r="IE99" s="347" t="b">
        <v>1</v>
      </c>
    </row>
    <row r="100" spans="66:239">
      <c r="BN100" s="322" t="s">
        <v>578</v>
      </c>
      <c r="CX100" s="322" t="s">
        <v>578</v>
      </c>
      <c r="DR100" s="323" t="s">
        <v>578</v>
      </c>
      <c r="DU100" s="323" t="s">
        <v>578</v>
      </c>
      <c r="DX100" s="323" t="s">
        <v>578</v>
      </c>
      <c r="EA100" s="323" t="s">
        <v>578</v>
      </c>
      <c r="ED100" s="323" t="s">
        <v>578</v>
      </c>
      <c r="EG100" s="323" t="s">
        <v>578</v>
      </c>
      <c r="EJ100" s="323" t="s">
        <v>578</v>
      </c>
      <c r="EM100" s="323" t="s">
        <v>578</v>
      </c>
      <c r="EP100" s="323" t="s">
        <v>578</v>
      </c>
      <c r="ES100" s="323" t="s">
        <v>578</v>
      </c>
      <c r="EV100" s="323" t="s">
        <v>578</v>
      </c>
      <c r="EY100" s="323" t="s">
        <v>578</v>
      </c>
      <c r="FB100" s="323" t="s">
        <v>578</v>
      </c>
      <c r="FE100" s="323" t="s">
        <v>578</v>
      </c>
      <c r="FH100" s="323" t="s">
        <v>578</v>
      </c>
      <c r="FK100" s="323" t="s">
        <v>578</v>
      </c>
      <c r="FN100" s="323" t="s">
        <v>578</v>
      </c>
      <c r="FQ100" s="323" t="s">
        <v>578</v>
      </c>
      <c r="FT100" s="323" t="s">
        <v>578</v>
      </c>
      <c r="FW100" s="323" t="s">
        <v>578</v>
      </c>
      <c r="FZ100" s="323" t="s">
        <v>578</v>
      </c>
      <c r="GC100" s="323" t="s">
        <v>578</v>
      </c>
      <c r="GF100" s="323" t="s">
        <v>578</v>
      </c>
      <c r="GI100" s="323" t="s">
        <v>578</v>
      </c>
      <c r="GL100" s="323" t="s">
        <v>578</v>
      </c>
      <c r="GO100" s="323" t="s">
        <v>578</v>
      </c>
      <c r="GR100" s="323" t="s">
        <v>578</v>
      </c>
      <c r="GU100" s="323" t="s">
        <v>578</v>
      </c>
      <c r="GX100" s="323" t="s">
        <v>578</v>
      </c>
      <c r="HA100" s="323" t="s">
        <v>578</v>
      </c>
      <c r="HD100" s="323" t="s">
        <v>578</v>
      </c>
      <c r="HG100" s="323" t="s">
        <v>578</v>
      </c>
      <c r="HJ100" s="323" t="s">
        <v>578</v>
      </c>
      <c r="HM100" s="323" t="s">
        <v>578</v>
      </c>
      <c r="HP100" s="323" t="s">
        <v>578</v>
      </c>
      <c r="HS100" s="323" t="s">
        <v>578</v>
      </c>
      <c r="HV100" s="323" t="s">
        <v>578</v>
      </c>
      <c r="IB100" s="346" t="s">
        <v>578</v>
      </c>
      <c r="IC100" s="347" t="s">
        <v>578</v>
      </c>
      <c r="ID100" s="347" t="s">
        <v>578</v>
      </c>
      <c r="IE100" s="347" t="b">
        <v>1</v>
      </c>
    </row>
    <row r="101" spans="66:239">
      <c r="BN101" s="322" t="s">
        <v>578</v>
      </c>
      <c r="CX101" s="322" t="s">
        <v>578</v>
      </c>
      <c r="DR101" s="323" t="s">
        <v>578</v>
      </c>
      <c r="DU101" s="323" t="s">
        <v>578</v>
      </c>
      <c r="DX101" s="323" t="s">
        <v>578</v>
      </c>
      <c r="EA101" s="323" t="s">
        <v>578</v>
      </c>
      <c r="ED101" s="323" t="s">
        <v>578</v>
      </c>
      <c r="EG101" s="323" t="s">
        <v>578</v>
      </c>
      <c r="EJ101" s="323" t="s">
        <v>578</v>
      </c>
      <c r="EM101" s="323" t="s">
        <v>578</v>
      </c>
      <c r="EP101" s="323" t="s">
        <v>578</v>
      </c>
      <c r="ES101" s="323" t="s">
        <v>578</v>
      </c>
      <c r="EV101" s="323" t="s">
        <v>578</v>
      </c>
      <c r="EY101" s="323" t="s">
        <v>578</v>
      </c>
      <c r="FB101" s="323" t="s">
        <v>578</v>
      </c>
      <c r="FE101" s="323" t="s">
        <v>578</v>
      </c>
      <c r="FH101" s="323" t="s">
        <v>578</v>
      </c>
      <c r="FK101" s="323" t="s">
        <v>578</v>
      </c>
      <c r="FN101" s="323" t="s">
        <v>578</v>
      </c>
      <c r="FQ101" s="323" t="s">
        <v>578</v>
      </c>
      <c r="FT101" s="323" t="s">
        <v>578</v>
      </c>
      <c r="FW101" s="323" t="s">
        <v>578</v>
      </c>
      <c r="FZ101" s="323" t="s">
        <v>578</v>
      </c>
      <c r="GC101" s="323" t="s">
        <v>578</v>
      </c>
      <c r="GF101" s="323" t="s">
        <v>578</v>
      </c>
      <c r="GI101" s="323" t="s">
        <v>578</v>
      </c>
      <c r="GL101" s="323" t="s">
        <v>578</v>
      </c>
      <c r="GO101" s="323" t="s">
        <v>578</v>
      </c>
      <c r="GR101" s="323" t="s">
        <v>578</v>
      </c>
      <c r="GU101" s="323" t="s">
        <v>578</v>
      </c>
      <c r="GX101" s="323" t="s">
        <v>578</v>
      </c>
      <c r="HA101" s="323" t="s">
        <v>578</v>
      </c>
      <c r="HD101" s="323" t="s">
        <v>578</v>
      </c>
      <c r="HG101" s="323" t="s">
        <v>578</v>
      </c>
      <c r="HJ101" s="323" t="s">
        <v>578</v>
      </c>
      <c r="HM101" s="323" t="s">
        <v>578</v>
      </c>
      <c r="HP101" s="323" t="s">
        <v>578</v>
      </c>
      <c r="HS101" s="323" t="s">
        <v>578</v>
      </c>
      <c r="HV101" s="323" t="s">
        <v>578</v>
      </c>
      <c r="IB101" s="346" t="s">
        <v>578</v>
      </c>
      <c r="IC101" s="347" t="s">
        <v>578</v>
      </c>
      <c r="ID101" s="347" t="s">
        <v>578</v>
      </c>
      <c r="IE101" s="347" t="b">
        <v>1</v>
      </c>
    </row>
    <row r="102" spans="66:239">
      <c r="BN102" s="322" t="s">
        <v>578</v>
      </c>
      <c r="CX102" s="322" t="s">
        <v>578</v>
      </c>
      <c r="DR102" s="323" t="s">
        <v>578</v>
      </c>
      <c r="DU102" s="323" t="s">
        <v>578</v>
      </c>
      <c r="DX102" s="323" t="s">
        <v>578</v>
      </c>
      <c r="EA102" s="323" t="s">
        <v>578</v>
      </c>
      <c r="ED102" s="323" t="s">
        <v>578</v>
      </c>
      <c r="EG102" s="323" t="s">
        <v>578</v>
      </c>
      <c r="EJ102" s="323" t="s">
        <v>578</v>
      </c>
      <c r="EM102" s="323" t="s">
        <v>578</v>
      </c>
      <c r="EP102" s="323" t="s">
        <v>578</v>
      </c>
      <c r="ES102" s="323" t="s">
        <v>578</v>
      </c>
      <c r="EV102" s="323" t="s">
        <v>578</v>
      </c>
      <c r="EY102" s="323" t="s">
        <v>578</v>
      </c>
      <c r="FB102" s="323" t="s">
        <v>578</v>
      </c>
      <c r="FE102" s="323" t="s">
        <v>578</v>
      </c>
      <c r="FH102" s="323" t="s">
        <v>578</v>
      </c>
      <c r="FK102" s="323" t="s">
        <v>578</v>
      </c>
      <c r="FN102" s="323" t="s">
        <v>578</v>
      </c>
      <c r="FQ102" s="323" t="s">
        <v>578</v>
      </c>
      <c r="FT102" s="323" t="s">
        <v>578</v>
      </c>
      <c r="FW102" s="323" t="s">
        <v>578</v>
      </c>
      <c r="FZ102" s="323" t="s">
        <v>578</v>
      </c>
      <c r="GC102" s="323" t="s">
        <v>578</v>
      </c>
      <c r="GF102" s="323" t="s">
        <v>578</v>
      </c>
      <c r="GI102" s="323" t="s">
        <v>578</v>
      </c>
      <c r="GL102" s="323" t="s">
        <v>578</v>
      </c>
      <c r="GO102" s="323" t="s">
        <v>578</v>
      </c>
      <c r="GR102" s="323" t="s">
        <v>578</v>
      </c>
      <c r="GU102" s="323" t="s">
        <v>578</v>
      </c>
      <c r="GX102" s="323" t="s">
        <v>578</v>
      </c>
      <c r="HA102" s="323" t="s">
        <v>578</v>
      </c>
      <c r="HD102" s="323" t="s">
        <v>578</v>
      </c>
      <c r="HG102" s="323" t="s">
        <v>578</v>
      </c>
      <c r="HJ102" s="323" t="s">
        <v>578</v>
      </c>
      <c r="HM102" s="323" t="s">
        <v>578</v>
      </c>
      <c r="HP102" s="323" t="s">
        <v>578</v>
      </c>
      <c r="HS102" s="323" t="s">
        <v>578</v>
      </c>
      <c r="HV102" s="323" t="s">
        <v>578</v>
      </c>
      <c r="IB102" s="346" t="s">
        <v>578</v>
      </c>
      <c r="IC102" s="347" t="s">
        <v>578</v>
      </c>
      <c r="ID102" s="347" t="s">
        <v>578</v>
      </c>
      <c r="IE102" s="347" t="b">
        <v>1</v>
      </c>
    </row>
    <row r="103" spans="66:239">
      <c r="BN103" s="322" t="s">
        <v>578</v>
      </c>
      <c r="CX103" s="322" t="s">
        <v>578</v>
      </c>
      <c r="DR103" s="323" t="s">
        <v>578</v>
      </c>
      <c r="DU103" s="323" t="s">
        <v>578</v>
      </c>
      <c r="DX103" s="323" t="s">
        <v>578</v>
      </c>
      <c r="EA103" s="323" t="s">
        <v>578</v>
      </c>
      <c r="ED103" s="323" t="s">
        <v>578</v>
      </c>
      <c r="EG103" s="323" t="s">
        <v>578</v>
      </c>
      <c r="EJ103" s="323" t="s">
        <v>578</v>
      </c>
      <c r="EM103" s="323" t="s">
        <v>578</v>
      </c>
      <c r="EP103" s="323" t="s">
        <v>578</v>
      </c>
      <c r="ES103" s="323" t="s">
        <v>578</v>
      </c>
      <c r="EV103" s="323" t="s">
        <v>578</v>
      </c>
      <c r="EY103" s="323" t="s">
        <v>578</v>
      </c>
      <c r="FB103" s="323" t="s">
        <v>578</v>
      </c>
      <c r="FE103" s="323" t="s">
        <v>578</v>
      </c>
      <c r="FH103" s="323" t="s">
        <v>578</v>
      </c>
      <c r="FK103" s="323" t="s">
        <v>578</v>
      </c>
      <c r="FN103" s="323" t="s">
        <v>578</v>
      </c>
      <c r="FQ103" s="323" t="s">
        <v>578</v>
      </c>
      <c r="FT103" s="323" t="s">
        <v>578</v>
      </c>
      <c r="FW103" s="323" t="s">
        <v>578</v>
      </c>
      <c r="FZ103" s="323" t="s">
        <v>578</v>
      </c>
      <c r="GC103" s="323" t="s">
        <v>578</v>
      </c>
      <c r="GF103" s="323" t="s">
        <v>578</v>
      </c>
      <c r="GI103" s="323" t="s">
        <v>578</v>
      </c>
      <c r="GL103" s="323" t="s">
        <v>578</v>
      </c>
      <c r="GO103" s="323" t="s">
        <v>578</v>
      </c>
      <c r="GR103" s="323" t="s">
        <v>578</v>
      </c>
      <c r="GU103" s="323" t="s">
        <v>578</v>
      </c>
      <c r="GX103" s="323" t="s">
        <v>578</v>
      </c>
      <c r="HA103" s="323" t="s">
        <v>578</v>
      </c>
      <c r="HD103" s="323" t="s">
        <v>578</v>
      </c>
      <c r="HG103" s="323" t="s">
        <v>578</v>
      </c>
      <c r="HJ103" s="323" t="s">
        <v>578</v>
      </c>
      <c r="HM103" s="323" t="s">
        <v>578</v>
      </c>
      <c r="HP103" s="323" t="s">
        <v>578</v>
      </c>
      <c r="HS103" s="323" t="s">
        <v>578</v>
      </c>
      <c r="HV103" s="323" t="s">
        <v>578</v>
      </c>
      <c r="IB103" s="346" t="s">
        <v>578</v>
      </c>
      <c r="IC103" s="347" t="s">
        <v>578</v>
      </c>
      <c r="ID103" s="347" t="s">
        <v>578</v>
      </c>
      <c r="IE103" s="347" t="b">
        <v>1</v>
      </c>
    </row>
    <row r="104" spans="66:239">
      <c r="BN104" s="322" t="s">
        <v>578</v>
      </c>
      <c r="CX104" s="322" t="s">
        <v>578</v>
      </c>
      <c r="DR104" s="323" t="s">
        <v>578</v>
      </c>
      <c r="DU104" s="323" t="s">
        <v>578</v>
      </c>
      <c r="DX104" s="323" t="s">
        <v>578</v>
      </c>
      <c r="EA104" s="323" t="s">
        <v>578</v>
      </c>
      <c r="ED104" s="323" t="s">
        <v>578</v>
      </c>
      <c r="EG104" s="323" t="s">
        <v>578</v>
      </c>
      <c r="EJ104" s="323" t="s">
        <v>578</v>
      </c>
      <c r="EM104" s="323" t="s">
        <v>578</v>
      </c>
      <c r="EP104" s="323" t="s">
        <v>578</v>
      </c>
      <c r="ES104" s="323" t="s">
        <v>578</v>
      </c>
      <c r="EV104" s="323" t="s">
        <v>578</v>
      </c>
      <c r="EY104" s="323" t="s">
        <v>578</v>
      </c>
      <c r="FB104" s="323" t="s">
        <v>578</v>
      </c>
      <c r="FE104" s="323" t="s">
        <v>578</v>
      </c>
      <c r="FH104" s="323" t="s">
        <v>578</v>
      </c>
      <c r="FK104" s="323" t="s">
        <v>578</v>
      </c>
      <c r="FN104" s="323" t="s">
        <v>578</v>
      </c>
      <c r="FQ104" s="323" t="s">
        <v>578</v>
      </c>
      <c r="FT104" s="323" t="s">
        <v>578</v>
      </c>
      <c r="FW104" s="323" t="s">
        <v>578</v>
      </c>
      <c r="FZ104" s="323" t="s">
        <v>578</v>
      </c>
      <c r="GC104" s="323" t="s">
        <v>578</v>
      </c>
      <c r="GF104" s="323" t="s">
        <v>578</v>
      </c>
      <c r="GI104" s="323" t="s">
        <v>578</v>
      </c>
      <c r="GL104" s="323" t="s">
        <v>578</v>
      </c>
      <c r="GO104" s="323" t="s">
        <v>578</v>
      </c>
      <c r="GR104" s="323" t="s">
        <v>578</v>
      </c>
      <c r="GU104" s="323" t="s">
        <v>578</v>
      </c>
      <c r="GX104" s="323" t="s">
        <v>578</v>
      </c>
      <c r="HA104" s="323" t="s">
        <v>578</v>
      </c>
      <c r="HD104" s="323" t="s">
        <v>578</v>
      </c>
      <c r="HG104" s="323" t="s">
        <v>578</v>
      </c>
      <c r="HJ104" s="323" t="s">
        <v>578</v>
      </c>
      <c r="HM104" s="323" t="s">
        <v>578</v>
      </c>
      <c r="HP104" s="323" t="s">
        <v>578</v>
      </c>
      <c r="HS104" s="323" t="s">
        <v>578</v>
      </c>
      <c r="HV104" s="323" t="s">
        <v>578</v>
      </c>
      <c r="IB104" s="346" t="s">
        <v>578</v>
      </c>
      <c r="IC104" s="347" t="s">
        <v>578</v>
      </c>
      <c r="ID104" s="347" t="s">
        <v>578</v>
      </c>
      <c r="IE104" s="347" t="b">
        <v>1</v>
      </c>
    </row>
    <row r="105" spans="66:239">
      <c r="BN105" s="322" t="s">
        <v>578</v>
      </c>
      <c r="CX105" s="322" t="s">
        <v>578</v>
      </c>
      <c r="DR105" s="323" t="s">
        <v>578</v>
      </c>
      <c r="DU105" s="323" t="s">
        <v>578</v>
      </c>
      <c r="DX105" s="323" t="s">
        <v>578</v>
      </c>
      <c r="EA105" s="323" t="s">
        <v>578</v>
      </c>
      <c r="ED105" s="323" t="s">
        <v>578</v>
      </c>
      <c r="EG105" s="323" t="s">
        <v>578</v>
      </c>
      <c r="EJ105" s="323" t="s">
        <v>578</v>
      </c>
      <c r="EM105" s="323" t="s">
        <v>578</v>
      </c>
      <c r="EP105" s="323" t="s">
        <v>578</v>
      </c>
      <c r="ES105" s="323" t="s">
        <v>578</v>
      </c>
      <c r="EV105" s="323" t="s">
        <v>578</v>
      </c>
      <c r="EY105" s="323" t="s">
        <v>578</v>
      </c>
      <c r="FB105" s="323" t="s">
        <v>578</v>
      </c>
      <c r="FE105" s="323" t="s">
        <v>578</v>
      </c>
      <c r="FH105" s="323" t="s">
        <v>578</v>
      </c>
      <c r="FK105" s="323" t="s">
        <v>578</v>
      </c>
      <c r="FN105" s="323" t="s">
        <v>578</v>
      </c>
      <c r="FQ105" s="323" t="s">
        <v>578</v>
      </c>
      <c r="FT105" s="323" t="s">
        <v>578</v>
      </c>
      <c r="FW105" s="323" t="s">
        <v>578</v>
      </c>
      <c r="FZ105" s="323" t="s">
        <v>578</v>
      </c>
      <c r="GC105" s="323" t="s">
        <v>578</v>
      </c>
      <c r="GF105" s="323" t="s">
        <v>578</v>
      </c>
      <c r="GI105" s="323" t="s">
        <v>578</v>
      </c>
      <c r="GL105" s="323" t="s">
        <v>578</v>
      </c>
      <c r="GO105" s="323" t="s">
        <v>578</v>
      </c>
      <c r="GR105" s="323" t="s">
        <v>578</v>
      </c>
      <c r="GU105" s="323" t="s">
        <v>578</v>
      </c>
      <c r="GX105" s="323" t="s">
        <v>578</v>
      </c>
      <c r="HA105" s="323" t="s">
        <v>578</v>
      </c>
      <c r="HD105" s="323" t="s">
        <v>578</v>
      </c>
      <c r="HG105" s="323" t="s">
        <v>578</v>
      </c>
      <c r="HJ105" s="323" t="s">
        <v>578</v>
      </c>
      <c r="HM105" s="323" t="s">
        <v>578</v>
      </c>
      <c r="HP105" s="323" t="s">
        <v>578</v>
      </c>
      <c r="HS105" s="323" t="s">
        <v>578</v>
      </c>
      <c r="HV105" s="323" t="s">
        <v>578</v>
      </c>
      <c r="IB105" s="346" t="s">
        <v>578</v>
      </c>
      <c r="IC105" s="347" t="s">
        <v>578</v>
      </c>
      <c r="ID105" s="347" t="s">
        <v>578</v>
      </c>
      <c r="IE105" s="347" t="b">
        <v>1</v>
      </c>
    </row>
    <row r="106" spans="66:239">
      <c r="BN106" s="322" t="s">
        <v>578</v>
      </c>
      <c r="CX106" s="322" t="s">
        <v>578</v>
      </c>
      <c r="DR106" s="323" t="s">
        <v>578</v>
      </c>
      <c r="DU106" s="323" t="s">
        <v>578</v>
      </c>
      <c r="DX106" s="323" t="s">
        <v>578</v>
      </c>
      <c r="EA106" s="323" t="s">
        <v>578</v>
      </c>
      <c r="ED106" s="323" t="s">
        <v>578</v>
      </c>
      <c r="EG106" s="323" t="s">
        <v>578</v>
      </c>
      <c r="EJ106" s="323" t="s">
        <v>578</v>
      </c>
      <c r="EM106" s="323" t="s">
        <v>578</v>
      </c>
      <c r="EP106" s="323" t="s">
        <v>578</v>
      </c>
      <c r="ES106" s="323" t="s">
        <v>578</v>
      </c>
      <c r="EV106" s="323" t="s">
        <v>578</v>
      </c>
      <c r="EY106" s="323" t="s">
        <v>578</v>
      </c>
      <c r="FB106" s="323" t="s">
        <v>578</v>
      </c>
      <c r="FE106" s="323" t="s">
        <v>578</v>
      </c>
      <c r="FH106" s="323" t="s">
        <v>578</v>
      </c>
      <c r="FK106" s="323" t="s">
        <v>578</v>
      </c>
      <c r="FN106" s="323" t="s">
        <v>578</v>
      </c>
      <c r="FQ106" s="323" t="s">
        <v>578</v>
      </c>
      <c r="FT106" s="323" t="s">
        <v>578</v>
      </c>
      <c r="FW106" s="323" t="s">
        <v>578</v>
      </c>
      <c r="FZ106" s="323" t="s">
        <v>578</v>
      </c>
      <c r="GC106" s="323" t="s">
        <v>578</v>
      </c>
      <c r="GF106" s="323" t="s">
        <v>578</v>
      </c>
      <c r="GI106" s="323" t="s">
        <v>578</v>
      </c>
      <c r="GL106" s="323" t="s">
        <v>578</v>
      </c>
      <c r="GO106" s="323" t="s">
        <v>578</v>
      </c>
      <c r="GR106" s="323" t="s">
        <v>578</v>
      </c>
      <c r="GU106" s="323" t="s">
        <v>578</v>
      </c>
      <c r="GX106" s="323" t="s">
        <v>578</v>
      </c>
      <c r="HA106" s="323" t="s">
        <v>578</v>
      </c>
      <c r="HD106" s="323" t="s">
        <v>578</v>
      </c>
      <c r="HG106" s="323" t="s">
        <v>578</v>
      </c>
      <c r="HJ106" s="323" t="s">
        <v>578</v>
      </c>
      <c r="HM106" s="323" t="s">
        <v>578</v>
      </c>
      <c r="HP106" s="323" t="s">
        <v>578</v>
      </c>
      <c r="HS106" s="323" t="s">
        <v>578</v>
      </c>
      <c r="HV106" s="323" t="s">
        <v>578</v>
      </c>
      <c r="IB106" s="346" t="s">
        <v>578</v>
      </c>
      <c r="IC106" s="347" t="s">
        <v>578</v>
      </c>
      <c r="ID106" s="347" t="s">
        <v>578</v>
      </c>
      <c r="IE106" s="347" t="b">
        <v>1</v>
      </c>
    </row>
    <row r="107" spans="66:239">
      <c r="BN107" s="322" t="s">
        <v>578</v>
      </c>
      <c r="CX107" s="322" t="s">
        <v>578</v>
      </c>
      <c r="DR107" s="323" t="s">
        <v>578</v>
      </c>
      <c r="DU107" s="323" t="s">
        <v>578</v>
      </c>
      <c r="DX107" s="323" t="s">
        <v>578</v>
      </c>
      <c r="EA107" s="323" t="s">
        <v>578</v>
      </c>
      <c r="ED107" s="323" t="s">
        <v>578</v>
      </c>
      <c r="EG107" s="323" t="s">
        <v>578</v>
      </c>
      <c r="EJ107" s="323" t="s">
        <v>578</v>
      </c>
      <c r="EM107" s="323" t="s">
        <v>578</v>
      </c>
      <c r="EP107" s="323" t="s">
        <v>578</v>
      </c>
      <c r="ES107" s="323" t="s">
        <v>578</v>
      </c>
      <c r="EV107" s="323" t="s">
        <v>578</v>
      </c>
      <c r="EY107" s="323" t="s">
        <v>578</v>
      </c>
      <c r="FB107" s="323" t="s">
        <v>578</v>
      </c>
      <c r="FE107" s="323" t="s">
        <v>578</v>
      </c>
      <c r="FH107" s="323" t="s">
        <v>578</v>
      </c>
      <c r="FK107" s="323" t="s">
        <v>578</v>
      </c>
      <c r="FN107" s="323" t="s">
        <v>578</v>
      </c>
      <c r="FQ107" s="323" t="s">
        <v>578</v>
      </c>
      <c r="FT107" s="323" t="s">
        <v>578</v>
      </c>
      <c r="FW107" s="323" t="s">
        <v>578</v>
      </c>
      <c r="FZ107" s="323" t="s">
        <v>578</v>
      </c>
      <c r="GC107" s="323" t="s">
        <v>578</v>
      </c>
      <c r="GF107" s="323" t="s">
        <v>578</v>
      </c>
      <c r="GI107" s="323" t="s">
        <v>578</v>
      </c>
      <c r="GL107" s="323" t="s">
        <v>578</v>
      </c>
      <c r="GO107" s="323" t="s">
        <v>578</v>
      </c>
      <c r="GR107" s="323" t="s">
        <v>578</v>
      </c>
      <c r="GU107" s="323" t="s">
        <v>578</v>
      </c>
      <c r="GX107" s="323" t="s">
        <v>578</v>
      </c>
      <c r="HA107" s="323" t="s">
        <v>578</v>
      </c>
      <c r="HD107" s="323" t="s">
        <v>578</v>
      </c>
      <c r="HG107" s="323" t="s">
        <v>578</v>
      </c>
      <c r="HJ107" s="323" t="s">
        <v>578</v>
      </c>
      <c r="HM107" s="323" t="s">
        <v>578</v>
      </c>
      <c r="HP107" s="323" t="s">
        <v>578</v>
      </c>
      <c r="HS107" s="323" t="s">
        <v>578</v>
      </c>
      <c r="HV107" s="323" t="s">
        <v>578</v>
      </c>
      <c r="IB107" s="346" t="s">
        <v>578</v>
      </c>
      <c r="IC107" s="347" t="s">
        <v>578</v>
      </c>
      <c r="ID107" s="347" t="s">
        <v>578</v>
      </c>
      <c r="IE107" s="347" t="b">
        <v>1</v>
      </c>
    </row>
    <row r="108" spans="66:239">
      <c r="BN108" s="322" t="s">
        <v>578</v>
      </c>
      <c r="CX108" s="322" t="s">
        <v>578</v>
      </c>
      <c r="DR108" s="323" t="s">
        <v>578</v>
      </c>
      <c r="DU108" s="323" t="s">
        <v>578</v>
      </c>
      <c r="DX108" s="323" t="s">
        <v>578</v>
      </c>
      <c r="EA108" s="323" t="s">
        <v>578</v>
      </c>
      <c r="ED108" s="323" t="s">
        <v>578</v>
      </c>
      <c r="EG108" s="323" t="s">
        <v>578</v>
      </c>
      <c r="EJ108" s="323" t="s">
        <v>578</v>
      </c>
      <c r="EM108" s="323" t="s">
        <v>578</v>
      </c>
      <c r="EP108" s="323" t="s">
        <v>578</v>
      </c>
      <c r="ES108" s="323" t="s">
        <v>578</v>
      </c>
      <c r="EV108" s="323" t="s">
        <v>578</v>
      </c>
      <c r="EY108" s="323" t="s">
        <v>578</v>
      </c>
      <c r="FB108" s="323" t="s">
        <v>578</v>
      </c>
      <c r="FE108" s="323" t="s">
        <v>578</v>
      </c>
      <c r="FH108" s="323" t="s">
        <v>578</v>
      </c>
      <c r="FK108" s="323" t="s">
        <v>578</v>
      </c>
      <c r="FN108" s="323" t="s">
        <v>578</v>
      </c>
      <c r="FQ108" s="323" t="s">
        <v>578</v>
      </c>
      <c r="FT108" s="323" t="s">
        <v>578</v>
      </c>
      <c r="FW108" s="323" t="s">
        <v>578</v>
      </c>
      <c r="FZ108" s="323" t="s">
        <v>578</v>
      </c>
      <c r="GC108" s="323" t="s">
        <v>578</v>
      </c>
      <c r="GF108" s="323" t="s">
        <v>578</v>
      </c>
      <c r="GI108" s="323" t="s">
        <v>578</v>
      </c>
      <c r="GL108" s="323" t="s">
        <v>578</v>
      </c>
      <c r="GO108" s="323" t="s">
        <v>578</v>
      </c>
      <c r="GR108" s="323" t="s">
        <v>578</v>
      </c>
      <c r="GU108" s="323" t="s">
        <v>578</v>
      </c>
      <c r="GX108" s="323" t="s">
        <v>578</v>
      </c>
      <c r="HA108" s="323" t="s">
        <v>578</v>
      </c>
      <c r="HD108" s="323" t="s">
        <v>578</v>
      </c>
      <c r="HG108" s="323" t="s">
        <v>578</v>
      </c>
      <c r="HJ108" s="323" t="s">
        <v>578</v>
      </c>
      <c r="HM108" s="323" t="s">
        <v>578</v>
      </c>
      <c r="HP108" s="323" t="s">
        <v>578</v>
      </c>
      <c r="HS108" s="323" t="s">
        <v>578</v>
      </c>
      <c r="HV108" s="323" t="s">
        <v>578</v>
      </c>
      <c r="IB108" s="346" t="s">
        <v>578</v>
      </c>
      <c r="IC108" s="347" t="s">
        <v>578</v>
      </c>
      <c r="ID108" s="347" t="s">
        <v>578</v>
      </c>
      <c r="IE108" s="347" t="b">
        <v>1</v>
      </c>
    </row>
    <row r="109" spans="66:239">
      <c r="BN109" s="322" t="s">
        <v>578</v>
      </c>
      <c r="CX109" s="322" t="s">
        <v>578</v>
      </c>
      <c r="DR109" s="323" t="s">
        <v>578</v>
      </c>
      <c r="DU109" s="323" t="s">
        <v>578</v>
      </c>
      <c r="DX109" s="323" t="s">
        <v>578</v>
      </c>
      <c r="EA109" s="323" t="s">
        <v>578</v>
      </c>
      <c r="ED109" s="323" t="s">
        <v>578</v>
      </c>
      <c r="EG109" s="323" t="s">
        <v>578</v>
      </c>
      <c r="EJ109" s="323" t="s">
        <v>578</v>
      </c>
      <c r="EM109" s="323" t="s">
        <v>578</v>
      </c>
      <c r="EP109" s="323" t="s">
        <v>578</v>
      </c>
      <c r="ES109" s="323" t="s">
        <v>578</v>
      </c>
      <c r="EV109" s="323" t="s">
        <v>578</v>
      </c>
      <c r="EY109" s="323" t="s">
        <v>578</v>
      </c>
      <c r="FB109" s="323" t="s">
        <v>578</v>
      </c>
      <c r="FE109" s="323" t="s">
        <v>578</v>
      </c>
      <c r="FH109" s="323" t="s">
        <v>578</v>
      </c>
      <c r="FK109" s="323" t="s">
        <v>578</v>
      </c>
      <c r="FN109" s="323" t="s">
        <v>578</v>
      </c>
      <c r="FQ109" s="323" t="s">
        <v>578</v>
      </c>
      <c r="FT109" s="323" t="s">
        <v>578</v>
      </c>
      <c r="FW109" s="323" t="s">
        <v>578</v>
      </c>
      <c r="FZ109" s="323" t="s">
        <v>578</v>
      </c>
      <c r="GC109" s="323" t="s">
        <v>578</v>
      </c>
      <c r="GF109" s="323" t="s">
        <v>578</v>
      </c>
      <c r="GI109" s="323" t="s">
        <v>578</v>
      </c>
      <c r="GL109" s="323" t="s">
        <v>578</v>
      </c>
      <c r="GO109" s="323" t="s">
        <v>578</v>
      </c>
      <c r="GR109" s="323" t="s">
        <v>578</v>
      </c>
      <c r="GU109" s="323" t="s">
        <v>578</v>
      </c>
      <c r="GX109" s="323" t="s">
        <v>578</v>
      </c>
      <c r="HA109" s="323" t="s">
        <v>578</v>
      </c>
      <c r="HD109" s="323" t="s">
        <v>578</v>
      </c>
      <c r="HG109" s="323" t="s">
        <v>578</v>
      </c>
      <c r="HJ109" s="323" t="s">
        <v>578</v>
      </c>
      <c r="HM109" s="323" t="s">
        <v>578</v>
      </c>
      <c r="HP109" s="323" t="s">
        <v>578</v>
      </c>
      <c r="HS109" s="323" t="s">
        <v>578</v>
      </c>
      <c r="HV109" s="323" t="s">
        <v>578</v>
      </c>
      <c r="IB109" s="346" t="s">
        <v>578</v>
      </c>
      <c r="IC109" s="347" t="s">
        <v>578</v>
      </c>
      <c r="ID109" s="347" t="s">
        <v>578</v>
      </c>
      <c r="IE109" s="347" t="b">
        <v>1</v>
      </c>
    </row>
    <row r="110" spans="66:239">
      <c r="BN110" s="322" t="s">
        <v>578</v>
      </c>
      <c r="CX110" s="322" t="s">
        <v>578</v>
      </c>
      <c r="DR110" s="323" t="s">
        <v>578</v>
      </c>
      <c r="DU110" s="323" t="s">
        <v>578</v>
      </c>
      <c r="DX110" s="323" t="s">
        <v>578</v>
      </c>
      <c r="EA110" s="323" t="s">
        <v>578</v>
      </c>
      <c r="ED110" s="323" t="s">
        <v>578</v>
      </c>
      <c r="EG110" s="323" t="s">
        <v>578</v>
      </c>
      <c r="EJ110" s="323" t="s">
        <v>578</v>
      </c>
      <c r="EM110" s="323" t="s">
        <v>578</v>
      </c>
      <c r="EP110" s="323" t="s">
        <v>578</v>
      </c>
      <c r="ES110" s="323" t="s">
        <v>578</v>
      </c>
      <c r="EV110" s="323" t="s">
        <v>578</v>
      </c>
      <c r="EY110" s="323" t="s">
        <v>578</v>
      </c>
      <c r="FB110" s="323" t="s">
        <v>578</v>
      </c>
      <c r="FE110" s="323" t="s">
        <v>578</v>
      </c>
      <c r="FH110" s="323" t="s">
        <v>578</v>
      </c>
      <c r="FK110" s="323" t="s">
        <v>578</v>
      </c>
      <c r="FN110" s="323" t="s">
        <v>578</v>
      </c>
      <c r="FQ110" s="323" t="s">
        <v>578</v>
      </c>
      <c r="FT110" s="323" t="s">
        <v>578</v>
      </c>
      <c r="FW110" s="323" t="s">
        <v>578</v>
      </c>
      <c r="FZ110" s="323" t="s">
        <v>578</v>
      </c>
      <c r="GC110" s="323" t="s">
        <v>578</v>
      </c>
      <c r="GF110" s="323" t="s">
        <v>578</v>
      </c>
      <c r="GI110" s="323" t="s">
        <v>578</v>
      </c>
      <c r="GL110" s="323" t="s">
        <v>578</v>
      </c>
      <c r="GO110" s="323" t="s">
        <v>578</v>
      </c>
      <c r="GR110" s="323" t="s">
        <v>578</v>
      </c>
      <c r="GU110" s="323" t="s">
        <v>578</v>
      </c>
      <c r="GX110" s="323" t="s">
        <v>578</v>
      </c>
      <c r="HA110" s="323" t="s">
        <v>578</v>
      </c>
      <c r="HD110" s="323" t="s">
        <v>578</v>
      </c>
      <c r="HG110" s="323" t="s">
        <v>578</v>
      </c>
      <c r="HJ110" s="323" t="s">
        <v>578</v>
      </c>
      <c r="HM110" s="323" t="s">
        <v>578</v>
      </c>
      <c r="HP110" s="323" t="s">
        <v>578</v>
      </c>
      <c r="HS110" s="323" t="s">
        <v>578</v>
      </c>
      <c r="HV110" s="323" t="s">
        <v>578</v>
      </c>
      <c r="IB110" s="346" t="s">
        <v>578</v>
      </c>
      <c r="IC110" s="347" t="s">
        <v>578</v>
      </c>
      <c r="ID110" s="347" t="s">
        <v>578</v>
      </c>
      <c r="IE110" s="347" t="b">
        <v>1</v>
      </c>
    </row>
    <row r="111" spans="66:239">
      <c r="BN111" s="322" t="s">
        <v>578</v>
      </c>
      <c r="CX111" s="322" t="s">
        <v>578</v>
      </c>
      <c r="DR111" s="323" t="s">
        <v>578</v>
      </c>
      <c r="DU111" s="323" t="s">
        <v>578</v>
      </c>
      <c r="DX111" s="323" t="s">
        <v>578</v>
      </c>
      <c r="EA111" s="323" t="s">
        <v>578</v>
      </c>
      <c r="ED111" s="323" t="s">
        <v>578</v>
      </c>
      <c r="EG111" s="323" t="s">
        <v>578</v>
      </c>
      <c r="EJ111" s="323" t="s">
        <v>578</v>
      </c>
      <c r="EM111" s="323" t="s">
        <v>578</v>
      </c>
      <c r="EP111" s="323" t="s">
        <v>578</v>
      </c>
      <c r="ES111" s="323" t="s">
        <v>578</v>
      </c>
      <c r="EV111" s="323" t="s">
        <v>578</v>
      </c>
      <c r="EY111" s="323" t="s">
        <v>578</v>
      </c>
      <c r="FB111" s="323" t="s">
        <v>578</v>
      </c>
      <c r="FE111" s="323" t="s">
        <v>578</v>
      </c>
      <c r="FH111" s="323" t="s">
        <v>578</v>
      </c>
      <c r="FK111" s="323" t="s">
        <v>578</v>
      </c>
      <c r="FN111" s="323" t="s">
        <v>578</v>
      </c>
      <c r="FQ111" s="323" t="s">
        <v>578</v>
      </c>
      <c r="FT111" s="323" t="s">
        <v>578</v>
      </c>
      <c r="FW111" s="323" t="s">
        <v>578</v>
      </c>
      <c r="FZ111" s="323" t="s">
        <v>578</v>
      </c>
      <c r="GC111" s="323" t="s">
        <v>578</v>
      </c>
      <c r="GF111" s="323" t="s">
        <v>578</v>
      </c>
      <c r="GI111" s="323" t="s">
        <v>578</v>
      </c>
      <c r="GL111" s="323" t="s">
        <v>578</v>
      </c>
      <c r="GO111" s="323" t="s">
        <v>578</v>
      </c>
      <c r="GR111" s="323" t="s">
        <v>578</v>
      </c>
      <c r="GU111" s="323" t="s">
        <v>578</v>
      </c>
      <c r="GX111" s="323" t="s">
        <v>578</v>
      </c>
      <c r="HA111" s="323" t="s">
        <v>578</v>
      </c>
      <c r="HD111" s="323" t="s">
        <v>578</v>
      </c>
      <c r="HG111" s="323" t="s">
        <v>578</v>
      </c>
      <c r="HJ111" s="323" t="s">
        <v>578</v>
      </c>
      <c r="HM111" s="323" t="s">
        <v>578</v>
      </c>
      <c r="HP111" s="323" t="s">
        <v>578</v>
      </c>
      <c r="HS111" s="323" t="s">
        <v>578</v>
      </c>
      <c r="HV111" s="323" t="s">
        <v>578</v>
      </c>
      <c r="IB111" s="346" t="s">
        <v>578</v>
      </c>
      <c r="IC111" s="347" t="s">
        <v>578</v>
      </c>
      <c r="ID111" s="347" t="s">
        <v>578</v>
      </c>
      <c r="IE111" s="347" t="b">
        <v>1</v>
      </c>
    </row>
    <row r="112" spans="66:239">
      <c r="BN112" s="322" t="s">
        <v>578</v>
      </c>
      <c r="CX112" s="322" t="s">
        <v>578</v>
      </c>
      <c r="DR112" s="323" t="s">
        <v>578</v>
      </c>
      <c r="DU112" s="323" t="s">
        <v>578</v>
      </c>
      <c r="DX112" s="323" t="s">
        <v>578</v>
      </c>
      <c r="EA112" s="323" t="s">
        <v>578</v>
      </c>
      <c r="ED112" s="323" t="s">
        <v>578</v>
      </c>
      <c r="EG112" s="323" t="s">
        <v>578</v>
      </c>
      <c r="EJ112" s="323" t="s">
        <v>578</v>
      </c>
      <c r="EM112" s="323" t="s">
        <v>578</v>
      </c>
      <c r="EP112" s="323" t="s">
        <v>578</v>
      </c>
      <c r="ES112" s="323" t="s">
        <v>578</v>
      </c>
      <c r="EV112" s="323" t="s">
        <v>578</v>
      </c>
      <c r="EY112" s="323" t="s">
        <v>578</v>
      </c>
      <c r="FB112" s="323" t="s">
        <v>578</v>
      </c>
      <c r="FE112" s="323" t="s">
        <v>578</v>
      </c>
      <c r="FH112" s="323" t="s">
        <v>578</v>
      </c>
      <c r="FK112" s="323" t="s">
        <v>578</v>
      </c>
      <c r="FN112" s="323" t="s">
        <v>578</v>
      </c>
      <c r="FQ112" s="323" t="s">
        <v>578</v>
      </c>
      <c r="FT112" s="323" t="s">
        <v>578</v>
      </c>
      <c r="FW112" s="323" t="s">
        <v>578</v>
      </c>
      <c r="FZ112" s="323" t="s">
        <v>578</v>
      </c>
      <c r="GC112" s="323" t="s">
        <v>578</v>
      </c>
      <c r="GF112" s="323" t="s">
        <v>578</v>
      </c>
      <c r="GI112" s="323" t="s">
        <v>578</v>
      </c>
      <c r="GL112" s="323" t="s">
        <v>578</v>
      </c>
      <c r="GO112" s="323" t="s">
        <v>578</v>
      </c>
      <c r="GR112" s="323" t="s">
        <v>578</v>
      </c>
      <c r="GU112" s="323" t="s">
        <v>578</v>
      </c>
      <c r="GX112" s="323" t="s">
        <v>578</v>
      </c>
      <c r="HA112" s="323" t="s">
        <v>578</v>
      </c>
      <c r="HD112" s="323" t="s">
        <v>578</v>
      </c>
      <c r="HG112" s="323" t="s">
        <v>578</v>
      </c>
      <c r="HJ112" s="323" t="s">
        <v>578</v>
      </c>
      <c r="HM112" s="323" t="s">
        <v>578</v>
      </c>
      <c r="HP112" s="323" t="s">
        <v>578</v>
      </c>
      <c r="HS112" s="323" t="s">
        <v>578</v>
      </c>
      <c r="HV112" s="323" t="s">
        <v>578</v>
      </c>
      <c r="IB112" s="346" t="s">
        <v>578</v>
      </c>
      <c r="IC112" s="347" t="s">
        <v>578</v>
      </c>
      <c r="ID112" s="347" t="s">
        <v>578</v>
      </c>
      <c r="IE112" s="347" t="b">
        <v>1</v>
      </c>
    </row>
    <row r="113" spans="66:239">
      <c r="BN113" s="322" t="s">
        <v>578</v>
      </c>
      <c r="CX113" s="322" t="s">
        <v>578</v>
      </c>
      <c r="DR113" s="323" t="s">
        <v>578</v>
      </c>
      <c r="DU113" s="323" t="s">
        <v>578</v>
      </c>
      <c r="DX113" s="323" t="s">
        <v>578</v>
      </c>
      <c r="EA113" s="323" t="s">
        <v>578</v>
      </c>
      <c r="ED113" s="323" t="s">
        <v>578</v>
      </c>
      <c r="EG113" s="323" t="s">
        <v>578</v>
      </c>
      <c r="EJ113" s="323" t="s">
        <v>578</v>
      </c>
      <c r="EM113" s="323" t="s">
        <v>578</v>
      </c>
      <c r="EP113" s="323" t="s">
        <v>578</v>
      </c>
      <c r="ES113" s="323" t="s">
        <v>578</v>
      </c>
      <c r="EV113" s="323" t="s">
        <v>578</v>
      </c>
      <c r="EY113" s="323" t="s">
        <v>578</v>
      </c>
      <c r="FB113" s="323" t="s">
        <v>578</v>
      </c>
      <c r="FE113" s="323" t="s">
        <v>578</v>
      </c>
      <c r="FH113" s="323" t="s">
        <v>578</v>
      </c>
      <c r="FK113" s="323" t="s">
        <v>578</v>
      </c>
      <c r="FN113" s="323" t="s">
        <v>578</v>
      </c>
      <c r="FQ113" s="323" t="s">
        <v>578</v>
      </c>
      <c r="FT113" s="323" t="s">
        <v>578</v>
      </c>
      <c r="FW113" s="323" t="s">
        <v>578</v>
      </c>
      <c r="FZ113" s="323" t="s">
        <v>578</v>
      </c>
      <c r="GC113" s="323" t="s">
        <v>578</v>
      </c>
      <c r="GF113" s="323" t="s">
        <v>578</v>
      </c>
      <c r="GI113" s="323" t="s">
        <v>578</v>
      </c>
      <c r="GL113" s="323" t="s">
        <v>578</v>
      </c>
      <c r="GO113" s="323" t="s">
        <v>578</v>
      </c>
      <c r="GR113" s="323" t="s">
        <v>578</v>
      </c>
      <c r="GU113" s="323" t="s">
        <v>578</v>
      </c>
      <c r="GX113" s="323" t="s">
        <v>578</v>
      </c>
      <c r="HA113" s="323" t="s">
        <v>578</v>
      </c>
      <c r="HD113" s="323" t="s">
        <v>578</v>
      </c>
      <c r="HG113" s="323" t="s">
        <v>578</v>
      </c>
      <c r="HJ113" s="323" t="s">
        <v>578</v>
      </c>
      <c r="HM113" s="323" t="s">
        <v>578</v>
      </c>
      <c r="HP113" s="323" t="s">
        <v>578</v>
      </c>
      <c r="HS113" s="323" t="s">
        <v>578</v>
      </c>
      <c r="HV113" s="323" t="s">
        <v>578</v>
      </c>
      <c r="IB113" s="346" t="s">
        <v>578</v>
      </c>
      <c r="IC113" s="347" t="s">
        <v>578</v>
      </c>
      <c r="ID113" s="347" t="s">
        <v>578</v>
      </c>
      <c r="IE113" s="347" t="b">
        <v>1</v>
      </c>
    </row>
    <row r="114" spans="66:239">
      <c r="BN114" s="322" t="s">
        <v>578</v>
      </c>
      <c r="CX114" s="322" t="s">
        <v>578</v>
      </c>
      <c r="DR114" s="323" t="s">
        <v>578</v>
      </c>
      <c r="DU114" s="323" t="s">
        <v>578</v>
      </c>
      <c r="DX114" s="323" t="s">
        <v>578</v>
      </c>
      <c r="EA114" s="323" t="s">
        <v>578</v>
      </c>
      <c r="ED114" s="323" t="s">
        <v>578</v>
      </c>
      <c r="EG114" s="323" t="s">
        <v>578</v>
      </c>
      <c r="EJ114" s="323" t="s">
        <v>578</v>
      </c>
      <c r="EM114" s="323" t="s">
        <v>578</v>
      </c>
      <c r="EP114" s="323" t="s">
        <v>578</v>
      </c>
      <c r="ES114" s="323" t="s">
        <v>578</v>
      </c>
      <c r="EV114" s="323" t="s">
        <v>578</v>
      </c>
      <c r="EY114" s="323" t="s">
        <v>578</v>
      </c>
      <c r="FB114" s="323" t="s">
        <v>578</v>
      </c>
      <c r="FE114" s="323" t="s">
        <v>578</v>
      </c>
      <c r="FH114" s="323" t="s">
        <v>578</v>
      </c>
      <c r="FK114" s="323" t="s">
        <v>578</v>
      </c>
      <c r="FN114" s="323" t="s">
        <v>578</v>
      </c>
      <c r="FQ114" s="323" t="s">
        <v>578</v>
      </c>
      <c r="FT114" s="323" t="s">
        <v>578</v>
      </c>
      <c r="FW114" s="323" t="s">
        <v>578</v>
      </c>
      <c r="FZ114" s="323" t="s">
        <v>578</v>
      </c>
      <c r="GC114" s="323" t="s">
        <v>578</v>
      </c>
      <c r="GF114" s="323" t="s">
        <v>578</v>
      </c>
      <c r="GI114" s="323" t="s">
        <v>578</v>
      </c>
      <c r="GL114" s="323" t="s">
        <v>578</v>
      </c>
      <c r="GO114" s="323" t="s">
        <v>578</v>
      </c>
      <c r="GR114" s="323" t="s">
        <v>578</v>
      </c>
      <c r="GU114" s="323" t="s">
        <v>578</v>
      </c>
      <c r="GX114" s="323" t="s">
        <v>578</v>
      </c>
      <c r="HA114" s="323" t="s">
        <v>578</v>
      </c>
      <c r="HD114" s="323" t="s">
        <v>578</v>
      </c>
      <c r="HG114" s="323" t="s">
        <v>578</v>
      </c>
      <c r="HJ114" s="323" t="s">
        <v>578</v>
      </c>
      <c r="HM114" s="323" t="s">
        <v>578</v>
      </c>
      <c r="HP114" s="323" t="s">
        <v>578</v>
      </c>
      <c r="HS114" s="323" t="s">
        <v>578</v>
      </c>
      <c r="HV114" s="323" t="s">
        <v>578</v>
      </c>
      <c r="IB114" s="346" t="s">
        <v>578</v>
      </c>
      <c r="IC114" s="347" t="s">
        <v>578</v>
      </c>
      <c r="ID114" s="347" t="s">
        <v>578</v>
      </c>
      <c r="IE114" s="347" t="b">
        <v>1</v>
      </c>
    </row>
    <row r="115" spans="66:239">
      <c r="BN115" s="322" t="s">
        <v>578</v>
      </c>
      <c r="CX115" s="322" t="s">
        <v>578</v>
      </c>
      <c r="DR115" s="323" t="s">
        <v>578</v>
      </c>
      <c r="DU115" s="323" t="s">
        <v>578</v>
      </c>
      <c r="DX115" s="323" t="s">
        <v>578</v>
      </c>
      <c r="EA115" s="323" t="s">
        <v>578</v>
      </c>
      <c r="ED115" s="323" t="s">
        <v>578</v>
      </c>
      <c r="EG115" s="323" t="s">
        <v>578</v>
      </c>
      <c r="EJ115" s="323" t="s">
        <v>578</v>
      </c>
      <c r="EM115" s="323" t="s">
        <v>578</v>
      </c>
      <c r="EP115" s="323" t="s">
        <v>578</v>
      </c>
      <c r="ES115" s="323" t="s">
        <v>578</v>
      </c>
      <c r="EV115" s="323" t="s">
        <v>578</v>
      </c>
      <c r="EY115" s="323" t="s">
        <v>578</v>
      </c>
      <c r="FB115" s="323" t="s">
        <v>578</v>
      </c>
      <c r="FE115" s="323" t="s">
        <v>578</v>
      </c>
      <c r="FH115" s="323" t="s">
        <v>578</v>
      </c>
      <c r="FK115" s="323" t="s">
        <v>578</v>
      </c>
      <c r="FN115" s="323" t="s">
        <v>578</v>
      </c>
      <c r="FQ115" s="323" t="s">
        <v>578</v>
      </c>
      <c r="FT115" s="323" t="s">
        <v>578</v>
      </c>
      <c r="FW115" s="323" t="s">
        <v>578</v>
      </c>
      <c r="FZ115" s="323" t="s">
        <v>578</v>
      </c>
      <c r="GC115" s="323" t="s">
        <v>578</v>
      </c>
      <c r="GF115" s="323" t="s">
        <v>578</v>
      </c>
      <c r="GI115" s="323" t="s">
        <v>578</v>
      </c>
      <c r="GL115" s="323" t="s">
        <v>578</v>
      </c>
      <c r="GO115" s="323" t="s">
        <v>578</v>
      </c>
      <c r="GR115" s="323" t="s">
        <v>578</v>
      </c>
      <c r="GU115" s="323" t="s">
        <v>578</v>
      </c>
      <c r="GX115" s="323" t="s">
        <v>578</v>
      </c>
      <c r="HA115" s="323" t="s">
        <v>578</v>
      </c>
      <c r="HD115" s="323" t="s">
        <v>578</v>
      </c>
      <c r="HG115" s="323" t="s">
        <v>578</v>
      </c>
      <c r="HJ115" s="323" t="s">
        <v>578</v>
      </c>
      <c r="HM115" s="323" t="s">
        <v>578</v>
      </c>
      <c r="HP115" s="323" t="s">
        <v>578</v>
      </c>
      <c r="HS115" s="323" t="s">
        <v>578</v>
      </c>
      <c r="HV115" s="323" t="s">
        <v>578</v>
      </c>
      <c r="IB115" s="346" t="s">
        <v>578</v>
      </c>
      <c r="IC115" s="347" t="s">
        <v>578</v>
      </c>
      <c r="ID115" s="347" t="s">
        <v>578</v>
      </c>
      <c r="IE115" s="347" t="b">
        <v>1</v>
      </c>
    </row>
    <row r="116" spans="66:239">
      <c r="BN116" s="322" t="s">
        <v>578</v>
      </c>
      <c r="CX116" s="322" t="s">
        <v>578</v>
      </c>
      <c r="DR116" s="323" t="s">
        <v>578</v>
      </c>
      <c r="DU116" s="323" t="s">
        <v>578</v>
      </c>
      <c r="DX116" s="323" t="s">
        <v>578</v>
      </c>
      <c r="EA116" s="323" t="s">
        <v>578</v>
      </c>
      <c r="ED116" s="323" t="s">
        <v>578</v>
      </c>
      <c r="EG116" s="323" t="s">
        <v>578</v>
      </c>
      <c r="EJ116" s="323" t="s">
        <v>578</v>
      </c>
      <c r="EM116" s="323" t="s">
        <v>578</v>
      </c>
      <c r="EP116" s="323" t="s">
        <v>578</v>
      </c>
      <c r="ES116" s="323" t="s">
        <v>578</v>
      </c>
      <c r="EV116" s="323" t="s">
        <v>578</v>
      </c>
      <c r="EY116" s="323" t="s">
        <v>578</v>
      </c>
      <c r="FB116" s="323" t="s">
        <v>578</v>
      </c>
      <c r="FE116" s="323" t="s">
        <v>578</v>
      </c>
      <c r="FH116" s="323" t="s">
        <v>578</v>
      </c>
      <c r="FK116" s="323" t="s">
        <v>578</v>
      </c>
      <c r="FN116" s="323" t="s">
        <v>578</v>
      </c>
      <c r="FQ116" s="323" t="s">
        <v>578</v>
      </c>
      <c r="FT116" s="323" t="s">
        <v>578</v>
      </c>
      <c r="FW116" s="323" t="s">
        <v>578</v>
      </c>
      <c r="FZ116" s="323" t="s">
        <v>578</v>
      </c>
      <c r="GC116" s="323" t="s">
        <v>578</v>
      </c>
      <c r="GF116" s="323" t="s">
        <v>578</v>
      </c>
      <c r="GI116" s="323" t="s">
        <v>578</v>
      </c>
      <c r="GL116" s="323" t="s">
        <v>578</v>
      </c>
      <c r="GO116" s="323" t="s">
        <v>578</v>
      </c>
      <c r="GR116" s="323" t="s">
        <v>578</v>
      </c>
      <c r="GU116" s="323" t="s">
        <v>578</v>
      </c>
      <c r="GX116" s="323" t="s">
        <v>578</v>
      </c>
      <c r="HA116" s="323" t="s">
        <v>578</v>
      </c>
      <c r="HD116" s="323" t="s">
        <v>578</v>
      </c>
      <c r="HG116" s="323" t="s">
        <v>578</v>
      </c>
      <c r="HJ116" s="323" t="s">
        <v>578</v>
      </c>
      <c r="HM116" s="323" t="s">
        <v>578</v>
      </c>
      <c r="HP116" s="323" t="s">
        <v>578</v>
      </c>
      <c r="HS116" s="323" t="s">
        <v>578</v>
      </c>
      <c r="HV116" s="323" t="s">
        <v>578</v>
      </c>
      <c r="IB116" s="346" t="s">
        <v>578</v>
      </c>
      <c r="IC116" s="347" t="s">
        <v>578</v>
      </c>
      <c r="ID116" s="347" t="s">
        <v>578</v>
      </c>
      <c r="IE116" s="347" t="b">
        <v>1</v>
      </c>
    </row>
    <row r="117" spans="66:239">
      <c r="BN117" s="322" t="s">
        <v>578</v>
      </c>
      <c r="CX117" s="322" t="s">
        <v>578</v>
      </c>
      <c r="DR117" s="323" t="s">
        <v>578</v>
      </c>
      <c r="DU117" s="323" t="s">
        <v>578</v>
      </c>
      <c r="DX117" s="323" t="s">
        <v>578</v>
      </c>
      <c r="EA117" s="323" t="s">
        <v>578</v>
      </c>
      <c r="ED117" s="323" t="s">
        <v>578</v>
      </c>
      <c r="EG117" s="323" t="s">
        <v>578</v>
      </c>
      <c r="EJ117" s="323" t="s">
        <v>578</v>
      </c>
      <c r="EM117" s="323" t="s">
        <v>578</v>
      </c>
      <c r="EP117" s="323" t="s">
        <v>578</v>
      </c>
      <c r="ES117" s="323" t="s">
        <v>578</v>
      </c>
      <c r="EV117" s="323" t="s">
        <v>578</v>
      </c>
      <c r="EY117" s="323" t="s">
        <v>578</v>
      </c>
      <c r="FB117" s="323" t="s">
        <v>578</v>
      </c>
      <c r="FE117" s="323" t="s">
        <v>578</v>
      </c>
      <c r="FH117" s="323" t="s">
        <v>578</v>
      </c>
      <c r="FK117" s="323" t="s">
        <v>578</v>
      </c>
      <c r="FN117" s="323" t="s">
        <v>578</v>
      </c>
      <c r="FQ117" s="323" t="s">
        <v>578</v>
      </c>
      <c r="FT117" s="323" t="s">
        <v>578</v>
      </c>
      <c r="FW117" s="323" t="s">
        <v>578</v>
      </c>
      <c r="FZ117" s="323" t="s">
        <v>578</v>
      </c>
      <c r="GC117" s="323" t="s">
        <v>578</v>
      </c>
      <c r="GF117" s="323" t="s">
        <v>578</v>
      </c>
      <c r="GI117" s="323" t="s">
        <v>578</v>
      </c>
      <c r="GL117" s="323" t="s">
        <v>578</v>
      </c>
      <c r="GO117" s="323" t="s">
        <v>578</v>
      </c>
      <c r="GR117" s="323" t="s">
        <v>578</v>
      </c>
      <c r="GU117" s="323" t="s">
        <v>578</v>
      </c>
      <c r="GX117" s="323" t="s">
        <v>578</v>
      </c>
      <c r="HA117" s="323" t="s">
        <v>578</v>
      </c>
      <c r="HD117" s="323" t="s">
        <v>578</v>
      </c>
      <c r="HG117" s="323" t="s">
        <v>578</v>
      </c>
      <c r="HJ117" s="323" t="s">
        <v>578</v>
      </c>
      <c r="HM117" s="323" t="s">
        <v>578</v>
      </c>
      <c r="HP117" s="323" t="s">
        <v>578</v>
      </c>
      <c r="HS117" s="323" t="s">
        <v>578</v>
      </c>
      <c r="HV117" s="323" t="s">
        <v>578</v>
      </c>
      <c r="IB117" s="346" t="s">
        <v>578</v>
      </c>
      <c r="IC117" s="347" t="s">
        <v>578</v>
      </c>
      <c r="ID117" s="347" t="s">
        <v>578</v>
      </c>
      <c r="IE117" s="347" t="b">
        <v>1</v>
      </c>
    </row>
    <row r="118" spans="66:239">
      <c r="BN118" s="322" t="s">
        <v>578</v>
      </c>
      <c r="CX118" s="322" t="s">
        <v>578</v>
      </c>
      <c r="DR118" s="323" t="s">
        <v>578</v>
      </c>
      <c r="DU118" s="323" t="s">
        <v>578</v>
      </c>
      <c r="DX118" s="323" t="s">
        <v>578</v>
      </c>
      <c r="EA118" s="323" t="s">
        <v>578</v>
      </c>
      <c r="ED118" s="323" t="s">
        <v>578</v>
      </c>
      <c r="EG118" s="323" t="s">
        <v>578</v>
      </c>
      <c r="EJ118" s="323" t="s">
        <v>578</v>
      </c>
      <c r="EM118" s="323" t="s">
        <v>578</v>
      </c>
      <c r="EP118" s="323" t="s">
        <v>578</v>
      </c>
      <c r="ES118" s="323" t="s">
        <v>578</v>
      </c>
      <c r="EV118" s="323" t="s">
        <v>578</v>
      </c>
      <c r="EY118" s="323" t="s">
        <v>578</v>
      </c>
      <c r="FB118" s="323" t="s">
        <v>578</v>
      </c>
      <c r="FE118" s="323" t="s">
        <v>578</v>
      </c>
      <c r="FH118" s="323" t="s">
        <v>578</v>
      </c>
      <c r="FK118" s="323" t="s">
        <v>578</v>
      </c>
      <c r="FN118" s="323" t="s">
        <v>578</v>
      </c>
      <c r="FQ118" s="323" t="s">
        <v>578</v>
      </c>
      <c r="FT118" s="323" t="s">
        <v>578</v>
      </c>
      <c r="FW118" s="323" t="s">
        <v>578</v>
      </c>
      <c r="FZ118" s="323" t="s">
        <v>578</v>
      </c>
      <c r="GC118" s="323" t="s">
        <v>578</v>
      </c>
      <c r="GF118" s="323" t="s">
        <v>578</v>
      </c>
      <c r="GI118" s="323" t="s">
        <v>578</v>
      </c>
      <c r="GL118" s="323" t="s">
        <v>578</v>
      </c>
      <c r="GO118" s="323" t="s">
        <v>578</v>
      </c>
      <c r="GR118" s="323" t="s">
        <v>578</v>
      </c>
      <c r="GU118" s="323" t="s">
        <v>578</v>
      </c>
      <c r="GX118" s="323" t="s">
        <v>578</v>
      </c>
      <c r="HA118" s="323" t="s">
        <v>578</v>
      </c>
      <c r="HD118" s="323" t="s">
        <v>578</v>
      </c>
      <c r="HG118" s="323" t="s">
        <v>578</v>
      </c>
      <c r="HJ118" s="323" t="s">
        <v>578</v>
      </c>
      <c r="HM118" s="323" t="s">
        <v>578</v>
      </c>
      <c r="HP118" s="323" t="s">
        <v>578</v>
      </c>
      <c r="HS118" s="323" t="s">
        <v>578</v>
      </c>
      <c r="HV118" s="323" t="s">
        <v>578</v>
      </c>
      <c r="IB118" s="346" t="s">
        <v>578</v>
      </c>
      <c r="IC118" s="347" t="s">
        <v>578</v>
      </c>
      <c r="ID118" s="347" t="s">
        <v>578</v>
      </c>
      <c r="IE118" s="347" t="b">
        <v>1</v>
      </c>
    </row>
    <row r="119" spans="66:239">
      <c r="BN119" s="322" t="s">
        <v>578</v>
      </c>
      <c r="CX119" s="322" t="s">
        <v>578</v>
      </c>
      <c r="DR119" s="323" t="s">
        <v>578</v>
      </c>
      <c r="DU119" s="323" t="s">
        <v>578</v>
      </c>
      <c r="DX119" s="323" t="s">
        <v>578</v>
      </c>
      <c r="EA119" s="323" t="s">
        <v>578</v>
      </c>
      <c r="ED119" s="323" t="s">
        <v>578</v>
      </c>
      <c r="EG119" s="323" t="s">
        <v>578</v>
      </c>
      <c r="EJ119" s="323" t="s">
        <v>578</v>
      </c>
      <c r="EM119" s="323" t="s">
        <v>578</v>
      </c>
      <c r="EP119" s="323" t="s">
        <v>578</v>
      </c>
      <c r="ES119" s="323" t="s">
        <v>578</v>
      </c>
      <c r="EV119" s="323" t="s">
        <v>578</v>
      </c>
      <c r="EY119" s="323" t="s">
        <v>578</v>
      </c>
      <c r="FB119" s="323" t="s">
        <v>578</v>
      </c>
      <c r="FE119" s="323" t="s">
        <v>578</v>
      </c>
      <c r="FH119" s="323" t="s">
        <v>578</v>
      </c>
      <c r="FK119" s="323" t="s">
        <v>578</v>
      </c>
      <c r="FN119" s="323" t="s">
        <v>578</v>
      </c>
      <c r="FQ119" s="323" t="s">
        <v>578</v>
      </c>
      <c r="FT119" s="323" t="s">
        <v>578</v>
      </c>
      <c r="FW119" s="323" t="s">
        <v>578</v>
      </c>
      <c r="FZ119" s="323" t="s">
        <v>578</v>
      </c>
      <c r="GC119" s="323" t="s">
        <v>578</v>
      </c>
      <c r="GF119" s="323" t="s">
        <v>578</v>
      </c>
      <c r="GI119" s="323" t="s">
        <v>578</v>
      </c>
      <c r="GL119" s="323" t="s">
        <v>578</v>
      </c>
      <c r="GO119" s="323" t="s">
        <v>578</v>
      </c>
      <c r="GR119" s="323" t="s">
        <v>578</v>
      </c>
      <c r="GU119" s="323" t="s">
        <v>578</v>
      </c>
      <c r="GX119" s="323" t="s">
        <v>578</v>
      </c>
      <c r="HA119" s="323" t="s">
        <v>578</v>
      </c>
      <c r="HD119" s="323" t="s">
        <v>578</v>
      </c>
      <c r="HG119" s="323" t="s">
        <v>578</v>
      </c>
      <c r="HJ119" s="323" t="s">
        <v>578</v>
      </c>
      <c r="HM119" s="323" t="s">
        <v>578</v>
      </c>
      <c r="HP119" s="323" t="s">
        <v>578</v>
      </c>
      <c r="HS119" s="323" t="s">
        <v>578</v>
      </c>
      <c r="HV119" s="323" t="s">
        <v>578</v>
      </c>
      <c r="IB119" s="346" t="s">
        <v>578</v>
      </c>
      <c r="IC119" s="347" t="s">
        <v>578</v>
      </c>
      <c r="ID119" s="347" t="s">
        <v>578</v>
      </c>
      <c r="IE119" s="347" t="b">
        <v>1</v>
      </c>
    </row>
    <row r="120" spans="66:239">
      <c r="BN120" s="322" t="s">
        <v>578</v>
      </c>
      <c r="CX120" s="322" t="s">
        <v>578</v>
      </c>
      <c r="DR120" s="323" t="s">
        <v>578</v>
      </c>
      <c r="DU120" s="323" t="s">
        <v>578</v>
      </c>
      <c r="DX120" s="323" t="s">
        <v>578</v>
      </c>
      <c r="EA120" s="323" t="s">
        <v>578</v>
      </c>
      <c r="ED120" s="323" t="s">
        <v>578</v>
      </c>
      <c r="EG120" s="323" t="s">
        <v>578</v>
      </c>
      <c r="EJ120" s="323" t="s">
        <v>578</v>
      </c>
      <c r="EM120" s="323" t="s">
        <v>578</v>
      </c>
      <c r="EP120" s="323" t="s">
        <v>578</v>
      </c>
      <c r="ES120" s="323" t="s">
        <v>578</v>
      </c>
      <c r="EV120" s="323" t="s">
        <v>578</v>
      </c>
      <c r="EY120" s="323" t="s">
        <v>578</v>
      </c>
      <c r="FB120" s="323" t="s">
        <v>578</v>
      </c>
      <c r="FE120" s="323" t="s">
        <v>578</v>
      </c>
      <c r="FH120" s="323" t="s">
        <v>578</v>
      </c>
      <c r="FK120" s="323" t="s">
        <v>578</v>
      </c>
      <c r="FN120" s="323" t="s">
        <v>578</v>
      </c>
      <c r="FQ120" s="323" t="s">
        <v>578</v>
      </c>
      <c r="FT120" s="323" t="s">
        <v>578</v>
      </c>
      <c r="FW120" s="323" t="s">
        <v>578</v>
      </c>
      <c r="FZ120" s="323" t="s">
        <v>578</v>
      </c>
      <c r="GC120" s="323" t="s">
        <v>578</v>
      </c>
      <c r="GF120" s="323" t="s">
        <v>578</v>
      </c>
      <c r="GI120" s="323" t="s">
        <v>578</v>
      </c>
      <c r="GL120" s="323" t="s">
        <v>578</v>
      </c>
      <c r="GO120" s="323" t="s">
        <v>578</v>
      </c>
      <c r="GR120" s="323" t="s">
        <v>578</v>
      </c>
      <c r="GU120" s="323" t="s">
        <v>578</v>
      </c>
      <c r="GX120" s="323" t="s">
        <v>578</v>
      </c>
      <c r="HA120" s="323" t="s">
        <v>578</v>
      </c>
      <c r="HD120" s="323" t="s">
        <v>578</v>
      </c>
      <c r="HG120" s="323" t="s">
        <v>578</v>
      </c>
      <c r="HJ120" s="323" t="s">
        <v>578</v>
      </c>
      <c r="HM120" s="323" t="s">
        <v>578</v>
      </c>
      <c r="HP120" s="323" t="s">
        <v>578</v>
      </c>
      <c r="HS120" s="323" t="s">
        <v>578</v>
      </c>
      <c r="HV120" s="323" t="s">
        <v>578</v>
      </c>
      <c r="IB120" s="346" t="s">
        <v>578</v>
      </c>
      <c r="IC120" s="347" t="s">
        <v>578</v>
      </c>
      <c r="ID120" s="347" t="s">
        <v>578</v>
      </c>
      <c r="IE120" s="347" t="b">
        <v>1</v>
      </c>
    </row>
    <row r="121" spans="66:239">
      <c r="BN121" s="322" t="s">
        <v>578</v>
      </c>
      <c r="CX121" s="322" t="s">
        <v>578</v>
      </c>
      <c r="DR121" s="323" t="s">
        <v>578</v>
      </c>
      <c r="DU121" s="323" t="s">
        <v>578</v>
      </c>
      <c r="DX121" s="323" t="s">
        <v>578</v>
      </c>
      <c r="EA121" s="323" t="s">
        <v>578</v>
      </c>
      <c r="ED121" s="323" t="s">
        <v>578</v>
      </c>
      <c r="EG121" s="323" t="s">
        <v>578</v>
      </c>
      <c r="EJ121" s="323" t="s">
        <v>578</v>
      </c>
      <c r="EM121" s="323" t="s">
        <v>578</v>
      </c>
      <c r="EP121" s="323" t="s">
        <v>578</v>
      </c>
      <c r="ES121" s="323" t="s">
        <v>578</v>
      </c>
      <c r="EV121" s="323" t="s">
        <v>578</v>
      </c>
      <c r="EY121" s="323" t="s">
        <v>578</v>
      </c>
      <c r="FB121" s="323" t="s">
        <v>578</v>
      </c>
      <c r="FE121" s="323" t="s">
        <v>578</v>
      </c>
      <c r="FH121" s="323" t="s">
        <v>578</v>
      </c>
      <c r="FK121" s="323" t="s">
        <v>578</v>
      </c>
      <c r="FN121" s="323" t="s">
        <v>578</v>
      </c>
      <c r="FQ121" s="323" t="s">
        <v>578</v>
      </c>
      <c r="FT121" s="323" t="s">
        <v>578</v>
      </c>
      <c r="FW121" s="323" t="s">
        <v>578</v>
      </c>
      <c r="FZ121" s="323" t="s">
        <v>578</v>
      </c>
      <c r="GC121" s="323" t="s">
        <v>578</v>
      </c>
      <c r="GF121" s="323" t="s">
        <v>578</v>
      </c>
      <c r="GI121" s="323" t="s">
        <v>578</v>
      </c>
      <c r="GL121" s="323" t="s">
        <v>578</v>
      </c>
      <c r="GO121" s="323" t="s">
        <v>578</v>
      </c>
      <c r="GR121" s="323" t="s">
        <v>578</v>
      </c>
      <c r="GU121" s="323" t="s">
        <v>578</v>
      </c>
      <c r="GX121" s="323" t="s">
        <v>578</v>
      </c>
      <c r="HA121" s="323" t="s">
        <v>578</v>
      </c>
      <c r="HD121" s="323" t="s">
        <v>578</v>
      </c>
      <c r="HG121" s="323" t="s">
        <v>578</v>
      </c>
      <c r="HJ121" s="323" t="s">
        <v>578</v>
      </c>
      <c r="HM121" s="323" t="s">
        <v>578</v>
      </c>
      <c r="HP121" s="323" t="s">
        <v>578</v>
      </c>
      <c r="HS121" s="323" t="s">
        <v>578</v>
      </c>
      <c r="HV121" s="323" t="s">
        <v>578</v>
      </c>
      <c r="IB121" s="346" t="s">
        <v>578</v>
      </c>
      <c r="IC121" s="347" t="s">
        <v>578</v>
      </c>
      <c r="ID121" s="347" t="s">
        <v>578</v>
      </c>
      <c r="IE121" s="347" t="b">
        <v>1</v>
      </c>
    </row>
    <row r="122" spans="66:239">
      <c r="BN122" s="322" t="s">
        <v>578</v>
      </c>
      <c r="CX122" s="322" t="s">
        <v>578</v>
      </c>
      <c r="DR122" s="323" t="s">
        <v>578</v>
      </c>
      <c r="DU122" s="323" t="s">
        <v>578</v>
      </c>
      <c r="DX122" s="323" t="s">
        <v>578</v>
      </c>
      <c r="EA122" s="323" t="s">
        <v>578</v>
      </c>
      <c r="ED122" s="323" t="s">
        <v>578</v>
      </c>
      <c r="EG122" s="323" t="s">
        <v>578</v>
      </c>
      <c r="EJ122" s="323" t="s">
        <v>578</v>
      </c>
      <c r="EM122" s="323" t="s">
        <v>578</v>
      </c>
      <c r="EP122" s="323" t="s">
        <v>578</v>
      </c>
      <c r="ES122" s="323" t="s">
        <v>578</v>
      </c>
      <c r="EV122" s="323" t="s">
        <v>578</v>
      </c>
      <c r="EY122" s="323" t="s">
        <v>578</v>
      </c>
      <c r="FB122" s="323" t="s">
        <v>578</v>
      </c>
      <c r="FE122" s="323" t="s">
        <v>578</v>
      </c>
      <c r="FH122" s="323" t="s">
        <v>578</v>
      </c>
      <c r="FK122" s="323" t="s">
        <v>578</v>
      </c>
      <c r="FN122" s="323" t="s">
        <v>578</v>
      </c>
      <c r="FQ122" s="323" t="s">
        <v>578</v>
      </c>
      <c r="FT122" s="323" t="s">
        <v>578</v>
      </c>
      <c r="FW122" s="323" t="s">
        <v>578</v>
      </c>
      <c r="FZ122" s="323" t="s">
        <v>578</v>
      </c>
      <c r="GC122" s="323" t="s">
        <v>578</v>
      </c>
      <c r="GF122" s="323" t="s">
        <v>578</v>
      </c>
      <c r="GI122" s="323" t="s">
        <v>578</v>
      </c>
      <c r="GL122" s="323" t="s">
        <v>578</v>
      </c>
      <c r="GO122" s="323" t="s">
        <v>578</v>
      </c>
      <c r="GR122" s="323" t="s">
        <v>578</v>
      </c>
      <c r="GU122" s="323" t="s">
        <v>578</v>
      </c>
      <c r="GX122" s="323" t="s">
        <v>578</v>
      </c>
      <c r="HA122" s="323" t="s">
        <v>578</v>
      </c>
      <c r="HD122" s="323" t="s">
        <v>578</v>
      </c>
      <c r="HG122" s="323" t="s">
        <v>578</v>
      </c>
      <c r="HJ122" s="323" t="s">
        <v>578</v>
      </c>
      <c r="HM122" s="323" t="s">
        <v>578</v>
      </c>
      <c r="HP122" s="323" t="s">
        <v>578</v>
      </c>
      <c r="HS122" s="323" t="s">
        <v>578</v>
      </c>
      <c r="HV122" s="323" t="s">
        <v>578</v>
      </c>
      <c r="IB122" s="346" t="s">
        <v>578</v>
      </c>
      <c r="IC122" s="347" t="s">
        <v>578</v>
      </c>
      <c r="ID122" s="347" t="s">
        <v>578</v>
      </c>
      <c r="IE122" s="347" t="b">
        <v>1</v>
      </c>
    </row>
    <row r="123" spans="66:239">
      <c r="BN123" s="322" t="s">
        <v>578</v>
      </c>
      <c r="CX123" s="322" t="s">
        <v>578</v>
      </c>
      <c r="DR123" s="323" t="s">
        <v>578</v>
      </c>
      <c r="DU123" s="323" t="s">
        <v>578</v>
      </c>
      <c r="DX123" s="323" t="s">
        <v>578</v>
      </c>
      <c r="EA123" s="323" t="s">
        <v>578</v>
      </c>
      <c r="ED123" s="323" t="s">
        <v>578</v>
      </c>
      <c r="EG123" s="323" t="s">
        <v>578</v>
      </c>
      <c r="EJ123" s="323" t="s">
        <v>578</v>
      </c>
      <c r="EM123" s="323" t="s">
        <v>578</v>
      </c>
      <c r="EP123" s="323" t="s">
        <v>578</v>
      </c>
      <c r="ES123" s="323" t="s">
        <v>578</v>
      </c>
      <c r="EV123" s="323" t="s">
        <v>578</v>
      </c>
      <c r="EY123" s="323" t="s">
        <v>578</v>
      </c>
      <c r="FB123" s="323" t="s">
        <v>578</v>
      </c>
      <c r="FE123" s="323" t="s">
        <v>578</v>
      </c>
      <c r="FH123" s="323" t="s">
        <v>578</v>
      </c>
      <c r="FK123" s="323" t="s">
        <v>578</v>
      </c>
      <c r="FN123" s="323" t="s">
        <v>578</v>
      </c>
      <c r="FQ123" s="323" t="s">
        <v>578</v>
      </c>
      <c r="FT123" s="323" t="s">
        <v>578</v>
      </c>
      <c r="FW123" s="323" t="s">
        <v>578</v>
      </c>
      <c r="FZ123" s="323" t="s">
        <v>578</v>
      </c>
      <c r="GC123" s="323" t="s">
        <v>578</v>
      </c>
      <c r="GF123" s="323" t="s">
        <v>578</v>
      </c>
      <c r="GI123" s="323" t="s">
        <v>578</v>
      </c>
      <c r="GL123" s="323" t="s">
        <v>578</v>
      </c>
      <c r="GO123" s="323" t="s">
        <v>578</v>
      </c>
      <c r="GR123" s="323" t="s">
        <v>578</v>
      </c>
      <c r="GU123" s="323" t="s">
        <v>578</v>
      </c>
      <c r="GX123" s="323" t="s">
        <v>578</v>
      </c>
      <c r="HA123" s="323" t="s">
        <v>578</v>
      </c>
      <c r="HD123" s="323" t="s">
        <v>578</v>
      </c>
      <c r="HG123" s="323" t="s">
        <v>578</v>
      </c>
      <c r="HJ123" s="323" t="s">
        <v>578</v>
      </c>
      <c r="HM123" s="323" t="s">
        <v>578</v>
      </c>
      <c r="HP123" s="323" t="s">
        <v>578</v>
      </c>
      <c r="HS123" s="323" t="s">
        <v>578</v>
      </c>
      <c r="HV123" s="323" t="s">
        <v>578</v>
      </c>
      <c r="IB123" s="346" t="s">
        <v>578</v>
      </c>
      <c r="IC123" s="347" t="s">
        <v>578</v>
      </c>
      <c r="ID123" s="347" t="s">
        <v>578</v>
      </c>
      <c r="IE123" s="347" t="b">
        <v>1</v>
      </c>
    </row>
    <row r="124" spans="66:239">
      <c r="BN124" s="322" t="s">
        <v>578</v>
      </c>
      <c r="CX124" s="322" t="s">
        <v>578</v>
      </c>
      <c r="DR124" s="323" t="s">
        <v>578</v>
      </c>
      <c r="DU124" s="323" t="s">
        <v>578</v>
      </c>
      <c r="DX124" s="323" t="s">
        <v>578</v>
      </c>
      <c r="EA124" s="323" t="s">
        <v>578</v>
      </c>
      <c r="ED124" s="323" t="s">
        <v>578</v>
      </c>
      <c r="EG124" s="323" t="s">
        <v>578</v>
      </c>
      <c r="EJ124" s="323" t="s">
        <v>578</v>
      </c>
      <c r="EM124" s="323" t="s">
        <v>578</v>
      </c>
      <c r="EP124" s="323" t="s">
        <v>578</v>
      </c>
      <c r="ES124" s="323" t="s">
        <v>578</v>
      </c>
      <c r="EV124" s="323" t="s">
        <v>578</v>
      </c>
      <c r="EY124" s="323" t="s">
        <v>578</v>
      </c>
      <c r="FB124" s="323" t="s">
        <v>578</v>
      </c>
      <c r="FE124" s="323" t="s">
        <v>578</v>
      </c>
      <c r="FH124" s="323" t="s">
        <v>578</v>
      </c>
      <c r="FK124" s="323" t="s">
        <v>578</v>
      </c>
      <c r="FN124" s="323" t="s">
        <v>578</v>
      </c>
      <c r="FQ124" s="323" t="s">
        <v>578</v>
      </c>
      <c r="FT124" s="323" t="s">
        <v>578</v>
      </c>
      <c r="FW124" s="323" t="s">
        <v>578</v>
      </c>
      <c r="FZ124" s="323" t="s">
        <v>578</v>
      </c>
      <c r="GC124" s="323" t="s">
        <v>578</v>
      </c>
      <c r="GF124" s="323" t="s">
        <v>578</v>
      </c>
      <c r="GI124" s="323" t="s">
        <v>578</v>
      </c>
      <c r="GL124" s="323" t="s">
        <v>578</v>
      </c>
      <c r="GO124" s="323" t="s">
        <v>578</v>
      </c>
      <c r="GR124" s="323" t="s">
        <v>578</v>
      </c>
      <c r="GU124" s="323" t="s">
        <v>578</v>
      </c>
      <c r="GX124" s="323" t="s">
        <v>578</v>
      </c>
      <c r="HA124" s="323" t="s">
        <v>578</v>
      </c>
      <c r="HD124" s="323" t="s">
        <v>578</v>
      </c>
      <c r="HG124" s="323" t="s">
        <v>578</v>
      </c>
      <c r="HJ124" s="323" t="s">
        <v>578</v>
      </c>
      <c r="HM124" s="323" t="s">
        <v>578</v>
      </c>
      <c r="HP124" s="323" t="s">
        <v>578</v>
      </c>
      <c r="HS124" s="323" t="s">
        <v>578</v>
      </c>
      <c r="HV124" s="323" t="s">
        <v>578</v>
      </c>
      <c r="IB124" s="346" t="s">
        <v>578</v>
      </c>
      <c r="IC124" s="347" t="s">
        <v>578</v>
      </c>
      <c r="ID124" s="347" t="s">
        <v>578</v>
      </c>
      <c r="IE124" s="347" t="b">
        <v>1</v>
      </c>
    </row>
    <row r="125" spans="66:239">
      <c r="BN125" s="322" t="s">
        <v>578</v>
      </c>
      <c r="CX125" s="322" t="s">
        <v>578</v>
      </c>
      <c r="DR125" s="323" t="s">
        <v>578</v>
      </c>
      <c r="DU125" s="323" t="s">
        <v>578</v>
      </c>
      <c r="DX125" s="323" t="s">
        <v>578</v>
      </c>
      <c r="EA125" s="323" t="s">
        <v>578</v>
      </c>
      <c r="ED125" s="323" t="s">
        <v>578</v>
      </c>
      <c r="EG125" s="323" t="s">
        <v>578</v>
      </c>
      <c r="EJ125" s="323" t="s">
        <v>578</v>
      </c>
      <c r="EM125" s="323" t="s">
        <v>578</v>
      </c>
      <c r="EP125" s="323" t="s">
        <v>578</v>
      </c>
      <c r="ES125" s="323" t="s">
        <v>578</v>
      </c>
      <c r="EV125" s="323" t="s">
        <v>578</v>
      </c>
      <c r="EY125" s="323" t="s">
        <v>578</v>
      </c>
      <c r="FB125" s="323" t="s">
        <v>578</v>
      </c>
      <c r="FE125" s="323" t="s">
        <v>578</v>
      </c>
      <c r="FH125" s="323" t="s">
        <v>578</v>
      </c>
      <c r="FK125" s="323" t="s">
        <v>578</v>
      </c>
      <c r="FN125" s="323" t="s">
        <v>578</v>
      </c>
      <c r="FQ125" s="323" t="s">
        <v>578</v>
      </c>
      <c r="FT125" s="323" t="s">
        <v>578</v>
      </c>
      <c r="FW125" s="323" t="s">
        <v>578</v>
      </c>
      <c r="FZ125" s="323" t="s">
        <v>578</v>
      </c>
      <c r="GC125" s="323" t="s">
        <v>578</v>
      </c>
      <c r="GF125" s="323" t="s">
        <v>578</v>
      </c>
      <c r="GI125" s="323" t="s">
        <v>578</v>
      </c>
      <c r="GL125" s="323" t="s">
        <v>578</v>
      </c>
      <c r="GO125" s="323" t="s">
        <v>578</v>
      </c>
      <c r="GR125" s="323" t="s">
        <v>578</v>
      </c>
      <c r="GU125" s="323" t="s">
        <v>578</v>
      </c>
      <c r="GX125" s="323" t="s">
        <v>578</v>
      </c>
      <c r="HA125" s="323" t="s">
        <v>578</v>
      </c>
      <c r="HD125" s="323" t="s">
        <v>578</v>
      </c>
      <c r="HG125" s="323" t="s">
        <v>578</v>
      </c>
      <c r="HJ125" s="323" t="s">
        <v>578</v>
      </c>
      <c r="HM125" s="323" t="s">
        <v>578</v>
      </c>
      <c r="HP125" s="323" t="s">
        <v>578</v>
      </c>
      <c r="HS125" s="323" t="s">
        <v>578</v>
      </c>
      <c r="HV125" s="323" t="s">
        <v>578</v>
      </c>
      <c r="IB125" s="346" t="s">
        <v>578</v>
      </c>
      <c r="IC125" s="347" t="s">
        <v>578</v>
      </c>
      <c r="ID125" s="347" t="s">
        <v>578</v>
      </c>
      <c r="IE125" s="347" t="b">
        <v>1</v>
      </c>
    </row>
    <row r="126" spans="66:239">
      <c r="BN126" s="322" t="s">
        <v>578</v>
      </c>
      <c r="CX126" s="322" t="s">
        <v>578</v>
      </c>
      <c r="DR126" s="323" t="s">
        <v>578</v>
      </c>
      <c r="DU126" s="323" t="s">
        <v>578</v>
      </c>
      <c r="DX126" s="323" t="s">
        <v>578</v>
      </c>
      <c r="EA126" s="323" t="s">
        <v>578</v>
      </c>
      <c r="ED126" s="323" t="s">
        <v>578</v>
      </c>
      <c r="EG126" s="323" t="s">
        <v>578</v>
      </c>
      <c r="EJ126" s="323" t="s">
        <v>578</v>
      </c>
      <c r="EM126" s="323" t="s">
        <v>578</v>
      </c>
      <c r="EP126" s="323" t="s">
        <v>578</v>
      </c>
      <c r="ES126" s="323" t="s">
        <v>578</v>
      </c>
      <c r="EV126" s="323" t="s">
        <v>578</v>
      </c>
      <c r="EY126" s="323" t="s">
        <v>578</v>
      </c>
      <c r="FB126" s="323" t="s">
        <v>578</v>
      </c>
      <c r="FE126" s="323" t="s">
        <v>578</v>
      </c>
      <c r="FH126" s="323" t="s">
        <v>578</v>
      </c>
      <c r="FK126" s="323" t="s">
        <v>578</v>
      </c>
      <c r="FN126" s="323" t="s">
        <v>578</v>
      </c>
      <c r="FQ126" s="323" t="s">
        <v>578</v>
      </c>
      <c r="FT126" s="323" t="s">
        <v>578</v>
      </c>
      <c r="FW126" s="323" t="s">
        <v>578</v>
      </c>
      <c r="FZ126" s="323" t="s">
        <v>578</v>
      </c>
      <c r="GC126" s="323" t="s">
        <v>578</v>
      </c>
      <c r="GF126" s="323" t="s">
        <v>578</v>
      </c>
      <c r="GI126" s="323" t="s">
        <v>578</v>
      </c>
      <c r="GL126" s="323" t="s">
        <v>578</v>
      </c>
      <c r="GO126" s="323" t="s">
        <v>578</v>
      </c>
      <c r="GR126" s="323" t="s">
        <v>578</v>
      </c>
      <c r="GU126" s="323" t="s">
        <v>578</v>
      </c>
      <c r="GX126" s="323" t="s">
        <v>578</v>
      </c>
      <c r="HA126" s="323" t="s">
        <v>578</v>
      </c>
      <c r="HD126" s="323" t="s">
        <v>578</v>
      </c>
      <c r="HG126" s="323" t="s">
        <v>578</v>
      </c>
      <c r="HJ126" s="323" t="s">
        <v>578</v>
      </c>
      <c r="HM126" s="323" t="s">
        <v>578</v>
      </c>
      <c r="HP126" s="323" t="s">
        <v>578</v>
      </c>
      <c r="HS126" s="323" t="s">
        <v>578</v>
      </c>
      <c r="HV126" s="323" t="s">
        <v>578</v>
      </c>
      <c r="IB126" s="346" t="s">
        <v>578</v>
      </c>
      <c r="IC126" s="347" t="s">
        <v>578</v>
      </c>
      <c r="ID126" s="347" t="s">
        <v>578</v>
      </c>
      <c r="IE126" s="347" t="b">
        <v>1</v>
      </c>
    </row>
    <row r="127" spans="66:239">
      <c r="BN127" s="322" t="s">
        <v>578</v>
      </c>
      <c r="CX127" s="322" t="s">
        <v>578</v>
      </c>
      <c r="DR127" s="323" t="s">
        <v>578</v>
      </c>
      <c r="DU127" s="323" t="s">
        <v>578</v>
      </c>
      <c r="DX127" s="323" t="s">
        <v>578</v>
      </c>
      <c r="EA127" s="323" t="s">
        <v>578</v>
      </c>
      <c r="ED127" s="323" t="s">
        <v>578</v>
      </c>
      <c r="EG127" s="323" t="s">
        <v>578</v>
      </c>
      <c r="EJ127" s="323" t="s">
        <v>578</v>
      </c>
      <c r="EM127" s="323" t="s">
        <v>578</v>
      </c>
      <c r="EP127" s="323" t="s">
        <v>578</v>
      </c>
      <c r="ES127" s="323" t="s">
        <v>578</v>
      </c>
      <c r="EV127" s="323" t="s">
        <v>578</v>
      </c>
      <c r="EY127" s="323" t="s">
        <v>578</v>
      </c>
      <c r="FB127" s="323" t="s">
        <v>578</v>
      </c>
      <c r="FE127" s="323" t="s">
        <v>578</v>
      </c>
      <c r="FH127" s="323" t="s">
        <v>578</v>
      </c>
      <c r="FK127" s="323" t="s">
        <v>578</v>
      </c>
      <c r="FN127" s="323" t="s">
        <v>578</v>
      </c>
      <c r="FQ127" s="323" t="s">
        <v>578</v>
      </c>
      <c r="FT127" s="323" t="s">
        <v>578</v>
      </c>
      <c r="FW127" s="323" t="s">
        <v>578</v>
      </c>
      <c r="FZ127" s="323" t="s">
        <v>578</v>
      </c>
      <c r="GC127" s="323" t="s">
        <v>578</v>
      </c>
      <c r="GF127" s="323" t="s">
        <v>578</v>
      </c>
      <c r="GI127" s="323" t="s">
        <v>578</v>
      </c>
      <c r="GL127" s="323" t="s">
        <v>578</v>
      </c>
      <c r="GO127" s="323" t="s">
        <v>578</v>
      </c>
      <c r="GR127" s="323" t="s">
        <v>578</v>
      </c>
      <c r="GU127" s="323" t="s">
        <v>578</v>
      </c>
      <c r="GX127" s="323" t="s">
        <v>578</v>
      </c>
      <c r="HA127" s="323" t="s">
        <v>578</v>
      </c>
      <c r="HD127" s="323" t="s">
        <v>578</v>
      </c>
      <c r="HG127" s="323" t="s">
        <v>578</v>
      </c>
      <c r="HJ127" s="323" t="s">
        <v>578</v>
      </c>
      <c r="HM127" s="323" t="s">
        <v>578</v>
      </c>
      <c r="HP127" s="323" t="s">
        <v>578</v>
      </c>
      <c r="HS127" s="323" t="s">
        <v>578</v>
      </c>
      <c r="HV127" s="323" t="s">
        <v>578</v>
      </c>
      <c r="IB127" s="346" t="s">
        <v>578</v>
      </c>
      <c r="IC127" s="347" t="s">
        <v>578</v>
      </c>
      <c r="ID127" s="347" t="s">
        <v>578</v>
      </c>
      <c r="IE127" s="347" t="b">
        <v>1</v>
      </c>
    </row>
    <row r="128" spans="66:239">
      <c r="BN128" s="322" t="s">
        <v>578</v>
      </c>
      <c r="CX128" s="322" t="s">
        <v>578</v>
      </c>
      <c r="DR128" s="323" t="s">
        <v>578</v>
      </c>
      <c r="DU128" s="323" t="s">
        <v>578</v>
      </c>
      <c r="DX128" s="323" t="s">
        <v>578</v>
      </c>
      <c r="EA128" s="323" t="s">
        <v>578</v>
      </c>
      <c r="ED128" s="323" t="s">
        <v>578</v>
      </c>
      <c r="EG128" s="323" t="s">
        <v>578</v>
      </c>
      <c r="EJ128" s="323" t="s">
        <v>578</v>
      </c>
      <c r="EM128" s="323" t="s">
        <v>578</v>
      </c>
      <c r="EP128" s="323" t="s">
        <v>578</v>
      </c>
      <c r="ES128" s="323" t="s">
        <v>578</v>
      </c>
      <c r="EV128" s="323" t="s">
        <v>578</v>
      </c>
      <c r="EY128" s="323" t="s">
        <v>578</v>
      </c>
      <c r="FB128" s="323" t="s">
        <v>578</v>
      </c>
      <c r="FE128" s="323" t="s">
        <v>578</v>
      </c>
      <c r="FH128" s="323" t="s">
        <v>578</v>
      </c>
      <c r="FK128" s="323" t="s">
        <v>578</v>
      </c>
      <c r="FN128" s="323" t="s">
        <v>578</v>
      </c>
      <c r="FQ128" s="323" t="s">
        <v>578</v>
      </c>
      <c r="FT128" s="323" t="s">
        <v>578</v>
      </c>
      <c r="FW128" s="323" t="s">
        <v>578</v>
      </c>
      <c r="FZ128" s="323" t="s">
        <v>578</v>
      </c>
      <c r="GC128" s="323" t="s">
        <v>578</v>
      </c>
      <c r="GF128" s="323" t="s">
        <v>578</v>
      </c>
      <c r="GI128" s="323" t="s">
        <v>578</v>
      </c>
      <c r="GL128" s="323" t="s">
        <v>578</v>
      </c>
      <c r="GO128" s="323" t="s">
        <v>578</v>
      </c>
      <c r="GR128" s="323" t="s">
        <v>578</v>
      </c>
      <c r="GU128" s="323" t="s">
        <v>578</v>
      </c>
      <c r="GX128" s="323" t="s">
        <v>578</v>
      </c>
      <c r="HA128" s="323" t="s">
        <v>578</v>
      </c>
      <c r="HD128" s="323" t="s">
        <v>578</v>
      </c>
      <c r="HG128" s="323" t="s">
        <v>578</v>
      </c>
      <c r="HJ128" s="323" t="s">
        <v>578</v>
      </c>
      <c r="HM128" s="323" t="s">
        <v>578</v>
      </c>
      <c r="HP128" s="323" t="s">
        <v>578</v>
      </c>
      <c r="HS128" s="323" t="s">
        <v>578</v>
      </c>
      <c r="HV128" s="323" t="s">
        <v>578</v>
      </c>
      <c r="IB128" s="346" t="s">
        <v>578</v>
      </c>
      <c r="IC128" s="347" t="s">
        <v>578</v>
      </c>
      <c r="ID128" s="347" t="s">
        <v>578</v>
      </c>
      <c r="IE128" s="347" t="b">
        <v>1</v>
      </c>
    </row>
    <row r="129" spans="66:239">
      <c r="BN129" s="322" t="s">
        <v>578</v>
      </c>
      <c r="CX129" s="322" t="s">
        <v>578</v>
      </c>
      <c r="DR129" s="323" t="s">
        <v>578</v>
      </c>
      <c r="DU129" s="323" t="s">
        <v>578</v>
      </c>
      <c r="DX129" s="323" t="s">
        <v>578</v>
      </c>
      <c r="EA129" s="323" t="s">
        <v>578</v>
      </c>
      <c r="ED129" s="323" t="s">
        <v>578</v>
      </c>
      <c r="EG129" s="323" t="s">
        <v>578</v>
      </c>
      <c r="EJ129" s="323" t="s">
        <v>578</v>
      </c>
      <c r="EM129" s="323" t="s">
        <v>578</v>
      </c>
      <c r="EP129" s="323" t="s">
        <v>578</v>
      </c>
      <c r="ES129" s="323" t="s">
        <v>578</v>
      </c>
      <c r="EV129" s="323" t="s">
        <v>578</v>
      </c>
      <c r="EY129" s="323" t="s">
        <v>578</v>
      </c>
      <c r="FB129" s="323" t="s">
        <v>578</v>
      </c>
      <c r="FE129" s="323" t="s">
        <v>578</v>
      </c>
      <c r="FH129" s="323" t="s">
        <v>578</v>
      </c>
      <c r="FK129" s="323" t="s">
        <v>578</v>
      </c>
      <c r="FN129" s="323" t="s">
        <v>578</v>
      </c>
      <c r="FQ129" s="323" t="s">
        <v>578</v>
      </c>
      <c r="FT129" s="323" t="s">
        <v>578</v>
      </c>
      <c r="FW129" s="323" t="s">
        <v>578</v>
      </c>
      <c r="FZ129" s="323" t="s">
        <v>578</v>
      </c>
      <c r="GC129" s="323" t="s">
        <v>578</v>
      </c>
      <c r="GF129" s="323" t="s">
        <v>578</v>
      </c>
      <c r="GI129" s="323" t="s">
        <v>578</v>
      </c>
      <c r="GL129" s="323" t="s">
        <v>578</v>
      </c>
      <c r="GO129" s="323" t="s">
        <v>578</v>
      </c>
      <c r="GR129" s="323" t="s">
        <v>578</v>
      </c>
      <c r="GU129" s="323" t="s">
        <v>578</v>
      </c>
      <c r="GX129" s="323" t="s">
        <v>578</v>
      </c>
      <c r="HA129" s="323" t="s">
        <v>578</v>
      </c>
      <c r="HD129" s="323" t="s">
        <v>578</v>
      </c>
      <c r="HG129" s="323" t="s">
        <v>578</v>
      </c>
      <c r="HJ129" s="323" t="s">
        <v>578</v>
      </c>
      <c r="HM129" s="323" t="s">
        <v>578</v>
      </c>
      <c r="HP129" s="323" t="s">
        <v>578</v>
      </c>
      <c r="HS129" s="323" t="s">
        <v>578</v>
      </c>
      <c r="HV129" s="323" t="s">
        <v>578</v>
      </c>
      <c r="IB129" s="346" t="s">
        <v>578</v>
      </c>
      <c r="IC129" s="347" t="s">
        <v>578</v>
      </c>
      <c r="ID129" s="347" t="s">
        <v>578</v>
      </c>
      <c r="IE129" s="347" t="b">
        <v>1</v>
      </c>
    </row>
    <row r="130" spans="66:239">
      <c r="BN130" s="322" t="s">
        <v>578</v>
      </c>
      <c r="CX130" s="322" t="s">
        <v>578</v>
      </c>
      <c r="DR130" s="323" t="s">
        <v>578</v>
      </c>
      <c r="DU130" s="323" t="s">
        <v>578</v>
      </c>
      <c r="DX130" s="323" t="s">
        <v>578</v>
      </c>
      <c r="EA130" s="323" t="s">
        <v>578</v>
      </c>
      <c r="ED130" s="323" t="s">
        <v>578</v>
      </c>
      <c r="EG130" s="323" t="s">
        <v>578</v>
      </c>
      <c r="EJ130" s="323" t="s">
        <v>578</v>
      </c>
      <c r="EM130" s="323" t="s">
        <v>578</v>
      </c>
      <c r="EP130" s="323" t="s">
        <v>578</v>
      </c>
      <c r="ES130" s="323" t="s">
        <v>578</v>
      </c>
      <c r="EV130" s="323" t="s">
        <v>578</v>
      </c>
      <c r="EY130" s="323" t="s">
        <v>578</v>
      </c>
      <c r="FB130" s="323" t="s">
        <v>578</v>
      </c>
      <c r="FE130" s="323" t="s">
        <v>578</v>
      </c>
      <c r="FH130" s="323" t="s">
        <v>578</v>
      </c>
      <c r="FK130" s="323" t="s">
        <v>578</v>
      </c>
      <c r="FN130" s="323" t="s">
        <v>578</v>
      </c>
      <c r="FQ130" s="323" t="s">
        <v>578</v>
      </c>
      <c r="FT130" s="323" t="s">
        <v>578</v>
      </c>
      <c r="FW130" s="323" t="s">
        <v>578</v>
      </c>
      <c r="FZ130" s="323" t="s">
        <v>578</v>
      </c>
      <c r="GC130" s="323" t="s">
        <v>578</v>
      </c>
      <c r="GF130" s="323" t="s">
        <v>578</v>
      </c>
      <c r="GI130" s="323" t="s">
        <v>578</v>
      </c>
      <c r="GL130" s="323" t="s">
        <v>578</v>
      </c>
      <c r="GO130" s="323" t="s">
        <v>578</v>
      </c>
      <c r="GR130" s="323" t="s">
        <v>578</v>
      </c>
      <c r="GU130" s="323" t="s">
        <v>578</v>
      </c>
      <c r="GX130" s="323" t="s">
        <v>578</v>
      </c>
      <c r="HA130" s="323" t="s">
        <v>578</v>
      </c>
      <c r="HD130" s="323" t="s">
        <v>578</v>
      </c>
      <c r="HG130" s="323" t="s">
        <v>578</v>
      </c>
      <c r="HJ130" s="323" t="s">
        <v>578</v>
      </c>
      <c r="HM130" s="323" t="s">
        <v>578</v>
      </c>
      <c r="HP130" s="323" t="s">
        <v>578</v>
      </c>
      <c r="HS130" s="323" t="s">
        <v>578</v>
      </c>
      <c r="HV130" s="323" t="s">
        <v>578</v>
      </c>
      <c r="IB130" s="346" t="s">
        <v>578</v>
      </c>
      <c r="IC130" s="347" t="s">
        <v>578</v>
      </c>
      <c r="ID130" s="347" t="s">
        <v>578</v>
      </c>
      <c r="IE130" s="347" t="b">
        <v>1</v>
      </c>
    </row>
    <row r="131" spans="66:239">
      <c r="BN131" s="322" t="s">
        <v>578</v>
      </c>
      <c r="CX131" s="322" t="s">
        <v>578</v>
      </c>
      <c r="DR131" s="323" t="s">
        <v>578</v>
      </c>
      <c r="DU131" s="323" t="s">
        <v>578</v>
      </c>
      <c r="DX131" s="323" t="s">
        <v>578</v>
      </c>
      <c r="EA131" s="323" t="s">
        <v>578</v>
      </c>
      <c r="ED131" s="323" t="s">
        <v>578</v>
      </c>
      <c r="EG131" s="323" t="s">
        <v>578</v>
      </c>
      <c r="EJ131" s="323" t="s">
        <v>578</v>
      </c>
      <c r="EM131" s="323" t="s">
        <v>578</v>
      </c>
      <c r="EP131" s="323" t="s">
        <v>578</v>
      </c>
      <c r="ES131" s="323" t="s">
        <v>578</v>
      </c>
      <c r="EV131" s="323" t="s">
        <v>578</v>
      </c>
      <c r="EY131" s="323" t="s">
        <v>578</v>
      </c>
      <c r="FB131" s="323" t="s">
        <v>578</v>
      </c>
      <c r="FE131" s="323" t="s">
        <v>578</v>
      </c>
      <c r="FH131" s="323" t="s">
        <v>578</v>
      </c>
      <c r="FK131" s="323" t="s">
        <v>578</v>
      </c>
      <c r="FN131" s="323" t="s">
        <v>578</v>
      </c>
      <c r="FQ131" s="323" t="s">
        <v>578</v>
      </c>
      <c r="FT131" s="323" t="s">
        <v>578</v>
      </c>
      <c r="FW131" s="323" t="s">
        <v>578</v>
      </c>
      <c r="FZ131" s="323" t="s">
        <v>578</v>
      </c>
      <c r="GC131" s="323" t="s">
        <v>578</v>
      </c>
      <c r="GF131" s="323" t="s">
        <v>578</v>
      </c>
      <c r="GI131" s="323" t="s">
        <v>578</v>
      </c>
      <c r="GL131" s="323" t="s">
        <v>578</v>
      </c>
      <c r="GO131" s="323" t="s">
        <v>578</v>
      </c>
      <c r="GR131" s="323" t="s">
        <v>578</v>
      </c>
      <c r="GU131" s="323" t="s">
        <v>578</v>
      </c>
      <c r="GX131" s="323" t="s">
        <v>578</v>
      </c>
      <c r="HA131" s="323" t="s">
        <v>578</v>
      </c>
      <c r="HD131" s="323" t="s">
        <v>578</v>
      </c>
      <c r="HG131" s="323" t="s">
        <v>578</v>
      </c>
      <c r="HJ131" s="323" t="s">
        <v>578</v>
      </c>
      <c r="HM131" s="323" t="s">
        <v>578</v>
      </c>
      <c r="HP131" s="323" t="s">
        <v>578</v>
      </c>
      <c r="HS131" s="323" t="s">
        <v>578</v>
      </c>
      <c r="HV131" s="323" t="s">
        <v>578</v>
      </c>
      <c r="IB131" s="346" t="s">
        <v>578</v>
      </c>
      <c r="IC131" s="347" t="s">
        <v>578</v>
      </c>
      <c r="ID131" s="347" t="s">
        <v>578</v>
      </c>
      <c r="IE131" s="347" t="b">
        <v>1</v>
      </c>
    </row>
    <row r="132" spans="66:239">
      <c r="BN132" s="322" t="s">
        <v>578</v>
      </c>
      <c r="CX132" s="322" t="s">
        <v>578</v>
      </c>
      <c r="DR132" s="323" t="s">
        <v>578</v>
      </c>
      <c r="DU132" s="323" t="s">
        <v>578</v>
      </c>
      <c r="DX132" s="323" t="s">
        <v>578</v>
      </c>
      <c r="EA132" s="323" t="s">
        <v>578</v>
      </c>
      <c r="ED132" s="323" t="s">
        <v>578</v>
      </c>
      <c r="EG132" s="323" t="s">
        <v>578</v>
      </c>
      <c r="EJ132" s="323" t="s">
        <v>578</v>
      </c>
      <c r="EM132" s="323" t="s">
        <v>578</v>
      </c>
      <c r="EP132" s="323" t="s">
        <v>578</v>
      </c>
      <c r="ES132" s="323" t="s">
        <v>578</v>
      </c>
      <c r="EV132" s="323" t="s">
        <v>578</v>
      </c>
      <c r="EY132" s="323" t="s">
        <v>578</v>
      </c>
      <c r="FB132" s="323" t="s">
        <v>578</v>
      </c>
      <c r="FE132" s="323" t="s">
        <v>578</v>
      </c>
      <c r="FH132" s="323" t="s">
        <v>578</v>
      </c>
      <c r="FK132" s="323" t="s">
        <v>578</v>
      </c>
      <c r="FN132" s="323" t="s">
        <v>578</v>
      </c>
      <c r="FQ132" s="323" t="s">
        <v>578</v>
      </c>
      <c r="FT132" s="323" t="s">
        <v>578</v>
      </c>
      <c r="FW132" s="323" t="s">
        <v>578</v>
      </c>
      <c r="FZ132" s="323" t="s">
        <v>578</v>
      </c>
      <c r="GC132" s="323" t="s">
        <v>578</v>
      </c>
      <c r="GF132" s="323" t="s">
        <v>578</v>
      </c>
      <c r="GI132" s="323" t="s">
        <v>578</v>
      </c>
      <c r="GL132" s="323" t="s">
        <v>578</v>
      </c>
      <c r="GO132" s="323" t="s">
        <v>578</v>
      </c>
      <c r="GR132" s="323" t="s">
        <v>578</v>
      </c>
      <c r="GU132" s="323" t="s">
        <v>578</v>
      </c>
      <c r="GX132" s="323" t="s">
        <v>578</v>
      </c>
      <c r="HA132" s="323" t="s">
        <v>578</v>
      </c>
      <c r="HD132" s="323" t="s">
        <v>578</v>
      </c>
      <c r="HG132" s="323" t="s">
        <v>578</v>
      </c>
      <c r="HJ132" s="323" t="s">
        <v>578</v>
      </c>
      <c r="HM132" s="323" t="s">
        <v>578</v>
      </c>
      <c r="HP132" s="323" t="s">
        <v>578</v>
      </c>
      <c r="HS132" s="323" t="s">
        <v>578</v>
      </c>
      <c r="HV132" s="323" t="s">
        <v>578</v>
      </c>
      <c r="IB132" s="346" t="s">
        <v>578</v>
      </c>
      <c r="IC132" s="347" t="s">
        <v>578</v>
      </c>
      <c r="ID132" s="347" t="s">
        <v>578</v>
      </c>
      <c r="IE132" s="347" t="b">
        <v>1</v>
      </c>
    </row>
    <row r="133" spans="66:239">
      <c r="BN133" s="322" t="s">
        <v>578</v>
      </c>
      <c r="CX133" s="322" t="s">
        <v>578</v>
      </c>
      <c r="DR133" s="323" t="s">
        <v>578</v>
      </c>
      <c r="DU133" s="323" t="s">
        <v>578</v>
      </c>
      <c r="DX133" s="323" t="s">
        <v>578</v>
      </c>
      <c r="EA133" s="323" t="s">
        <v>578</v>
      </c>
      <c r="ED133" s="323" t="s">
        <v>578</v>
      </c>
      <c r="EG133" s="323" t="s">
        <v>578</v>
      </c>
      <c r="EJ133" s="323" t="s">
        <v>578</v>
      </c>
      <c r="EM133" s="323" t="s">
        <v>578</v>
      </c>
      <c r="EP133" s="323" t="s">
        <v>578</v>
      </c>
      <c r="ES133" s="323" t="s">
        <v>578</v>
      </c>
      <c r="EV133" s="323" t="s">
        <v>578</v>
      </c>
      <c r="EY133" s="323" t="s">
        <v>578</v>
      </c>
      <c r="FB133" s="323" t="s">
        <v>578</v>
      </c>
      <c r="FE133" s="323" t="s">
        <v>578</v>
      </c>
      <c r="FH133" s="323" t="s">
        <v>578</v>
      </c>
      <c r="FK133" s="323" t="s">
        <v>578</v>
      </c>
      <c r="FN133" s="323" t="s">
        <v>578</v>
      </c>
      <c r="FQ133" s="323" t="s">
        <v>578</v>
      </c>
      <c r="FT133" s="323" t="s">
        <v>578</v>
      </c>
      <c r="FW133" s="323" t="s">
        <v>578</v>
      </c>
      <c r="FZ133" s="323" t="s">
        <v>578</v>
      </c>
      <c r="GC133" s="323" t="s">
        <v>578</v>
      </c>
      <c r="GF133" s="323" t="s">
        <v>578</v>
      </c>
      <c r="GI133" s="323" t="s">
        <v>578</v>
      </c>
      <c r="GL133" s="323" t="s">
        <v>578</v>
      </c>
      <c r="GO133" s="323" t="s">
        <v>578</v>
      </c>
      <c r="GR133" s="323" t="s">
        <v>578</v>
      </c>
      <c r="GU133" s="323" t="s">
        <v>578</v>
      </c>
      <c r="GX133" s="323" t="s">
        <v>578</v>
      </c>
      <c r="HA133" s="323" t="s">
        <v>578</v>
      </c>
      <c r="HD133" s="323" t="s">
        <v>578</v>
      </c>
      <c r="HG133" s="323" t="s">
        <v>578</v>
      </c>
      <c r="HJ133" s="323" t="s">
        <v>578</v>
      </c>
      <c r="HM133" s="323" t="s">
        <v>578</v>
      </c>
      <c r="HP133" s="323" t="s">
        <v>578</v>
      </c>
      <c r="HS133" s="323" t="s">
        <v>578</v>
      </c>
      <c r="HV133" s="323" t="s">
        <v>578</v>
      </c>
      <c r="IB133" s="346" t="s">
        <v>578</v>
      </c>
      <c r="IC133" s="347" t="s">
        <v>578</v>
      </c>
      <c r="ID133" s="347" t="s">
        <v>578</v>
      </c>
      <c r="IE133" s="347" t="b">
        <v>1</v>
      </c>
    </row>
    <row r="134" spans="66:239">
      <c r="BN134" s="322" t="s">
        <v>578</v>
      </c>
      <c r="CX134" s="322" t="s">
        <v>578</v>
      </c>
      <c r="DR134" s="323" t="s">
        <v>578</v>
      </c>
      <c r="DU134" s="323" t="s">
        <v>578</v>
      </c>
      <c r="DX134" s="323" t="s">
        <v>578</v>
      </c>
      <c r="EA134" s="323" t="s">
        <v>578</v>
      </c>
      <c r="ED134" s="323" t="s">
        <v>578</v>
      </c>
      <c r="EG134" s="323" t="s">
        <v>578</v>
      </c>
      <c r="EJ134" s="323" t="s">
        <v>578</v>
      </c>
      <c r="EM134" s="323" t="s">
        <v>578</v>
      </c>
      <c r="EP134" s="323" t="s">
        <v>578</v>
      </c>
      <c r="ES134" s="323" t="s">
        <v>578</v>
      </c>
      <c r="EV134" s="323" t="s">
        <v>578</v>
      </c>
      <c r="EY134" s="323" t="s">
        <v>578</v>
      </c>
      <c r="FB134" s="323" t="s">
        <v>578</v>
      </c>
      <c r="FE134" s="323" t="s">
        <v>578</v>
      </c>
      <c r="FH134" s="323" t="s">
        <v>578</v>
      </c>
      <c r="FK134" s="323" t="s">
        <v>578</v>
      </c>
      <c r="FN134" s="323" t="s">
        <v>578</v>
      </c>
      <c r="FQ134" s="323" t="s">
        <v>578</v>
      </c>
      <c r="FT134" s="323" t="s">
        <v>578</v>
      </c>
      <c r="FW134" s="323" t="s">
        <v>578</v>
      </c>
      <c r="FZ134" s="323" t="s">
        <v>578</v>
      </c>
      <c r="GC134" s="323" t="s">
        <v>578</v>
      </c>
      <c r="GF134" s="323" t="s">
        <v>578</v>
      </c>
      <c r="GI134" s="323" t="s">
        <v>578</v>
      </c>
      <c r="GL134" s="323" t="s">
        <v>578</v>
      </c>
      <c r="GO134" s="323" t="s">
        <v>578</v>
      </c>
      <c r="GR134" s="323" t="s">
        <v>578</v>
      </c>
      <c r="GU134" s="323" t="s">
        <v>578</v>
      </c>
      <c r="GX134" s="323" t="s">
        <v>578</v>
      </c>
      <c r="HA134" s="323" t="s">
        <v>578</v>
      </c>
      <c r="HD134" s="323" t="s">
        <v>578</v>
      </c>
      <c r="HG134" s="323" t="s">
        <v>578</v>
      </c>
      <c r="HJ134" s="323" t="s">
        <v>578</v>
      </c>
      <c r="HM134" s="323" t="s">
        <v>578</v>
      </c>
      <c r="HP134" s="323" t="s">
        <v>578</v>
      </c>
      <c r="HS134" s="323" t="s">
        <v>578</v>
      </c>
      <c r="HV134" s="323" t="s">
        <v>578</v>
      </c>
      <c r="IB134" s="346" t="s">
        <v>578</v>
      </c>
      <c r="IC134" s="347" t="s">
        <v>578</v>
      </c>
      <c r="ID134" s="347" t="s">
        <v>578</v>
      </c>
      <c r="IE134" s="347" t="b">
        <v>1</v>
      </c>
    </row>
    <row r="135" spans="66:239">
      <c r="BN135" s="322" t="s">
        <v>578</v>
      </c>
      <c r="CX135" s="322" t="s">
        <v>578</v>
      </c>
      <c r="DR135" s="323" t="s">
        <v>578</v>
      </c>
      <c r="DU135" s="323" t="s">
        <v>578</v>
      </c>
      <c r="DX135" s="323" t="s">
        <v>578</v>
      </c>
      <c r="EA135" s="323" t="s">
        <v>578</v>
      </c>
      <c r="ED135" s="323" t="s">
        <v>578</v>
      </c>
      <c r="EG135" s="323" t="s">
        <v>578</v>
      </c>
      <c r="EJ135" s="323" t="s">
        <v>578</v>
      </c>
      <c r="EM135" s="323" t="s">
        <v>578</v>
      </c>
      <c r="EP135" s="323" t="s">
        <v>578</v>
      </c>
      <c r="ES135" s="323" t="s">
        <v>578</v>
      </c>
      <c r="EV135" s="323" t="s">
        <v>578</v>
      </c>
      <c r="EY135" s="323" t="s">
        <v>578</v>
      </c>
      <c r="FB135" s="323" t="s">
        <v>578</v>
      </c>
      <c r="FE135" s="323" t="s">
        <v>578</v>
      </c>
      <c r="FH135" s="323" t="s">
        <v>578</v>
      </c>
      <c r="FK135" s="323" t="s">
        <v>578</v>
      </c>
      <c r="FN135" s="323" t="s">
        <v>578</v>
      </c>
      <c r="FQ135" s="323" t="s">
        <v>578</v>
      </c>
      <c r="FT135" s="323" t="s">
        <v>578</v>
      </c>
      <c r="FW135" s="323" t="s">
        <v>578</v>
      </c>
      <c r="FZ135" s="323" t="s">
        <v>578</v>
      </c>
      <c r="GC135" s="323" t="s">
        <v>578</v>
      </c>
      <c r="GF135" s="323" t="s">
        <v>578</v>
      </c>
      <c r="GI135" s="323" t="s">
        <v>578</v>
      </c>
      <c r="GL135" s="323" t="s">
        <v>578</v>
      </c>
      <c r="GO135" s="323" t="s">
        <v>578</v>
      </c>
      <c r="GR135" s="323" t="s">
        <v>578</v>
      </c>
      <c r="GU135" s="323" t="s">
        <v>578</v>
      </c>
      <c r="GX135" s="323" t="s">
        <v>578</v>
      </c>
      <c r="HA135" s="323" t="s">
        <v>578</v>
      </c>
      <c r="HD135" s="323" t="s">
        <v>578</v>
      </c>
      <c r="HG135" s="323" t="s">
        <v>578</v>
      </c>
      <c r="HJ135" s="323" t="s">
        <v>578</v>
      </c>
      <c r="HM135" s="323" t="s">
        <v>578</v>
      </c>
      <c r="HP135" s="323" t="s">
        <v>578</v>
      </c>
      <c r="HS135" s="323" t="s">
        <v>578</v>
      </c>
      <c r="HV135" s="323" t="s">
        <v>578</v>
      </c>
      <c r="IB135" s="346" t="s">
        <v>578</v>
      </c>
      <c r="IC135" s="347" t="s">
        <v>578</v>
      </c>
      <c r="ID135" s="347" t="s">
        <v>578</v>
      </c>
      <c r="IE135" s="347" t="b">
        <v>1</v>
      </c>
    </row>
    <row r="136" spans="66:239">
      <c r="BN136" s="322" t="s">
        <v>578</v>
      </c>
      <c r="CX136" s="322" t="s">
        <v>578</v>
      </c>
      <c r="DR136" s="323" t="s">
        <v>578</v>
      </c>
      <c r="DU136" s="323" t="s">
        <v>578</v>
      </c>
      <c r="DX136" s="323" t="s">
        <v>578</v>
      </c>
      <c r="EA136" s="323" t="s">
        <v>578</v>
      </c>
      <c r="ED136" s="323" t="s">
        <v>578</v>
      </c>
      <c r="EG136" s="323" t="s">
        <v>578</v>
      </c>
      <c r="EJ136" s="323" t="s">
        <v>578</v>
      </c>
      <c r="EM136" s="323" t="s">
        <v>578</v>
      </c>
      <c r="EP136" s="323" t="s">
        <v>578</v>
      </c>
      <c r="ES136" s="323" t="s">
        <v>578</v>
      </c>
      <c r="EV136" s="323" t="s">
        <v>578</v>
      </c>
      <c r="EY136" s="323" t="s">
        <v>578</v>
      </c>
      <c r="FB136" s="323" t="s">
        <v>578</v>
      </c>
      <c r="FE136" s="323" t="s">
        <v>578</v>
      </c>
      <c r="FH136" s="323" t="s">
        <v>578</v>
      </c>
      <c r="FK136" s="323" t="s">
        <v>578</v>
      </c>
      <c r="FN136" s="323" t="s">
        <v>578</v>
      </c>
      <c r="FQ136" s="323" t="s">
        <v>578</v>
      </c>
      <c r="FT136" s="323" t="s">
        <v>578</v>
      </c>
      <c r="FW136" s="323" t="s">
        <v>578</v>
      </c>
      <c r="FZ136" s="323" t="s">
        <v>578</v>
      </c>
      <c r="GC136" s="323" t="s">
        <v>578</v>
      </c>
      <c r="GF136" s="323" t="s">
        <v>578</v>
      </c>
      <c r="GI136" s="323" t="s">
        <v>578</v>
      </c>
      <c r="GL136" s="323" t="s">
        <v>578</v>
      </c>
      <c r="GO136" s="323" t="s">
        <v>578</v>
      </c>
      <c r="GR136" s="323" t="s">
        <v>578</v>
      </c>
      <c r="GU136" s="323" t="s">
        <v>578</v>
      </c>
      <c r="GX136" s="323" t="s">
        <v>578</v>
      </c>
      <c r="HA136" s="323" t="s">
        <v>578</v>
      </c>
      <c r="HD136" s="323" t="s">
        <v>578</v>
      </c>
      <c r="HG136" s="323" t="s">
        <v>578</v>
      </c>
      <c r="HJ136" s="323" t="s">
        <v>578</v>
      </c>
      <c r="HM136" s="323" t="s">
        <v>578</v>
      </c>
      <c r="HP136" s="323" t="s">
        <v>578</v>
      </c>
      <c r="HS136" s="323" t="s">
        <v>578</v>
      </c>
      <c r="HV136" s="323" t="s">
        <v>578</v>
      </c>
      <c r="IB136" s="346" t="s">
        <v>578</v>
      </c>
      <c r="IC136" s="347" t="s">
        <v>578</v>
      </c>
      <c r="ID136" s="347" t="s">
        <v>578</v>
      </c>
      <c r="IE136" s="347" t="b">
        <v>1</v>
      </c>
    </row>
    <row r="137" spans="66:239">
      <c r="BN137" s="322" t="s">
        <v>578</v>
      </c>
      <c r="CX137" s="322" t="s">
        <v>578</v>
      </c>
      <c r="DR137" s="323" t="s">
        <v>578</v>
      </c>
      <c r="DU137" s="323" t="s">
        <v>578</v>
      </c>
      <c r="DX137" s="323" t="s">
        <v>578</v>
      </c>
      <c r="EA137" s="323" t="s">
        <v>578</v>
      </c>
      <c r="ED137" s="323" t="s">
        <v>578</v>
      </c>
      <c r="EG137" s="323" t="s">
        <v>578</v>
      </c>
      <c r="EJ137" s="323" t="s">
        <v>578</v>
      </c>
      <c r="EM137" s="323" t="s">
        <v>578</v>
      </c>
      <c r="EP137" s="323" t="s">
        <v>578</v>
      </c>
      <c r="ES137" s="323" t="s">
        <v>578</v>
      </c>
      <c r="EV137" s="323" t="s">
        <v>578</v>
      </c>
      <c r="EY137" s="323" t="s">
        <v>578</v>
      </c>
      <c r="FB137" s="323" t="s">
        <v>578</v>
      </c>
      <c r="FE137" s="323" t="s">
        <v>578</v>
      </c>
      <c r="FH137" s="323" t="s">
        <v>578</v>
      </c>
      <c r="FK137" s="323" t="s">
        <v>578</v>
      </c>
      <c r="FN137" s="323" t="s">
        <v>578</v>
      </c>
      <c r="FQ137" s="323" t="s">
        <v>578</v>
      </c>
      <c r="FT137" s="323" t="s">
        <v>578</v>
      </c>
      <c r="FW137" s="323" t="s">
        <v>578</v>
      </c>
      <c r="FZ137" s="323" t="s">
        <v>578</v>
      </c>
      <c r="GC137" s="323" t="s">
        <v>578</v>
      </c>
      <c r="GF137" s="323" t="s">
        <v>578</v>
      </c>
      <c r="GI137" s="323" t="s">
        <v>578</v>
      </c>
      <c r="GL137" s="323" t="s">
        <v>578</v>
      </c>
      <c r="GO137" s="323" t="s">
        <v>578</v>
      </c>
      <c r="GR137" s="323" t="s">
        <v>578</v>
      </c>
      <c r="GU137" s="323" t="s">
        <v>578</v>
      </c>
      <c r="GX137" s="323" t="s">
        <v>578</v>
      </c>
      <c r="HA137" s="323" t="s">
        <v>578</v>
      </c>
      <c r="HD137" s="323" t="s">
        <v>578</v>
      </c>
      <c r="HG137" s="323" t="s">
        <v>578</v>
      </c>
      <c r="HJ137" s="323" t="s">
        <v>578</v>
      </c>
      <c r="HM137" s="323" t="s">
        <v>578</v>
      </c>
      <c r="HP137" s="323" t="s">
        <v>578</v>
      </c>
      <c r="HS137" s="323" t="s">
        <v>578</v>
      </c>
      <c r="HV137" s="323" t="s">
        <v>578</v>
      </c>
      <c r="IB137" s="346" t="s">
        <v>578</v>
      </c>
      <c r="IC137" s="347" t="s">
        <v>578</v>
      </c>
      <c r="ID137" s="347" t="s">
        <v>578</v>
      </c>
      <c r="IE137" s="347" t="b">
        <v>1</v>
      </c>
    </row>
    <row r="138" spans="66:239">
      <c r="BN138" s="322" t="s">
        <v>578</v>
      </c>
      <c r="CX138" s="322" t="s">
        <v>578</v>
      </c>
      <c r="DR138" s="323" t="s">
        <v>578</v>
      </c>
      <c r="DU138" s="323" t="s">
        <v>578</v>
      </c>
      <c r="DX138" s="323" t="s">
        <v>578</v>
      </c>
      <c r="EA138" s="323" t="s">
        <v>578</v>
      </c>
      <c r="ED138" s="323" t="s">
        <v>578</v>
      </c>
      <c r="EG138" s="323" t="s">
        <v>578</v>
      </c>
      <c r="EJ138" s="323" t="s">
        <v>578</v>
      </c>
      <c r="EM138" s="323" t="s">
        <v>578</v>
      </c>
      <c r="EP138" s="323" t="s">
        <v>578</v>
      </c>
      <c r="ES138" s="323" t="s">
        <v>578</v>
      </c>
      <c r="EV138" s="323" t="s">
        <v>578</v>
      </c>
      <c r="EY138" s="323" t="s">
        <v>578</v>
      </c>
      <c r="FB138" s="323" t="s">
        <v>578</v>
      </c>
      <c r="FE138" s="323" t="s">
        <v>578</v>
      </c>
      <c r="FH138" s="323" t="s">
        <v>578</v>
      </c>
      <c r="FK138" s="323" t="s">
        <v>578</v>
      </c>
      <c r="FN138" s="323" t="s">
        <v>578</v>
      </c>
      <c r="FQ138" s="323" t="s">
        <v>578</v>
      </c>
      <c r="FT138" s="323" t="s">
        <v>578</v>
      </c>
      <c r="FW138" s="323" t="s">
        <v>578</v>
      </c>
      <c r="FZ138" s="323" t="s">
        <v>578</v>
      </c>
      <c r="GC138" s="323" t="s">
        <v>578</v>
      </c>
      <c r="GF138" s="323" t="s">
        <v>578</v>
      </c>
      <c r="GI138" s="323" t="s">
        <v>578</v>
      </c>
      <c r="GL138" s="323" t="s">
        <v>578</v>
      </c>
      <c r="GO138" s="323" t="s">
        <v>578</v>
      </c>
      <c r="GR138" s="323" t="s">
        <v>578</v>
      </c>
      <c r="GU138" s="323" t="s">
        <v>578</v>
      </c>
      <c r="GX138" s="323" t="s">
        <v>578</v>
      </c>
      <c r="HA138" s="323" t="s">
        <v>578</v>
      </c>
      <c r="HD138" s="323" t="s">
        <v>578</v>
      </c>
      <c r="HG138" s="323" t="s">
        <v>578</v>
      </c>
      <c r="HJ138" s="323" t="s">
        <v>578</v>
      </c>
      <c r="HM138" s="323" t="s">
        <v>578</v>
      </c>
      <c r="HP138" s="323" t="s">
        <v>578</v>
      </c>
      <c r="HS138" s="323" t="s">
        <v>578</v>
      </c>
      <c r="HV138" s="323" t="s">
        <v>578</v>
      </c>
      <c r="IB138" s="346" t="s">
        <v>578</v>
      </c>
      <c r="IC138" s="347" t="s">
        <v>578</v>
      </c>
      <c r="ID138" s="347" t="s">
        <v>578</v>
      </c>
      <c r="IE138" s="347" t="b">
        <v>1</v>
      </c>
    </row>
    <row r="139" spans="66:239">
      <c r="BN139" s="322" t="s">
        <v>578</v>
      </c>
      <c r="CX139" s="322" t="s">
        <v>578</v>
      </c>
      <c r="DR139" s="323" t="s">
        <v>578</v>
      </c>
      <c r="DU139" s="323" t="s">
        <v>578</v>
      </c>
      <c r="DX139" s="323" t="s">
        <v>578</v>
      </c>
      <c r="EA139" s="323" t="s">
        <v>578</v>
      </c>
      <c r="ED139" s="323" t="s">
        <v>578</v>
      </c>
      <c r="EG139" s="323" t="s">
        <v>578</v>
      </c>
      <c r="EJ139" s="323" t="s">
        <v>578</v>
      </c>
      <c r="EM139" s="323" t="s">
        <v>578</v>
      </c>
      <c r="EP139" s="323" t="s">
        <v>578</v>
      </c>
      <c r="ES139" s="323" t="s">
        <v>578</v>
      </c>
      <c r="EV139" s="323" t="s">
        <v>578</v>
      </c>
      <c r="EY139" s="323" t="s">
        <v>578</v>
      </c>
      <c r="FB139" s="323" t="s">
        <v>578</v>
      </c>
      <c r="FE139" s="323" t="s">
        <v>578</v>
      </c>
      <c r="FH139" s="323" t="s">
        <v>578</v>
      </c>
      <c r="FK139" s="323" t="s">
        <v>578</v>
      </c>
      <c r="FN139" s="323" t="s">
        <v>578</v>
      </c>
      <c r="FQ139" s="323" t="s">
        <v>578</v>
      </c>
      <c r="FT139" s="323" t="s">
        <v>578</v>
      </c>
      <c r="FW139" s="323" t="s">
        <v>578</v>
      </c>
      <c r="FZ139" s="323" t="s">
        <v>578</v>
      </c>
      <c r="GC139" s="323" t="s">
        <v>578</v>
      </c>
      <c r="GF139" s="323" t="s">
        <v>578</v>
      </c>
      <c r="GI139" s="323" t="s">
        <v>578</v>
      </c>
      <c r="GL139" s="323" t="s">
        <v>578</v>
      </c>
      <c r="GO139" s="323" t="s">
        <v>578</v>
      </c>
      <c r="GR139" s="323" t="s">
        <v>578</v>
      </c>
      <c r="GU139" s="323" t="s">
        <v>578</v>
      </c>
      <c r="GX139" s="323" t="s">
        <v>578</v>
      </c>
      <c r="HA139" s="323" t="s">
        <v>578</v>
      </c>
      <c r="HD139" s="323" t="s">
        <v>578</v>
      </c>
      <c r="HG139" s="323" t="s">
        <v>578</v>
      </c>
      <c r="HJ139" s="323" t="s">
        <v>578</v>
      </c>
      <c r="HM139" s="323" t="s">
        <v>578</v>
      </c>
      <c r="HP139" s="323" t="s">
        <v>578</v>
      </c>
      <c r="HS139" s="323" t="s">
        <v>578</v>
      </c>
      <c r="HV139" s="323" t="s">
        <v>578</v>
      </c>
      <c r="IB139" s="346" t="s">
        <v>578</v>
      </c>
      <c r="IC139" s="347" t="s">
        <v>578</v>
      </c>
      <c r="ID139" s="347" t="s">
        <v>578</v>
      </c>
      <c r="IE139" s="347" t="b">
        <v>1</v>
      </c>
    </row>
    <row r="140" spans="66:239">
      <c r="BN140" s="322" t="s">
        <v>578</v>
      </c>
      <c r="CX140" s="322" t="s">
        <v>578</v>
      </c>
      <c r="DR140" s="323" t="s">
        <v>578</v>
      </c>
      <c r="DU140" s="323" t="s">
        <v>578</v>
      </c>
      <c r="DX140" s="323" t="s">
        <v>578</v>
      </c>
      <c r="EA140" s="323" t="s">
        <v>578</v>
      </c>
      <c r="ED140" s="323" t="s">
        <v>578</v>
      </c>
      <c r="EG140" s="323" t="s">
        <v>578</v>
      </c>
      <c r="EJ140" s="323" t="s">
        <v>578</v>
      </c>
      <c r="EM140" s="323" t="s">
        <v>578</v>
      </c>
      <c r="EP140" s="323" t="s">
        <v>578</v>
      </c>
      <c r="ES140" s="323" t="s">
        <v>578</v>
      </c>
      <c r="EV140" s="323" t="s">
        <v>578</v>
      </c>
      <c r="EY140" s="323" t="s">
        <v>578</v>
      </c>
      <c r="FB140" s="323" t="s">
        <v>578</v>
      </c>
      <c r="FE140" s="323" t="s">
        <v>578</v>
      </c>
      <c r="FH140" s="323" t="s">
        <v>578</v>
      </c>
      <c r="FK140" s="323" t="s">
        <v>578</v>
      </c>
      <c r="FN140" s="323" t="s">
        <v>578</v>
      </c>
      <c r="FQ140" s="323" t="s">
        <v>578</v>
      </c>
      <c r="FT140" s="323" t="s">
        <v>578</v>
      </c>
      <c r="FW140" s="323" t="s">
        <v>578</v>
      </c>
      <c r="FZ140" s="323" t="s">
        <v>578</v>
      </c>
      <c r="GC140" s="323" t="s">
        <v>578</v>
      </c>
      <c r="GF140" s="323" t="s">
        <v>578</v>
      </c>
      <c r="GI140" s="323" t="s">
        <v>578</v>
      </c>
      <c r="GL140" s="323" t="s">
        <v>578</v>
      </c>
      <c r="GO140" s="323" t="s">
        <v>578</v>
      </c>
      <c r="GR140" s="323" t="s">
        <v>578</v>
      </c>
      <c r="GU140" s="323" t="s">
        <v>578</v>
      </c>
      <c r="GX140" s="323" t="s">
        <v>578</v>
      </c>
      <c r="HA140" s="323" t="s">
        <v>578</v>
      </c>
      <c r="HD140" s="323" t="s">
        <v>578</v>
      </c>
      <c r="HG140" s="323" t="s">
        <v>578</v>
      </c>
      <c r="HJ140" s="323" t="s">
        <v>578</v>
      </c>
      <c r="HM140" s="323" t="s">
        <v>578</v>
      </c>
      <c r="HP140" s="323" t="s">
        <v>578</v>
      </c>
      <c r="HS140" s="323" t="s">
        <v>578</v>
      </c>
      <c r="HV140" s="323" t="s">
        <v>578</v>
      </c>
      <c r="IB140" s="346" t="s">
        <v>578</v>
      </c>
      <c r="IC140" s="347" t="s">
        <v>578</v>
      </c>
      <c r="ID140" s="347" t="s">
        <v>578</v>
      </c>
      <c r="IE140" s="347" t="b">
        <v>1</v>
      </c>
    </row>
    <row r="141" spans="66:239">
      <c r="BN141" s="322" t="s">
        <v>578</v>
      </c>
      <c r="CX141" s="322" t="s">
        <v>578</v>
      </c>
      <c r="DR141" s="323" t="s">
        <v>578</v>
      </c>
      <c r="DU141" s="323" t="s">
        <v>578</v>
      </c>
      <c r="DX141" s="323" t="s">
        <v>578</v>
      </c>
      <c r="EA141" s="323" t="s">
        <v>578</v>
      </c>
      <c r="ED141" s="323" t="s">
        <v>578</v>
      </c>
      <c r="EG141" s="323" t="s">
        <v>578</v>
      </c>
      <c r="EJ141" s="323" t="s">
        <v>578</v>
      </c>
      <c r="EM141" s="323" t="s">
        <v>578</v>
      </c>
      <c r="EP141" s="323" t="s">
        <v>578</v>
      </c>
      <c r="ES141" s="323" t="s">
        <v>578</v>
      </c>
      <c r="EV141" s="323" t="s">
        <v>578</v>
      </c>
      <c r="EY141" s="323" t="s">
        <v>578</v>
      </c>
      <c r="FB141" s="323" t="s">
        <v>578</v>
      </c>
      <c r="FE141" s="323" t="s">
        <v>578</v>
      </c>
      <c r="FH141" s="323" t="s">
        <v>578</v>
      </c>
      <c r="FK141" s="323" t="s">
        <v>578</v>
      </c>
      <c r="FN141" s="323" t="s">
        <v>578</v>
      </c>
      <c r="FQ141" s="323" t="s">
        <v>578</v>
      </c>
      <c r="FT141" s="323" t="s">
        <v>578</v>
      </c>
      <c r="FW141" s="323" t="s">
        <v>578</v>
      </c>
      <c r="FZ141" s="323" t="s">
        <v>578</v>
      </c>
      <c r="GC141" s="323" t="s">
        <v>578</v>
      </c>
      <c r="GF141" s="323" t="s">
        <v>578</v>
      </c>
      <c r="GI141" s="323" t="s">
        <v>578</v>
      </c>
      <c r="GL141" s="323" t="s">
        <v>578</v>
      </c>
      <c r="GO141" s="323" t="s">
        <v>578</v>
      </c>
      <c r="GR141" s="323" t="s">
        <v>578</v>
      </c>
      <c r="GU141" s="323" t="s">
        <v>578</v>
      </c>
      <c r="GX141" s="323" t="s">
        <v>578</v>
      </c>
      <c r="HA141" s="323" t="s">
        <v>578</v>
      </c>
      <c r="HD141" s="323" t="s">
        <v>578</v>
      </c>
      <c r="HG141" s="323" t="s">
        <v>578</v>
      </c>
      <c r="HJ141" s="323" t="s">
        <v>578</v>
      </c>
      <c r="HM141" s="323" t="s">
        <v>578</v>
      </c>
      <c r="HP141" s="323" t="s">
        <v>578</v>
      </c>
      <c r="HS141" s="323" t="s">
        <v>578</v>
      </c>
      <c r="HV141" s="323" t="s">
        <v>578</v>
      </c>
      <c r="IB141" s="346" t="s">
        <v>578</v>
      </c>
      <c r="IC141" s="347" t="s">
        <v>578</v>
      </c>
      <c r="ID141" s="347" t="s">
        <v>578</v>
      </c>
      <c r="IE141" s="347" t="b">
        <v>1</v>
      </c>
    </row>
    <row r="142" spans="66:239">
      <c r="BN142" s="322" t="s">
        <v>578</v>
      </c>
      <c r="CX142" s="322" t="s">
        <v>578</v>
      </c>
      <c r="DR142" s="323" t="s">
        <v>578</v>
      </c>
      <c r="DU142" s="323" t="s">
        <v>578</v>
      </c>
      <c r="DX142" s="323" t="s">
        <v>578</v>
      </c>
      <c r="EA142" s="323" t="s">
        <v>578</v>
      </c>
      <c r="ED142" s="323" t="s">
        <v>578</v>
      </c>
      <c r="EG142" s="323" t="s">
        <v>578</v>
      </c>
      <c r="EJ142" s="323" t="s">
        <v>578</v>
      </c>
      <c r="EM142" s="323" t="s">
        <v>578</v>
      </c>
      <c r="EP142" s="323" t="s">
        <v>578</v>
      </c>
      <c r="ES142" s="323" t="s">
        <v>578</v>
      </c>
      <c r="EV142" s="323" t="s">
        <v>578</v>
      </c>
      <c r="EY142" s="323" t="s">
        <v>578</v>
      </c>
      <c r="FB142" s="323" t="s">
        <v>578</v>
      </c>
      <c r="FE142" s="323" t="s">
        <v>578</v>
      </c>
      <c r="FH142" s="323" t="s">
        <v>578</v>
      </c>
      <c r="FK142" s="323" t="s">
        <v>578</v>
      </c>
      <c r="FN142" s="323" t="s">
        <v>578</v>
      </c>
      <c r="FQ142" s="323" t="s">
        <v>578</v>
      </c>
      <c r="FT142" s="323" t="s">
        <v>578</v>
      </c>
      <c r="FW142" s="323" t="s">
        <v>578</v>
      </c>
      <c r="FZ142" s="323" t="s">
        <v>578</v>
      </c>
      <c r="GC142" s="323" t="s">
        <v>578</v>
      </c>
      <c r="GF142" s="323" t="s">
        <v>578</v>
      </c>
      <c r="GI142" s="323" t="s">
        <v>578</v>
      </c>
      <c r="GL142" s="323" t="s">
        <v>578</v>
      </c>
      <c r="GO142" s="323" t="s">
        <v>578</v>
      </c>
      <c r="GR142" s="323" t="s">
        <v>578</v>
      </c>
      <c r="GU142" s="323" t="s">
        <v>578</v>
      </c>
      <c r="GX142" s="323" t="s">
        <v>578</v>
      </c>
      <c r="HA142" s="323" t="s">
        <v>578</v>
      </c>
      <c r="HD142" s="323" t="s">
        <v>578</v>
      </c>
      <c r="HG142" s="323" t="s">
        <v>578</v>
      </c>
      <c r="HJ142" s="323" t="s">
        <v>578</v>
      </c>
      <c r="HM142" s="323" t="s">
        <v>578</v>
      </c>
      <c r="HP142" s="323" t="s">
        <v>578</v>
      </c>
      <c r="HS142" s="323" t="s">
        <v>578</v>
      </c>
      <c r="HV142" s="323" t="s">
        <v>578</v>
      </c>
      <c r="IB142" s="346" t="s">
        <v>578</v>
      </c>
      <c r="IC142" s="347" t="s">
        <v>578</v>
      </c>
      <c r="ID142" s="347" t="s">
        <v>578</v>
      </c>
      <c r="IE142" s="347" t="b">
        <v>1</v>
      </c>
    </row>
    <row r="143" spans="66:239">
      <c r="BN143" s="322" t="s">
        <v>578</v>
      </c>
      <c r="CX143" s="322" t="s">
        <v>578</v>
      </c>
      <c r="DR143" s="323" t="s">
        <v>578</v>
      </c>
      <c r="DU143" s="323" t="s">
        <v>578</v>
      </c>
      <c r="DX143" s="323" t="s">
        <v>578</v>
      </c>
      <c r="EA143" s="323" t="s">
        <v>578</v>
      </c>
      <c r="ED143" s="323" t="s">
        <v>578</v>
      </c>
      <c r="EG143" s="323" t="s">
        <v>578</v>
      </c>
      <c r="EJ143" s="323" t="s">
        <v>578</v>
      </c>
      <c r="EM143" s="323" t="s">
        <v>578</v>
      </c>
      <c r="EP143" s="323" t="s">
        <v>578</v>
      </c>
      <c r="ES143" s="323" t="s">
        <v>578</v>
      </c>
      <c r="EV143" s="323" t="s">
        <v>578</v>
      </c>
      <c r="EY143" s="323" t="s">
        <v>578</v>
      </c>
      <c r="FB143" s="323" t="s">
        <v>578</v>
      </c>
      <c r="FE143" s="323" t="s">
        <v>578</v>
      </c>
      <c r="FH143" s="323" t="s">
        <v>578</v>
      </c>
      <c r="FK143" s="323" t="s">
        <v>578</v>
      </c>
      <c r="FN143" s="323" t="s">
        <v>578</v>
      </c>
      <c r="FQ143" s="323" t="s">
        <v>578</v>
      </c>
      <c r="FT143" s="323" t="s">
        <v>578</v>
      </c>
      <c r="FW143" s="323" t="s">
        <v>578</v>
      </c>
      <c r="FZ143" s="323" t="s">
        <v>578</v>
      </c>
      <c r="GC143" s="323" t="s">
        <v>578</v>
      </c>
      <c r="GF143" s="323" t="s">
        <v>578</v>
      </c>
      <c r="GI143" s="323" t="s">
        <v>578</v>
      </c>
      <c r="GL143" s="323" t="s">
        <v>578</v>
      </c>
      <c r="GO143" s="323" t="s">
        <v>578</v>
      </c>
      <c r="GR143" s="323" t="s">
        <v>578</v>
      </c>
      <c r="GU143" s="323" t="s">
        <v>578</v>
      </c>
      <c r="GX143" s="323" t="s">
        <v>578</v>
      </c>
      <c r="HA143" s="323" t="s">
        <v>578</v>
      </c>
      <c r="HD143" s="323" t="s">
        <v>578</v>
      </c>
      <c r="HG143" s="323" t="s">
        <v>578</v>
      </c>
      <c r="HJ143" s="323" t="s">
        <v>578</v>
      </c>
      <c r="HM143" s="323" t="s">
        <v>578</v>
      </c>
      <c r="HP143" s="323" t="s">
        <v>578</v>
      </c>
      <c r="HS143" s="323" t="s">
        <v>578</v>
      </c>
      <c r="HV143" s="323" t="s">
        <v>578</v>
      </c>
      <c r="IB143" s="346" t="s">
        <v>578</v>
      </c>
      <c r="IC143" s="347" t="s">
        <v>578</v>
      </c>
      <c r="ID143" s="347" t="s">
        <v>578</v>
      </c>
      <c r="IE143" s="347" t="b">
        <v>1</v>
      </c>
    </row>
    <row r="144" spans="66:239">
      <c r="BN144" s="322" t="s">
        <v>578</v>
      </c>
      <c r="CX144" s="322" t="s">
        <v>578</v>
      </c>
      <c r="DR144" s="323" t="s">
        <v>578</v>
      </c>
      <c r="DU144" s="323" t="s">
        <v>578</v>
      </c>
      <c r="DX144" s="323" t="s">
        <v>578</v>
      </c>
      <c r="EA144" s="323" t="s">
        <v>578</v>
      </c>
      <c r="ED144" s="323" t="s">
        <v>578</v>
      </c>
      <c r="EG144" s="323" t="s">
        <v>578</v>
      </c>
      <c r="EJ144" s="323" t="s">
        <v>578</v>
      </c>
      <c r="EM144" s="323" t="s">
        <v>578</v>
      </c>
      <c r="EP144" s="323" t="s">
        <v>578</v>
      </c>
      <c r="ES144" s="323" t="s">
        <v>578</v>
      </c>
      <c r="EV144" s="323" t="s">
        <v>578</v>
      </c>
      <c r="EY144" s="323" t="s">
        <v>578</v>
      </c>
      <c r="FB144" s="323" t="s">
        <v>578</v>
      </c>
      <c r="FE144" s="323" t="s">
        <v>578</v>
      </c>
      <c r="FH144" s="323" t="s">
        <v>578</v>
      </c>
      <c r="FK144" s="323" t="s">
        <v>578</v>
      </c>
      <c r="FN144" s="323" t="s">
        <v>578</v>
      </c>
      <c r="FQ144" s="323" t="s">
        <v>578</v>
      </c>
      <c r="FT144" s="323" t="s">
        <v>578</v>
      </c>
      <c r="FW144" s="323" t="s">
        <v>578</v>
      </c>
      <c r="FZ144" s="323" t="s">
        <v>578</v>
      </c>
      <c r="GC144" s="323" t="s">
        <v>578</v>
      </c>
      <c r="GF144" s="323" t="s">
        <v>578</v>
      </c>
      <c r="GI144" s="323" t="s">
        <v>578</v>
      </c>
      <c r="GL144" s="323" t="s">
        <v>578</v>
      </c>
      <c r="GO144" s="323" t="s">
        <v>578</v>
      </c>
      <c r="GR144" s="323" t="s">
        <v>578</v>
      </c>
      <c r="GU144" s="323" t="s">
        <v>578</v>
      </c>
      <c r="GX144" s="323" t="s">
        <v>578</v>
      </c>
      <c r="HA144" s="323" t="s">
        <v>578</v>
      </c>
      <c r="HD144" s="323" t="s">
        <v>578</v>
      </c>
      <c r="HG144" s="323" t="s">
        <v>578</v>
      </c>
      <c r="HJ144" s="323" t="s">
        <v>578</v>
      </c>
      <c r="HM144" s="323" t="s">
        <v>578</v>
      </c>
      <c r="HP144" s="323" t="s">
        <v>578</v>
      </c>
      <c r="HS144" s="323" t="s">
        <v>578</v>
      </c>
      <c r="HV144" s="323" t="s">
        <v>578</v>
      </c>
      <c r="IB144" s="346" t="s">
        <v>578</v>
      </c>
      <c r="IC144" s="347" t="s">
        <v>578</v>
      </c>
      <c r="ID144" s="347" t="s">
        <v>578</v>
      </c>
      <c r="IE144" s="347" t="b">
        <v>1</v>
      </c>
    </row>
    <row r="145" spans="66:239">
      <c r="BN145" s="322" t="s">
        <v>578</v>
      </c>
      <c r="CX145" s="322" t="s">
        <v>578</v>
      </c>
      <c r="DR145" s="323" t="s">
        <v>578</v>
      </c>
      <c r="DU145" s="323" t="s">
        <v>578</v>
      </c>
      <c r="DX145" s="323" t="s">
        <v>578</v>
      </c>
      <c r="EA145" s="323" t="s">
        <v>578</v>
      </c>
      <c r="ED145" s="323" t="s">
        <v>578</v>
      </c>
      <c r="EG145" s="323" t="s">
        <v>578</v>
      </c>
      <c r="EJ145" s="323" t="s">
        <v>578</v>
      </c>
      <c r="EM145" s="323" t="s">
        <v>578</v>
      </c>
      <c r="EP145" s="323" t="s">
        <v>578</v>
      </c>
      <c r="ES145" s="323" t="s">
        <v>578</v>
      </c>
      <c r="EV145" s="323" t="s">
        <v>578</v>
      </c>
      <c r="EY145" s="323" t="s">
        <v>578</v>
      </c>
      <c r="FB145" s="323" t="s">
        <v>578</v>
      </c>
      <c r="FE145" s="323" t="s">
        <v>578</v>
      </c>
      <c r="FH145" s="323" t="s">
        <v>578</v>
      </c>
      <c r="FK145" s="323" t="s">
        <v>578</v>
      </c>
      <c r="FN145" s="323" t="s">
        <v>578</v>
      </c>
      <c r="FQ145" s="323" t="s">
        <v>578</v>
      </c>
      <c r="FT145" s="323" t="s">
        <v>578</v>
      </c>
      <c r="FW145" s="323" t="s">
        <v>578</v>
      </c>
      <c r="FZ145" s="323" t="s">
        <v>578</v>
      </c>
      <c r="GC145" s="323" t="s">
        <v>578</v>
      </c>
      <c r="GF145" s="323" t="s">
        <v>578</v>
      </c>
      <c r="GI145" s="323" t="s">
        <v>578</v>
      </c>
      <c r="GL145" s="323" t="s">
        <v>578</v>
      </c>
      <c r="GO145" s="323" t="s">
        <v>578</v>
      </c>
      <c r="GR145" s="323" t="s">
        <v>578</v>
      </c>
      <c r="GU145" s="323" t="s">
        <v>578</v>
      </c>
      <c r="GX145" s="323" t="s">
        <v>578</v>
      </c>
      <c r="HA145" s="323" t="s">
        <v>578</v>
      </c>
      <c r="HD145" s="323" t="s">
        <v>578</v>
      </c>
      <c r="HG145" s="323" t="s">
        <v>578</v>
      </c>
      <c r="HJ145" s="323" t="s">
        <v>578</v>
      </c>
      <c r="HM145" s="323" t="s">
        <v>578</v>
      </c>
      <c r="HP145" s="323" t="s">
        <v>578</v>
      </c>
      <c r="HS145" s="323" t="s">
        <v>578</v>
      </c>
      <c r="HV145" s="323" t="s">
        <v>578</v>
      </c>
      <c r="IB145" s="346" t="s">
        <v>578</v>
      </c>
      <c r="IC145" s="347" t="s">
        <v>578</v>
      </c>
      <c r="ID145" s="347" t="s">
        <v>578</v>
      </c>
      <c r="IE145" s="347" t="b">
        <v>1</v>
      </c>
    </row>
    <row r="146" spans="66:239">
      <c r="BN146" s="322" t="s">
        <v>578</v>
      </c>
      <c r="CX146" s="322" t="s">
        <v>578</v>
      </c>
      <c r="DR146" s="323" t="s">
        <v>578</v>
      </c>
      <c r="DU146" s="323" t="s">
        <v>578</v>
      </c>
      <c r="DX146" s="323" t="s">
        <v>578</v>
      </c>
      <c r="EA146" s="323" t="s">
        <v>578</v>
      </c>
      <c r="ED146" s="323" t="s">
        <v>578</v>
      </c>
      <c r="EG146" s="323" t="s">
        <v>578</v>
      </c>
      <c r="EJ146" s="323" t="s">
        <v>578</v>
      </c>
      <c r="EM146" s="323" t="s">
        <v>578</v>
      </c>
      <c r="EP146" s="323" t="s">
        <v>578</v>
      </c>
      <c r="ES146" s="323" t="s">
        <v>578</v>
      </c>
      <c r="EV146" s="323" t="s">
        <v>578</v>
      </c>
      <c r="EY146" s="323" t="s">
        <v>578</v>
      </c>
      <c r="FB146" s="323" t="s">
        <v>578</v>
      </c>
      <c r="FE146" s="323" t="s">
        <v>578</v>
      </c>
      <c r="FH146" s="323" t="s">
        <v>578</v>
      </c>
      <c r="FK146" s="323" t="s">
        <v>578</v>
      </c>
      <c r="FN146" s="323" t="s">
        <v>578</v>
      </c>
      <c r="FQ146" s="323" t="s">
        <v>578</v>
      </c>
      <c r="FT146" s="323" t="s">
        <v>578</v>
      </c>
      <c r="FW146" s="323" t="s">
        <v>578</v>
      </c>
      <c r="FZ146" s="323" t="s">
        <v>578</v>
      </c>
      <c r="GC146" s="323" t="s">
        <v>578</v>
      </c>
      <c r="GF146" s="323" t="s">
        <v>578</v>
      </c>
      <c r="GI146" s="323" t="s">
        <v>578</v>
      </c>
      <c r="GL146" s="323" t="s">
        <v>578</v>
      </c>
      <c r="GO146" s="323" t="s">
        <v>578</v>
      </c>
      <c r="GR146" s="323" t="s">
        <v>578</v>
      </c>
      <c r="GU146" s="323" t="s">
        <v>578</v>
      </c>
      <c r="GX146" s="323" t="s">
        <v>578</v>
      </c>
      <c r="HA146" s="323" t="s">
        <v>578</v>
      </c>
      <c r="HD146" s="323" t="s">
        <v>578</v>
      </c>
      <c r="HG146" s="323" t="s">
        <v>578</v>
      </c>
      <c r="HJ146" s="323" t="s">
        <v>578</v>
      </c>
      <c r="HM146" s="323" t="s">
        <v>578</v>
      </c>
      <c r="HP146" s="323" t="s">
        <v>578</v>
      </c>
      <c r="HS146" s="323" t="s">
        <v>578</v>
      </c>
      <c r="HV146" s="323" t="s">
        <v>578</v>
      </c>
      <c r="IB146" s="346" t="s">
        <v>578</v>
      </c>
      <c r="IC146" s="347" t="s">
        <v>578</v>
      </c>
      <c r="ID146" s="347" t="s">
        <v>578</v>
      </c>
      <c r="IE146" s="347" t="b">
        <v>1</v>
      </c>
    </row>
    <row r="147" spans="66:239">
      <c r="BN147" s="322" t="s">
        <v>578</v>
      </c>
      <c r="CX147" s="322" t="s">
        <v>578</v>
      </c>
      <c r="DR147" s="323" t="s">
        <v>578</v>
      </c>
      <c r="DU147" s="323" t="s">
        <v>578</v>
      </c>
      <c r="DX147" s="323" t="s">
        <v>578</v>
      </c>
      <c r="EA147" s="323" t="s">
        <v>578</v>
      </c>
      <c r="ED147" s="323" t="s">
        <v>578</v>
      </c>
      <c r="EG147" s="323" t="s">
        <v>578</v>
      </c>
      <c r="EJ147" s="323" t="s">
        <v>578</v>
      </c>
      <c r="EM147" s="323" t="s">
        <v>578</v>
      </c>
      <c r="EP147" s="323" t="s">
        <v>578</v>
      </c>
      <c r="ES147" s="323" t="s">
        <v>578</v>
      </c>
      <c r="EV147" s="323" t="s">
        <v>578</v>
      </c>
      <c r="EY147" s="323" t="s">
        <v>578</v>
      </c>
      <c r="FB147" s="323" t="s">
        <v>578</v>
      </c>
      <c r="FE147" s="323" t="s">
        <v>578</v>
      </c>
      <c r="FH147" s="323" t="s">
        <v>578</v>
      </c>
      <c r="FK147" s="323" t="s">
        <v>578</v>
      </c>
      <c r="FN147" s="323" t="s">
        <v>578</v>
      </c>
      <c r="FQ147" s="323" t="s">
        <v>578</v>
      </c>
      <c r="FT147" s="323" t="s">
        <v>578</v>
      </c>
      <c r="FW147" s="323" t="s">
        <v>578</v>
      </c>
      <c r="FZ147" s="323" t="s">
        <v>578</v>
      </c>
      <c r="GC147" s="323" t="s">
        <v>578</v>
      </c>
      <c r="GF147" s="323" t="s">
        <v>578</v>
      </c>
      <c r="GI147" s="323" t="s">
        <v>578</v>
      </c>
      <c r="GL147" s="323" t="s">
        <v>578</v>
      </c>
      <c r="GO147" s="323" t="s">
        <v>578</v>
      </c>
      <c r="GR147" s="323" t="s">
        <v>578</v>
      </c>
      <c r="GU147" s="323" t="s">
        <v>578</v>
      </c>
      <c r="GX147" s="323" t="s">
        <v>578</v>
      </c>
      <c r="HA147" s="323" t="s">
        <v>578</v>
      </c>
      <c r="HD147" s="323" t="s">
        <v>578</v>
      </c>
      <c r="HG147" s="323" t="s">
        <v>578</v>
      </c>
      <c r="HJ147" s="323" t="s">
        <v>578</v>
      </c>
      <c r="HM147" s="323" t="s">
        <v>578</v>
      </c>
      <c r="HP147" s="323" t="s">
        <v>578</v>
      </c>
      <c r="HS147" s="323" t="s">
        <v>578</v>
      </c>
      <c r="HV147" s="323" t="s">
        <v>578</v>
      </c>
      <c r="IB147" s="346" t="s">
        <v>578</v>
      </c>
      <c r="IC147" s="347" t="s">
        <v>578</v>
      </c>
      <c r="ID147" s="347" t="s">
        <v>578</v>
      </c>
      <c r="IE147" s="347" t="b">
        <v>1</v>
      </c>
    </row>
    <row r="148" spans="66:239">
      <c r="BN148" s="322" t="s">
        <v>578</v>
      </c>
      <c r="CX148" s="322" t="s">
        <v>578</v>
      </c>
      <c r="DR148" s="323" t="s">
        <v>578</v>
      </c>
      <c r="DU148" s="323" t="s">
        <v>578</v>
      </c>
      <c r="DX148" s="323" t="s">
        <v>578</v>
      </c>
      <c r="EA148" s="323" t="s">
        <v>578</v>
      </c>
      <c r="ED148" s="323" t="s">
        <v>578</v>
      </c>
      <c r="EG148" s="323" t="s">
        <v>578</v>
      </c>
      <c r="EJ148" s="323" t="s">
        <v>578</v>
      </c>
      <c r="EM148" s="323" t="s">
        <v>578</v>
      </c>
      <c r="EP148" s="323" t="s">
        <v>578</v>
      </c>
      <c r="ES148" s="323" t="s">
        <v>578</v>
      </c>
      <c r="EV148" s="323" t="s">
        <v>578</v>
      </c>
      <c r="EY148" s="323" t="s">
        <v>578</v>
      </c>
      <c r="FB148" s="323" t="s">
        <v>578</v>
      </c>
      <c r="FE148" s="323" t="s">
        <v>578</v>
      </c>
      <c r="FH148" s="323" t="s">
        <v>578</v>
      </c>
      <c r="FK148" s="323" t="s">
        <v>578</v>
      </c>
      <c r="FN148" s="323" t="s">
        <v>578</v>
      </c>
      <c r="FQ148" s="323" t="s">
        <v>578</v>
      </c>
      <c r="FT148" s="323" t="s">
        <v>578</v>
      </c>
      <c r="FW148" s="323" t="s">
        <v>578</v>
      </c>
      <c r="FZ148" s="323" t="s">
        <v>578</v>
      </c>
      <c r="GC148" s="323" t="s">
        <v>578</v>
      </c>
      <c r="GF148" s="323" t="s">
        <v>578</v>
      </c>
      <c r="GI148" s="323" t="s">
        <v>578</v>
      </c>
      <c r="GL148" s="323" t="s">
        <v>578</v>
      </c>
      <c r="GO148" s="323" t="s">
        <v>578</v>
      </c>
      <c r="GR148" s="323" t="s">
        <v>578</v>
      </c>
      <c r="GU148" s="323" t="s">
        <v>578</v>
      </c>
      <c r="GX148" s="323" t="s">
        <v>578</v>
      </c>
      <c r="HA148" s="323" t="s">
        <v>578</v>
      </c>
      <c r="HD148" s="323" t="s">
        <v>578</v>
      </c>
      <c r="HG148" s="323" t="s">
        <v>578</v>
      </c>
      <c r="HJ148" s="323" t="s">
        <v>578</v>
      </c>
      <c r="HM148" s="323" t="s">
        <v>578</v>
      </c>
      <c r="HP148" s="323" t="s">
        <v>578</v>
      </c>
      <c r="HS148" s="323" t="s">
        <v>578</v>
      </c>
      <c r="HV148" s="323" t="s">
        <v>578</v>
      </c>
      <c r="IB148" s="346" t="s">
        <v>578</v>
      </c>
      <c r="IC148" s="347" t="s">
        <v>578</v>
      </c>
      <c r="ID148" s="347" t="s">
        <v>578</v>
      </c>
      <c r="IE148" s="347" t="b">
        <v>1</v>
      </c>
    </row>
    <row r="149" spans="66:239">
      <c r="BN149" s="322" t="s">
        <v>578</v>
      </c>
      <c r="CX149" s="322" t="s">
        <v>578</v>
      </c>
      <c r="DR149" s="323" t="s">
        <v>578</v>
      </c>
      <c r="DU149" s="323" t="s">
        <v>578</v>
      </c>
      <c r="DX149" s="323" t="s">
        <v>578</v>
      </c>
      <c r="EA149" s="323" t="s">
        <v>578</v>
      </c>
      <c r="ED149" s="323" t="s">
        <v>578</v>
      </c>
      <c r="EG149" s="323" t="s">
        <v>578</v>
      </c>
      <c r="EJ149" s="323" t="s">
        <v>578</v>
      </c>
      <c r="EM149" s="323" t="s">
        <v>578</v>
      </c>
      <c r="EP149" s="323" t="s">
        <v>578</v>
      </c>
      <c r="ES149" s="323" t="s">
        <v>578</v>
      </c>
      <c r="EV149" s="323" t="s">
        <v>578</v>
      </c>
      <c r="EY149" s="323" t="s">
        <v>578</v>
      </c>
      <c r="FB149" s="323" t="s">
        <v>578</v>
      </c>
      <c r="FE149" s="323" t="s">
        <v>578</v>
      </c>
      <c r="FH149" s="323" t="s">
        <v>578</v>
      </c>
      <c r="FK149" s="323" t="s">
        <v>578</v>
      </c>
      <c r="FN149" s="323" t="s">
        <v>578</v>
      </c>
      <c r="FQ149" s="323" t="s">
        <v>578</v>
      </c>
      <c r="FT149" s="323" t="s">
        <v>578</v>
      </c>
      <c r="FW149" s="323" t="s">
        <v>578</v>
      </c>
      <c r="FZ149" s="323" t="s">
        <v>578</v>
      </c>
      <c r="GC149" s="323" t="s">
        <v>578</v>
      </c>
      <c r="GF149" s="323" t="s">
        <v>578</v>
      </c>
      <c r="GI149" s="323" t="s">
        <v>578</v>
      </c>
      <c r="GL149" s="323" t="s">
        <v>578</v>
      </c>
      <c r="GO149" s="323" t="s">
        <v>578</v>
      </c>
      <c r="GR149" s="323" t="s">
        <v>578</v>
      </c>
      <c r="GU149" s="323" t="s">
        <v>578</v>
      </c>
      <c r="GX149" s="323" t="s">
        <v>578</v>
      </c>
      <c r="HA149" s="323" t="s">
        <v>578</v>
      </c>
      <c r="HD149" s="323" t="s">
        <v>578</v>
      </c>
      <c r="HG149" s="323" t="s">
        <v>578</v>
      </c>
      <c r="HJ149" s="323" t="s">
        <v>578</v>
      </c>
      <c r="HM149" s="323" t="s">
        <v>578</v>
      </c>
      <c r="HP149" s="323" t="s">
        <v>578</v>
      </c>
      <c r="HS149" s="323" t="s">
        <v>578</v>
      </c>
      <c r="HV149" s="323" t="s">
        <v>578</v>
      </c>
      <c r="IB149" s="346" t="s">
        <v>578</v>
      </c>
      <c r="IC149" s="347" t="s">
        <v>578</v>
      </c>
      <c r="ID149" s="347" t="s">
        <v>578</v>
      </c>
      <c r="IE149" s="347" t="b">
        <v>1</v>
      </c>
    </row>
    <row r="150" spans="66:239">
      <c r="BN150" s="322" t="s">
        <v>578</v>
      </c>
      <c r="CX150" s="322" t="s">
        <v>578</v>
      </c>
      <c r="DR150" s="323" t="s">
        <v>578</v>
      </c>
      <c r="DU150" s="323" t="s">
        <v>578</v>
      </c>
      <c r="DX150" s="323" t="s">
        <v>578</v>
      </c>
      <c r="EA150" s="323" t="s">
        <v>578</v>
      </c>
      <c r="ED150" s="323" t="s">
        <v>578</v>
      </c>
      <c r="EG150" s="323" t="s">
        <v>578</v>
      </c>
      <c r="EJ150" s="323" t="s">
        <v>578</v>
      </c>
      <c r="EM150" s="323" t="s">
        <v>578</v>
      </c>
      <c r="EP150" s="323" t="s">
        <v>578</v>
      </c>
      <c r="ES150" s="323" t="s">
        <v>578</v>
      </c>
      <c r="EV150" s="323" t="s">
        <v>578</v>
      </c>
      <c r="EY150" s="323" t="s">
        <v>578</v>
      </c>
      <c r="FB150" s="323" t="s">
        <v>578</v>
      </c>
      <c r="FE150" s="323" t="s">
        <v>578</v>
      </c>
      <c r="FH150" s="323" t="s">
        <v>578</v>
      </c>
      <c r="FK150" s="323" t="s">
        <v>578</v>
      </c>
      <c r="FN150" s="323" t="s">
        <v>578</v>
      </c>
      <c r="FQ150" s="323" t="s">
        <v>578</v>
      </c>
      <c r="FT150" s="323" t="s">
        <v>578</v>
      </c>
      <c r="FW150" s="323" t="s">
        <v>578</v>
      </c>
      <c r="FZ150" s="323" t="s">
        <v>578</v>
      </c>
      <c r="GC150" s="323" t="s">
        <v>578</v>
      </c>
      <c r="GF150" s="323" t="s">
        <v>578</v>
      </c>
      <c r="GI150" s="323" t="s">
        <v>578</v>
      </c>
      <c r="GL150" s="323" t="s">
        <v>578</v>
      </c>
      <c r="GO150" s="323" t="s">
        <v>578</v>
      </c>
      <c r="GR150" s="323" t="s">
        <v>578</v>
      </c>
      <c r="GU150" s="323" t="s">
        <v>578</v>
      </c>
      <c r="GX150" s="323" t="s">
        <v>578</v>
      </c>
      <c r="HA150" s="323" t="s">
        <v>578</v>
      </c>
      <c r="HD150" s="323" t="s">
        <v>578</v>
      </c>
      <c r="HG150" s="323" t="s">
        <v>578</v>
      </c>
      <c r="HJ150" s="323" t="s">
        <v>578</v>
      </c>
      <c r="HM150" s="323" t="s">
        <v>578</v>
      </c>
      <c r="HP150" s="323" t="s">
        <v>578</v>
      </c>
      <c r="HS150" s="323" t="s">
        <v>578</v>
      </c>
      <c r="HV150" s="323" t="s">
        <v>578</v>
      </c>
      <c r="IB150" s="346" t="s">
        <v>578</v>
      </c>
      <c r="IC150" s="347" t="s">
        <v>578</v>
      </c>
      <c r="ID150" s="347" t="s">
        <v>578</v>
      </c>
      <c r="IE150" s="347" t="b">
        <v>1</v>
      </c>
    </row>
    <row r="151" spans="66:239">
      <c r="BN151" s="322" t="s">
        <v>578</v>
      </c>
      <c r="CX151" s="322" t="s">
        <v>578</v>
      </c>
      <c r="DR151" s="323" t="s">
        <v>578</v>
      </c>
      <c r="DU151" s="323" t="s">
        <v>578</v>
      </c>
      <c r="DX151" s="323" t="s">
        <v>578</v>
      </c>
      <c r="EA151" s="323" t="s">
        <v>578</v>
      </c>
      <c r="ED151" s="323" t="s">
        <v>578</v>
      </c>
      <c r="EG151" s="323" t="s">
        <v>578</v>
      </c>
      <c r="EJ151" s="323" t="s">
        <v>578</v>
      </c>
      <c r="EM151" s="323" t="s">
        <v>578</v>
      </c>
      <c r="EP151" s="323" t="s">
        <v>578</v>
      </c>
      <c r="ES151" s="323" t="s">
        <v>578</v>
      </c>
      <c r="EV151" s="323" t="s">
        <v>578</v>
      </c>
      <c r="EY151" s="323" t="s">
        <v>578</v>
      </c>
      <c r="FB151" s="323" t="s">
        <v>578</v>
      </c>
      <c r="FE151" s="323" t="s">
        <v>578</v>
      </c>
      <c r="FH151" s="323" t="s">
        <v>578</v>
      </c>
      <c r="FK151" s="323" t="s">
        <v>578</v>
      </c>
      <c r="FN151" s="323" t="s">
        <v>578</v>
      </c>
      <c r="FQ151" s="323" t="s">
        <v>578</v>
      </c>
      <c r="FT151" s="323" t="s">
        <v>578</v>
      </c>
      <c r="FW151" s="323" t="s">
        <v>578</v>
      </c>
      <c r="FZ151" s="323" t="s">
        <v>578</v>
      </c>
      <c r="GC151" s="323" t="s">
        <v>578</v>
      </c>
      <c r="GF151" s="323" t="s">
        <v>578</v>
      </c>
      <c r="GI151" s="323" t="s">
        <v>578</v>
      </c>
      <c r="GL151" s="323" t="s">
        <v>578</v>
      </c>
      <c r="GO151" s="323" t="s">
        <v>578</v>
      </c>
      <c r="GR151" s="323" t="s">
        <v>578</v>
      </c>
      <c r="GU151" s="323" t="s">
        <v>578</v>
      </c>
      <c r="GX151" s="323" t="s">
        <v>578</v>
      </c>
      <c r="HA151" s="323" t="s">
        <v>578</v>
      </c>
      <c r="HD151" s="323" t="s">
        <v>578</v>
      </c>
      <c r="HG151" s="323" t="s">
        <v>578</v>
      </c>
      <c r="HJ151" s="323" t="s">
        <v>578</v>
      </c>
      <c r="HM151" s="323" t="s">
        <v>578</v>
      </c>
      <c r="HP151" s="323" t="s">
        <v>578</v>
      </c>
      <c r="HS151" s="323" t="s">
        <v>578</v>
      </c>
      <c r="HV151" s="323" t="s">
        <v>578</v>
      </c>
      <c r="IB151" s="346" t="s">
        <v>578</v>
      </c>
      <c r="IC151" s="347" t="s">
        <v>578</v>
      </c>
      <c r="ID151" s="347" t="s">
        <v>578</v>
      </c>
      <c r="IE151" s="347" t="b">
        <v>1</v>
      </c>
    </row>
    <row r="152" spans="66:239">
      <c r="BN152" s="322" t="s">
        <v>578</v>
      </c>
      <c r="CX152" s="322" t="s">
        <v>578</v>
      </c>
      <c r="DR152" s="323" t="s">
        <v>578</v>
      </c>
      <c r="DU152" s="323" t="s">
        <v>578</v>
      </c>
      <c r="DX152" s="323" t="s">
        <v>578</v>
      </c>
      <c r="EA152" s="323" t="s">
        <v>578</v>
      </c>
      <c r="ED152" s="323" t="s">
        <v>578</v>
      </c>
      <c r="EG152" s="323" t="s">
        <v>578</v>
      </c>
      <c r="EJ152" s="323" t="s">
        <v>578</v>
      </c>
      <c r="EM152" s="323" t="s">
        <v>578</v>
      </c>
      <c r="EP152" s="323" t="s">
        <v>578</v>
      </c>
      <c r="ES152" s="323" t="s">
        <v>578</v>
      </c>
      <c r="EV152" s="323" t="s">
        <v>578</v>
      </c>
      <c r="EY152" s="323" t="s">
        <v>578</v>
      </c>
      <c r="FB152" s="323" t="s">
        <v>578</v>
      </c>
      <c r="FE152" s="323" t="s">
        <v>578</v>
      </c>
      <c r="FH152" s="323" t="s">
        <v>578</v>
      </c>
      <c r="FK152" s="323" t="s">
        <v>578</v>
      </c>
      <c r="FN152" s="323" t="s">
        <v>578</v>
      </c>
      <c r="FQ152" s="323" t="s">
        <v>578</v>
      </c>
      <c r="FT152" s="323" t="s">
        <v>578</v>
      </c>
      <c r="FW152" s="323" t="s">
        <v>578</v>
      </c>
      <c r="FZ152" s="323" t="s">
        <v>578</v>
      </c>
      <c r="GC152" s="323" t="s">
        <v>578</v>
      </c>
      <c r="GF152" s="323" t="s">
        <v>578</v>
      </c>
      <c r="GI152" s="323" t="s">
        <v>578</v>
      </c>
      <c r="GL152" s="323" t="s">
        <v>578</v>
      </c>
      <c r="GO152" s="323" t="s">
        <v>578</v>
      </c>
      <c r="GR152" s="323" t="s">
        <v>578</v>
      </c>
      <c r="GU152" s="323" t="s">
        <v>578</v>
      </c>
      <c r="GX152" s="323" t="s">
        <v>578</v>
      </c>
      <c r="HA152" s="323" t="s">
        <v>578</v>
      </c>
      <c r="HD152" s="323" t="s">
        <v>578</v>
      </c>
      <c r="HG152" s="323" t="s">
        <v>578</v>
      </c>
      <c r="HJ152" s="323" t="s">
        <v>578</v>
      </c>
      <c r="HM152" s="323" t="s">
        <v>578</v>
      </c>
      <c r="HP152" s="323" t="s">
        <v>578</v>
      </c>
      <c r="HS152" s="323" t="s">
        <v>578</v>
      </c>
      <c r="HV152" s="323" t="s">
        <v>578</v>
      </c>
      <c r="IB152" s="346" t="s">
        <v>578</v>
      </c>
      <c r="IC152" s="347" t="s">
        <v>578</v>
      </c>
      <c r="ID152" s="347" t="s">
        <v>578</v>
      </c>
      <c r="IE152" s="347" t="b">
        <v>1</v>
      </c>
    </row>
    <row r="153" spans="66:239">
      <c r="BN153" s="322" t="s">
        <v>578</v>
      </c>
      <c r="CX153" s="322" t="s">
        <v>578</v>
      </c>
      <c r="DR153" s="323" t="s">
        <v>578</v>
      </c>
      <c r="DU153" s="323" t="s">
        <v>578</v>
      </c>
      <c r="DX153" s="323" t="s">
        <v>578</v>
      </c>
      <c r="EA153" s="323" t="s">
        <v>578</v>
      </c>
      <c r="ED153" s="323" t="s">
        <v>578</v>
      </c>
      <c r="EG153" s="323" t="s">
        <v>578</v>
      </c>
      <c r="EJ153" s="323" t="s">
        <v>578</v>
      </c>
      <c r="EM153" s="323" t="s">
        <v>578</v>
      </c>
      <c r="EP153" s="323" t="s">
        <v>578</v>
      </c>
      <c r="ES153" s="323" t="s">
        <v>578</v>
      </c>
      <c r="EV153" s="323" t="s">
        <v>578</v>
      </c>
      <c r="EY153" s="323" t="s">
        <v>578</v>
      </c>
      <c r="FB153" s="323" t="s">
        <v>578</v>
      </c>
      <c r="FE153" s="323" t="s">
        <v>578</v>
      </c>
      <c r="FH153" s="323" t="s">
        <v>578</v>
      </c>
      <c r="FK153" s="323" t="s">
        <v>578</v>
      </c>
      <c r="FN153" s="323" t="s">
        <v>578</v>
      </c>
      <c r="FQ153" s="323" t="s">
        <v>578</v>
      </c>
      <c r="FT153" s="323" t="s">
        <v>578</v>
      </c>
      <c r="FW153" s="323" t="s">
        <v>578</v>
      </c>
      <c r="FZ153" s="323" t="s">
        <v>578</v>
      </c>
      <c r="GC153" s="323" t="s">
        <v>578</v>
      </c>
      <c r="GF153" s="323" t="s">
        <v>578</v>
      </c>
      <c r="GI153" s="323" t="s">
        <v>578</v>
      </c>
      <c r="GL153" s="323" t="s">
        <v>578</v>
      </c>
      <c r="GO153" s="323" t="s">
        <v>578</v>
      </c>
      <c r="GR153" s="323" t="s">
        <v>578</v>
      </c>
      <c r="GU153" s="323" t="s">
        <v>578</v>
      </c>
      <c r="GX153" s="323" t="s">
        <v>578</v>
      </c>
      <c r="HA153" s="323" t="s">
        <v>578</v>
      </c>
      <c r="HD153" s="323" t="s">
        <v>578</v>
      </c>
      <c r="HG153" s="323" t="s">
        <v>578</v>
      </c>
      <c r="HJ153" s="323" t="s">
        <v>578</v>
      </c>
      <c r="HM153" s="323" t="s">
        <v>578</v>
      </c>
      <c r="HP153" s="323" t="s">
        <v>578</v>
      </c>
      <c r="HS153" s="323" t="s">
        <v>578</v>
      </c>
      <c r="HV153" s="323" t="s">
        <v>578</v>
      </c>
      <c r="IB153" s="346" t="s">
        <v>578</v>
      </c>
      <c r="IC153" s="347" t="s">
        <v>578</v>
      </c>
      <c r="ID153" s="347" t="s">
        <v>578</v>
      </c>
      <c r="IE153" s="347" t="b">
        <v>1</v>
      </c>
    </row>
    <row r="154" spans="66:239">
      <c r="BN154" s="322" t="s">
        <v>578</v>
      </c>
      <c r="CX154" s="322" t="s">
        <v>578</v>
      </c>
      <c r="DR154" s="323" t="s">
        <v>578</v>
      </c>
      <c r="DU154" s="323" t="s">
        <v>578</v>
      </c>
      <c r="DX154" s="323" t="s">
        <v>578</v>
      </c>
      <c r="EA154" s="323" t="s">
        <v>578</v>
      </c>
      <c r="ED154" s="323" t="s">
        <v>578</v>
      </c>
      <c r="EG154" s="323" t="s">
        <v>578</v>
      </c>
      <c r="EJ154" s="323" t="s">
        <v>578</v>
      </c>
      <c r="EM154" s="323" t="s">
        <v>578</v>
      </c>
      <c r="EP154" s="323" t="s">
        <v>578</v>
      </c>
      <c r="ES154" s="323" t="s">
        <v>578</v>
      </c>
      <c r="EV154" s="323" t="s">
        <v>578</v>
      </c>
      <c r="EY154" s="323" t="s">
        <v>578</v>
      </c>
      <c r="FB154" s="323" t="s">
        <v>578</v>
      </c>
      <c r="FE154" s="323" t="s">
        <v>578</v>
      </c>
      <c r="FH154" s="323" t="s">
        <v>578</v>
      </c>
      <c r="FK154" s="323" t="s">
        <v>578</v>
      </c>
      <c r="FN154" s="323" t="s">
        <v>578</v>
      </c>
      <c r="FQ154" s="323" t="s">
        <v>578</v>
      </c>
      <c r="FT154" s="323" t="s">
        <v>578</v>
      </c>
      <c r="FW154" s="323" t="s">
        <v>578</v>
      </c>
      <c r="FZ154" s="323" t="s">
        <v>578</v>
      </c>
      <c r="GC154" s="323" t="s">
        <v>578</v>
      </c>
      <c r="GF154" s="323" t="s">
        <v>578</v>
      </c>
      <c r="GI154" s="323" t="s">
        <v>578</v>
      </c>
      <c r="GL154" s="323" t="s">
        <v>578</v>
      </c>
      <c r="GO154" s="323" t="s">
        <v>578</v>
      </c>
      <c r="GR154" s="323" t="s">
        <v>578</v>
      </c>
      <c r="GU154" s="323" t="s">
        <v>578</v>
      </c>
      <c r="GX154" s="323" t="s">
        <v>578</v>
      </c>
      <c r="HA154" s="323" t="s">
        <v>578</v>
      </c>
      <c r="HD154" s="323" t="s">
        <v>578</v>
      </c>
      <c r="HG154" s="323" t="s">
        <v>578</v>
      </c>
      <c r="HJ154" s="323" t="s">
        <v>578</v>
      </c>
      <c r="HM154" s="323" t="s">
        <v>578</v>
      </c>
      <c r="HP154" s="323" t="s">
        <v>578</v>
      </c>
      <c r="HS154" s="323" t="s">
        <v>578</v>
      </c>
      <c r="HV154" s="323" t="s">
        <v>578</v>
      </c>
      <c r="IB154" s="346" t="s">
        <v>578</v>
      </c>
      <c r="IC154" s="347" t="s">
        <v>578</v>
      </c>
      <c r="ID154" s="347" t="s">
        <v>578</v>
      </c>
      <c r="IE154" s="347" t="b">
        <v>1</v>
      </c>
    </row>
    <row r="155" spans="66:239">
      <c r="BN155" s="322" t="s">
        <v>578</v>
      </c>
      <c r="CX155" s="322" t="s">
        <v>578</v>
      </c>
      <c r="DR155" s="323" t="s">
        <v>578</v>
      </c>
      <c r="DU155" s="323" t="s">
        <v>578</v>
      </c>
      <c r="DX155" s="323" t="s">
        <v>578</v>
      </c>
      <c r="EA155" s="323" t="s">
        <v>578</v>
      </c>
      <c r="ED155" s="323" t="s">
        <v>578</v>
      </c>
      <c r="EG155" s="323" t="s">
        <v>578</v>
      </c>
      <c r="EJ155" s="323" t="s">
        <v>578</v>
      </c>
      <c r="EM155" s="323" t="s">
        <v>578</v>
      </c>
      <c r="EP155" s="323" t="s">
        <v>578</v>
      </c>
      <c r="ES155" s="323" t="s">
        <v>578</v>
      </c>
      <c r="EV155" s="323" t="s">
        <v>578</v>
      </c>
      <c r="EY155" s="323" t="s">
        <v>578</v>
      </c>
      <c r="FB155" s="323" t="s">
        <v>578</v>
      </c>
      <c r="FE155" s="323" t="s">
        <v>578</v>
      </c>
      <c r="FH155" s="323" t="s">
        <v>578</v>
      </c>
      <c r="FK155" s="323" t="s">
        <v>578</v>
      </c>
      <c r="FN155" s="323" t="s">
        <v>578</v>
      </c>
      <c r="FQ155" s="323" t="s">
        <v>578</v>
      </c>
      <c r="FT155" s="323" t="s">
        <v>578</v>
      </c>
      <c r="FW155" s="323" t="s">
        <v>578</v>
      </c>
      <c r="FZ155" s="323" t="s">
        <v>578</v>
      </c>
      <c r="GC155" s="323" t="s">
        <v>578</v>
      </c>
      <c r="GF155" s="323" t="s">
        <v>578</v>
      </c>
      <c r="GI155" s="323" t="s">
        <v>578</v>
      </c>
      <c r="GL155" s="323" t="s">
        <v>578</v>
      </c>
      <c r="GO155" s="323" t="s">
        <v>578</v>
      </c>
      <c r="GR155" s="323" t="s">
        <v>578</v>
      </c>
      <c r="GU155" s="323" t="s">
        <v>578</v>
      </c>
      <c r="GX155" s="323" t="s">
        <v>578</v>
      </c>
      <c r="HA155" s="323" t="s">
        <v>578</v>
      </c>
      <c r="HD155" s="323" t="s">
        <v>578</v>
      </c>
      <c r="HG155" s="323" t="s">
        <v>578</v>
      </c>
      <c r="HJ155" s="323" t="s">
        <v>578</v>
      </c>
      <c r="HM155" s="323" t="s">
        <v>578</v>
      </c>
      <c r="HP155" s="323" t="s">
        <v>578</v>
      </c>
      <c r="HS155" s="323" t="s">
        <v>578</v>
      </c>
      <c r="HV155" s="323" t="s">
        <v>578</v>
      </c>
      <c r="IB155" s="346" t="s">
        <v>578</v>
      </c>
      <c r="IC155" s="347" t="s">
        <v>578</v>
      </c>
      <c r="ID155" s="347" t="s">
        <v>578</v>
      </c>
      <c r="IE155" s="347" t="b">
        <v>1</v>
      </c>
    </row>
    <row r="156" spans="66:239">
      <c r="BN156" s="322" t="s">
        <v>578</v>
      </c>
      <c r="CX156" s="322" t="s">
        <v>578</v>
      </c>
      <c r="DR156" s="323" t="s">
        <v>578</v>
      </c>
      <c r="DU156" s="323" t="s">
        <v>578</v>
      </c>
      <c r="DX156" s="323" t="s">
        <v>578</v>
      </c>
      <c r="EA156" s="323" t="s">
        <v>578</v>
      </c>
      <c r="ED156" s="323" t="s">
        <v>578</v>
      </c>
      <c r="EG156" s="323" t="s">
        <v>578</v>
      </c>
      <c r="EJ156" s="323" t="s">
        <v>578</v>
      </c>
      <c r="EM156" s="323" t="s">
        <v>578</v>
      </c>
      <c r="EP156" s="323" t="s">
        <v>578</v>
      </c>
      <c r="ES156" s="323" t="s">
        <v>578</v>
      </c>
      <c r="EV156" s="323" t="s">
        <v>578</v>
      </c>
      <c r="EY156" s="323" t="s">
        <v>578</v>
      </c>
      <c r="FB156" s="323" t="s">
        <v>578</v>
      </c>
      <c r="FE156" s="323" t="s">
        <v>578</v>
      </c>
      <c r="FH156" s="323" t="s">
        <v>578</v>
      </c>
      <c r="FK156" s="323" t="s">
        <v>578</v>
      </c>
      <c r="FN156" s="323" t="s">
        <v>578</v>
      </c>
      <c r="FQ156" s="323" t="s">
        <v>578</v>
      </c>
      <c r="FT156" s="323" t="s">
        <v>578</v>
      </c>
      <c r="FW156" s="323" t="s">
        <v>578</v>
      </c>
      <c r="FZ156" s="323" t="s">
        <v>578</v>
      </c>
      <c r="GC156" s="323" t="s">
        <v>578</v>
      </c>
      <c r="GF156" s="323" t="s">
        <v>578</v>
      </c>
      <c r="GI156" s="323" t="s">
        <v>578</v>
      </c>
      <c r="GL156" s="323" t="s">
        <v>578</v>
      </c>
      <c r="GO156" s="323" t="s">
        <v>578</v>
      </c>
      <c r="GR156" s="323" t="s">
        <v>578</v>
      </c>
      <c r="GU156" s="323" t="s">
        <v>578</v>
      </c>
      <c r="GX156" s="323" t="s">
        <v>578</v>
      </c>
      <c r="HA156" s="323" t="s">
        <v>578</v>
      </c>
      <c r="HD156" s="323" t="s">
        <v>578</v>
      </c>
      <c r="HG156" s="323" t="s">
        <v>578</v>
      </c>
      <c r="HJ156" s="323" t="s">
        <v>578</v>
      </c>
      <c r="HM156" s="323" t="s">
        <v>578</v>
      </c>
      <c r="HP156" s="323" t="s">
        <v>578</v>
      </c>
      <c r="HS156" s="323" t="s">
        <v>578</v>
      </c>
      <c r="HV156" s="323" t="s">
        <v>578</v>
      </c>
      <c r="IB156" s="346" t="s">
        <v>578</v>
      </c>
      <c r="IC156" s="347" t="s">
        <v>578</v>
      </c>
      <c r="ID156" s="347" t="s">
        <v>578</v>
      </c>
      <c r="IE156" s="347" t="b">
        <v>1</v>
      </c>
    </row>
    <row r="157" spans="66:239">
      <c r="BN157" s="322" t="s">
        <v>578</v>
      </c>
      <c r="CX157" s="322" t="s">
        <v>578</v>
      </c>
      <c r="DR157" s="323" t="s">
        <v>578</v>
      </c>
      <c r="DU157" s="323" t="s">
        <v>578</v>
      </c>
      <c r="DX157" s="323" t="s">
        <v>578</v>
      </c>
      <c r="EA157" s="323" t="s">
        <v>578</v>
      </c>
      <c r="ED157" s="323" t="s">
        <v>578</v>
      </c>
      <c r="EG157" s="323" t="s">
        <v>578</v>
      </c>
      <c r="EJ157" s="323" t="s">
        <v>578</v>
      </c>
      <c r="EM157" s="323" t="s">
        <v>578</v>
      </c>
      <c r="EP157" s="323" t="s">
        <v>578</v>
      </c>
      <c r="ES157" s="323" t="s">
        <v>578</v>
      </c>
      <c r="EV157" s="323" t="s">
        <v>578</v>
      </c>
      <c r="EY157" s="323" t="s">
        <v>578</v>
      </c>
      <c r="FB157" s="323" t="s">
        <v>578</v>
      </c>
      <c r="FE157" s="323" t="s">
        <v>578</v>
      </c>
      <c r="FH157" s="323" t="s">
        <v>578</v>
      </c>
      <c r="FK157" s="323" t="s">
        <v>578</v>
      </c>
      <c r="FN157" s="323" t="s">
        <v>578</v>
      </c>
      <c r="FQ157" s="323" t="s">
        <v>578</v>
      </c>
      <c r="FT157" s="323" t="s">
        <v>578</v>
      </c>
      <c r="FW157" s="323" t="s">
        <v>578</v>
      </c>
      <c r="FZ157" s="323" t="s">
        <v>578</v>
      </c>
      <c r="GC157" s="323" t="s">
        <v>578</v>
      </c>
      <c r="GF157" s="323" t="s">
        <v>578</v>
      </c>
      <c r="GI157" s="323" t="s">
        <v>578</v>
      </c>
      <c r="GL157" s="323" t="s">
        <v>578</v>
      </c>
      <c r="GO157" s="323" t="s">
        <v>578</v>
      </c>
      <c r="GR157" s="323" t="s">
        <v>578</v>
      </c>
      <c r="GU157" s="323" t="s">
        <v>578</v>
      </c>
      <c r="GX157" s="323" t="s">
        <v>578</v>
      </c>
      <c r="HA157" s="323" t="s">
        <v>578</v>
      </c>
      <c r="HD157" s="323" t="s">
        <v>578</v>
      </c>
      <c r="HG157" s="323" t="s">
        <v>578</v>
      </c>
      <c r="HJ157" s="323" t="s">
        <v>578</v>
      </c>
      <c r="HM157" s="323" t="s">
        <v>578</v>
      </c>
      <c r="HP157" s="323" t="s">
        <v>578</v>
      </c>
      <c r="HS157" s="323" t="s">
        <v>578</v>
      </c>
      <c r="HV157" s="323" t="s">
        <v>578</v>
      </c>
      <c r="IB157" s="346" t="s">
        <v>578</v>
      </c>
      <c r="IC157" s="347" t="s">
        <v>578</v>
      </c>
      <c r="ID157" s="347" t="s">
        <v>578</v>
      </c>
      <c r="IE157" s="347" t="b">
        <v>1</v>
      </c>
    </row>
    <row r="158" spans="66:239">
      <c r="BN158" s="322" t="s">
        <v>578</v>
      </c>
      <c r="CX158" s="322" t="s">
        <v>578</v>
      </c>
      <c r="DR158" s="323" t="s">
        <v>578</v>
      </c>
      <c r="DU158" s="323" t="s">
        <v>578</v>
      </c>
      <c r="DX158" s="323" t="s">
        <v>578</v>
      </c>
      <c r="EA158" s="323" t="s">
        <v>578</v>
      </c>
      <c r="ED158" s="323" t="s">
        <v>578</v>
      </c>
      <c r="EG158" s="323" t="s">
        <v>578</v>
      </c>
      <c r="EJ158" s="323" t="s">
        <v>578</v>
      </c>
      <c r="EM158" s="323" t="s">
        <v>578</v>
      </c>
      <c r="EP158" s="323" t="s">
        <v>578</v>
      </c>
      <c r="ES158" s="323" t="s">
        <v>578</v>
      </c>
      <c r="EV158" s="323" t="s">
        <v>578</v>
      </c>
      <c r="EY158" s="323" t="s">
        <v>578</v>
      </c>
      <c r="FB158" s="323" t="s">
        <v>578</v>
      </c>
      <c r="FE158" s="323" t="s">
        <v>578</v>
      </c>
      <c r="FH158" s="323" t="s">
        <v>578</v>
      </c>
      <c r="FK158" s="323" t="s">
        <v>578</v>
      </c>
      <c r="FN158" s="323" t="s">
        <v>578</v>
      </c>
      <c r="FQ158" s="323" t="s">
        <v>578</v>
      </c>
      <c r="FT158" s="323" t="s">
        <v>578</v>
      </c>
      <c r="FW158" s="323" t="s">
        <v>578</v>
      </c>
      <c r="FZ158" s="323" t="s">
        <v>578</v>
      </c>
      <c r="GC158" s="323" t="s">
        <v>578</v>
      </c>
      <c r="GF158" s="323" t="s">
        <v>578</v>
      </c>
      <c r="GI158" s="323" t="s">
        <v>578</v>
      </c>
      <c r="GL158" s="323" t="s">
        <v>578</v>
      </c>
      <c r="GO158" s="323" t="s">
        <v>578</v>
      </c>
      <c r="GR158" s="323" t="s">
        <v>578</v>
      </c>
      <c r="GU158" s="323" t="s">
        <v>578</v>
      </c>
      <c r="GX158" s="323" t="s">
        <v>578</v>
      </c>
      <c r="HA158" s="323" t="s">
        <v>578</v>
      </c>
      <c r="HD158" s="323" t="s">
        <v>578</v>
      </c>
      <c r="HG158" s="323" t="s">
        <v>578</v>
      </c>
      <c r="HJ158" s="323" t="s">
        <v>578</v>
      </c>
      <c r="HM158" s="323" t="s">
        <v>578</v>
      </c>
      <c r="HP158" s="323" t="s">
        <v>578</v>
      </c>
      <c r="HS158" s="323" t="s">
        <v>578</v>
      </c>
      <c r="HV158" s="323" t="s">
        <v>578</v>
      </c>
      <c r="IB158" s="346" t="s">
        <v>578</v>
      </c>
      <c r="IC158" s="347" t="s">
        <v>578</v>
      </c>
      <c r="ID158" s="347" t="s">
        <v>578</v>
      </c>
      <c r="IE158" s="347" t="b">
        <v>1</v>
      </c>
    </row>
    <row r="159" spans="66:239">
      <c r="BN159" s="322" t="s">
        <v>578</v>
      </c>
      <c r="CX159" s="322" t="s">
        <v>578</v>
      </c>
      <c r="DR159" s="323" t="s">
        <v>578</v>
      </c>
      <c r="DU159" s="323" t="s">
        <v>578</v>
      </c>
      <c r="DX159" s="323" t="s">
        <v>578</v>
      </c>
      <c r="EA159" s="323" t="s">
        <v>578</v>
      </c>
      <c r="ED159" s="323" t="s">
        <v>578</v>
      </c>
      <c r="EG159" s="323" t="s">
        <v>578</v>
      </c>
      <c r="EJ159" s="323" t="s">
        <v>578</v>
      </c>
      <c r="EM159" s="323" t="s">
        <v>578</v>
      </c>
      <c r="EP159" s="323" t="s">
        <v>578</v>
      </c>
      <c r="ES159" s="323" t="s">
        <v>578</v>
      </c>
      <c r="EV159" s="323" t="s">
        <v>578</v>
      </c>
      <c r="EY159" s="323" t="s">
        <v>578</v>
      </c>
      <c r="FB159" s="323" t="s">
        <v>578</v>
      </c>
      <c r="FE159" s="323" t="s">
        <v>578</v>
      </c>
      <c r="FH159" s="323" t="s">
        <v>578</v>
      </c>
      <c r="FK159" s="323" t="s">
        <v>578</v>
      </c>
      <c r="FN159" s="323" t="s">
        <v>578</v>
      </c>
      <c r="FQ159" s="323" t="s">
        <v>578</v>
      </c>
      <c r="FT159" s="323" t="s">
        <v>578</v>
      </c>
      <c r="FW159" s="323" t="s">
        <v>578</v>
      </c>
      <c r="FZ159" s="323" t="s">
        <v>578</v>
      </c>
      <c r="GC159" s="323" t="s">
        <v>578</v>
      </c>
      <c r="GF159" s="323" t="s">
        <v>578</v>
      </c>
      <c r="GI159" s="323" t="s">
        <v>578</v>
      </c>
      <c r="GL159" s="323" t="s">
        <v>578</v>
      </c>
      <c r="GO159" s="323" t="s">
        <v>578</v>
      </c>
      <c r="GR159" s="323" t="s">
        <v>578</v>
      </c>
      <c r="GU159" s="323" t="s">
        <v>578</v>
      </c>
      <c r="GX159" s="323" t="s">
        <v>578</v>
      </c>
      <c r="HA159" s="323" t="s">
        <v>578</v>
      </c>
      <c r="HD159" s="323" t="s">
        <v>578</v>
      </c>
      <c r="HG159" s="323" t="s">
        <v>578</v>
      </c>
      <c r="HJ159" s="323" t="s">
        <v>578</v>
      </c>
      <c r="HM159" s="323" t="s">
        <v>578</v>
      </c>
      <c r="HP159" s="323" t="s">
        <v>578</v>
      </c>
      <c r="HS159" s="323" t="s">
        <v>578</v>
      </c>
      <c r="HV159" s="323" t="s">
        <v>578</v>
      </c>
      <c r="IB159" s="346" t="s">
        <v>578</v>
      </c>
      <c r="IC159" s="347" t="s">
        <v>578</v>
      </c>
      <c r="ID159" s="347" t="s">
        <v>578</v>
      </c>
      <c r="IE159" s="347" t="b">
        <v>1</v>
      </c>
    </row>
    <row r="160" spans="66:239">
      <c r="BN160" s="322" t="s">
        <v>578</v>
      </c>
      <c r="CX160" s="322" t="s">
        <v>578</v>
      </c>
      <c r="DR160" s="323" t="s">
        <v>578</v>
      </c>
      <c r="DU160" s="323" t="s">
        <v>578</v>
      </c>
      <c r="DX160" s="323" t="s">
        <v>578</v>
      </c>
      <c r="EA160" s="323" t="s">
        <v>578</v>
      </c>
      <c r="ED160" s="323" t="s">
        <v>578</v>
      </c>
      <c r="EG160" s="323" t="s">
        <v>578</v>
      </c>
      <c r="EJ160" s="323" t="s">
        <v>578</v>
      </c>
      <c r="EM160" s="323" t="s">
        <v>578</v>
      </c>
      <c r="EP160" s="323" t="s">
        <v>578</v>
      </c>
      <c r="ES160" s="323" t="s">
        <v>578</v>
      </c>
      <c r="EV160" s="323" t="s">
        <v>578</v>
      </c>
      <c r="EY160" s="323" t="s">
        <v>578</v>
      </c>
      <c r="FB160" s="323" t="s">
        <v>578</v>
      </c>
      <c r="FE160" s="323" t="s">
        <v>578</v>
      </c>
      <c r="FH160" s="323" t="s">
        <v>578</v>
      </c>
      <c r="FK160" s="323" t="s">
        <v>578</v>
      </c>
      <c r="FN160" s="323" t="s">
        <v>578</v>
      </c>
      <c r="FQ160" s="323" t="s">
        <v>578</v>
      </c>
      <c r="FT160" s="323" t="s">
        <v>578</v>
      </c>
      <c r="FW160" s="323" t="s">
        <v>578</v>
      </c>
      <c r="FZ160" s="323" t="s">
        <v>578</v>
      </c>
      <c r="GC160" s="323" t="s">
        <v>578</v>
      </c>
      <c r="GF160" s="323" t="s">
        <v>578</v>
      </c>
      <c r="GI160" s="323" t="s">
        <v>578</v>
      </c>
      <c r="GL160" s="323" t="s">
        <v>578</v>
      </c>
      <c r="GO160" s="323" t="s">
        <v>578</v>
      </c>
      <c r="GR160" s="323" t="s">
        <v>578</v>
      </c>
      <c r="GU160" s="323" t="s">
        <v>578</v>
      </c>
      <c r="GX160" s="323" t="s">
        <v>578</v>
      </c>
      <c r="HA160" s="323" t="s">
        <v>578</v>
      </c>
      <c r="HD160" s="323" t="s">
        <v>578</v>
      </c>
      <c r="HG160" s="323" t="s">
        <v>578</v>
      </c>
      <c r="HJ160" s="323" t="s">
        <v>578</v>
      </c>
      <c r="HM160" s="323" t="s">
        <v>578</v>
      </c>
      <c r="HP160" s="323" t="s">
        <v>578</v>
      </c>
      <c r="HS160" s="323" t="s">
        <v>578</v>
      </c>
      <c r="HV160" s="323" t="s">
        <v>578</v>
      </c>
      <c r="IB160" s="346" t="s">
        <v>578</v>
      </c>
      <c r="IC160" s="347" t="s">
        <v>578</v>
      </c>
      <c r="ID160" s="347" t="s">
        <v>578</v>
      </c>
      <c r="IE160" s="347" t="b">
        <v>1</v>
      </c>
    </row>
    <row r="161" spans="66:239">
      <c r="BN161" s="322" t="s">
        <v>578</v>
      </c>
      <c r="CX161" s="322" t="s">
        <v>578</v>
      </c>
      <c r="DR161" s="323" t="s">
        <v>578</v>
      </c>
      <c r="DU161" s="323" t="s">
        <v>578</v>
      </c>
      <c r="DX161" s="323" t="s">
        <v>578</v>
      </c>
      <c r="EA161" s="323" t="s">
        <v>578</v>
      </c>
      <c r="ED161" s="323" t="s">
        <v>578</v>
      </c>
      <c r="EG161" s="323" t="s">
        <v>578</v>
      </c>
      <c r="EJ161" s="323" t="s">
        <v>578</v>
      </c>
      <c r="EM161" s="323" t="s">
        <v>578</v>
      </c>
      <c r="EP161" s="323" t="s">
        <v>578</v>
      </c>
      <c r="ES161" s="323" t="s">
        <v>578</v>
      </c>
      <c r="EV161" s="323" t="s">
        <v>578</v>
      </c>
      <c r="EY161" s="323" t="s">
        <v>578</v>
      </c>
      <c r="FB161" s="323" t="s">
        <v>578</v>
      </c>
      <c r="FE161" s="323" t="s">
        <v>578</v>
      </c>
      <c r="FH161" s="323" t="s">
        <v>578</v>
      </c>
      <c r="FK161" s="323" t="s">
        <v>578</v>
      </c>
      <c r="FN161" s="323" t="s">
        <v>578</v>
      </c>
      <c r="FQ161" s="323" t="s">
        <v>578</v>
      </c>
      <c r="FT161" s="323" t="s">
        <v>578</v>
      </c>
      <c r="FW161" s="323" t="s">
        <v>578</v>
      </c>
      <c r="FZ161" s="323" t="s">
        <v>578</v>
      </c>
      <c r="GC161" s="323" t="s">
        <v>578</v>
      </c>
      <c r="GF161" s="323" t="s">
        <v>578</v>
      </c>
      <c r="GI161" s="323" t="s">
        <v>578</v>
      </c>
      <c r="GL161" s="323" t="s">
        <v>578</v>
      </c>
      <c r="GO161" s="323" t="s">
        <v>578</v>
      </c>
      <c r="GR161" s="323" t="s">
        <v>578</v>
      </c>
      <c r="GU161" s="323" t="s">
        <v>578</v>
      </c>
      <c r="GX161" s="323" t="s">
        <v>578</v>
      </c>
      <c r="HA161" s="323" t="s">
        <v>578</v>
      </c>
      <c r="HD161" s="323" t="s">
        <v>578</v>
      </c>
      <c r="HG161" s="323" t="s">
        <v>578</v>
      </c>
      <c r="HJ161" s="323" t="s">
        <v>578</v>
      </c>
      <c r="HM161" s="323" t="s">
        <v>578</v>
      </c>
      <c r="HP161" s="323" t="s">
        <v>578</v>
      </c>
      <c r="HS161" s="323" t="s">
        <v>578</v>
      </c>
      <c r="HV161" s="323" t="s">
        <v>578</v>
      </c>
      <c r="IB161" s="346" t="s">
        <v>578</v>
      </c>
      <c r="IC161" s="347" t="s">
        <v>578</v>
      </c>
      <c r="ID161" s="347" t="s">
        <v>578</v>
      </c>
      <c r="IE161" s="347" t="b">
        <v>1</v>
      </c>
    </row>
    <row r="162" spans="66:239">
      <c r="BN162" s="322" t="s">
        <v>578</v>
      </c>
      <c r="CX162" s="322" t="s">
        <v>578</v>
      </c>
      <c r="DR162" s="323" t="s">
        <v>578</v>
      </c>
      <c r="DU162" s="323" t="s">
        <v>578</v>
      </c>
      <c r="DX162" s="323" t="s">
        <v>578</v>
      </c>
      <c r="EA162" s="323" t="s">
        <v>578</v>
      </c>
      <c r="ED162" s="323" t="s">
        <v>578</v>
      </c>
      <c r="EG162" s="323" t="s">
        <v>578</v>
      </c>
      <c r="EJ162" s="323" t="s">
        <v>578</v>
      </c>
      <c r="EM162" s="323" t="s">
        <v>578</v>
      </c>
      <c r="EP162" s="323" t="s">
        <v>578</v>
      </c>
      <c r="ES162" s="323" t="s">
        <v>578</v>
      </c>
      <c r="EV162" s="323" t="s">
        <v>578</v>
      </c>
      <c r="EY162" s="323" t="s">
        <v>578</v>
      </c>
      <c r="FB162" s="323" t="s">
        <v>578</v>
      </c>
      <c r="FE162" s="323" t="s">
        <v>578</v>
      </c>
      <c r="FH162" s="323" t="s">
        <v>578</v>
      </c>
      <c r="FK162" s="323" t="s">
        <v>578</v>
      </c>
      <c r="FN162" s="323" t="s">
        <v>578</v>
      </c>
      <c r="FQ162" s="323" t="s">
        <v>578</v>
      </c>
      <c r="FT162" s="323" t="s">
        <v>578</v>
      </c>
      <c r="FW162" s="323" t="s">
        <v>578</v>
      </c>
      <c r="FZ162" s="323" t="s">
        <v>578</v>
      </c>
      <c r="GC162" s="323" t="s">
        <v>578</v>
      </c>
      <c r="GF162" s="323" t="s">
        <v>578</v>
      </c>
      <c r="GI162" s="323" t="s">
        <v>578</v>
      </c>
      <c r="GL162" s="323" t="s">
        <v>578</v>
      </c>
      <c r="GO162" s="323" t="s">
        <v>578</v>
      </c>
      <c r="GR162" s="323" t="s">
        <v>578</v>
      </c>
      <c r="GU162" s="323" t="s">
        <v>578</v>
      </c>
      <c r="GX162" s="323" t="s">
        <v>578</v>
      </c>
      <c r="HA162" s="323" t="s">
        <v>578</v>
      </c>
      <c r="HD162" s="323" t="s">
        <v>578</v>
      </c>
      <c r="HG162" s="323" t="s">
        <v>578</v>
      </c>
      <c r="HJ162" s="323" t="s">
        <v>578</v>
      </c>
      <c r="HM162" s="323" t="s">
        <v>578</v>
      </c>
      <c r="HP162" s="323" t="s">
        <v>578</v>
      </c>
      <c r="HS162" s="323" t="s">
        <v>578</v>
      </c>
      <c r="HV162" s="323" t="s">
        <v>578</v>
      </c>
      <c r="IB162" s="346" t="s">
        <v>578</v>
      </c>
      <c r="IC162" s="347" t="s">
        <v>578</v>
      </c>
      <c r="ID162" s="347" t="s">
        <v>578</v>
      </c>
      <c r="IE162" s="347" t="b">
        <v>1</v>
      </c>
    </row>
    <row r="163" spans="66:239">
      <c r="BN163" s="322" t="s">
        <v>578</v>
      </c>
      <c r="CX163" s="322" t="s">
        <v>578</v>
      </c>
      <c r="DR163" s="323" t="s">
        <v>578</v>
      </c>
      <c r="DU163" s="323" t="s">
        <v>578</v>
      </c>
      <c r="DX163" s="323" t="s">
        <v>578</v>
      </c>
      <c r="EA163" s="323" t="s">
        <v>578</v>
      </c>
      <c r="ED163" s="323" t="s">
        <v>578</v>
      </c>
      <c r="EG163" s="323" t="s">
        <v>578</v>
      </c>
      <c r="EJ163" s="323" t="s">
        <v>578</v>
      </c>
      <c r="EM163" s="323" t="s">
        <v>578</v>
      </c>
      <c r="EP163" s="323" t="s">
        <v>578</v>
      </c>
      <c r="ES163" s="323" t="s">
        <v>578</v>
      </c>
      <c r="EV163" s="323" t="s">
        <v>578</v>
      </c>
      <c r="EY163" s="323" t="s">
        <v>578</v>
      </c>
      <c r="FB163" s="323" t="s">
        <v>578</v>
      </c>
      <c r="FE163" s="323" t="s">
        <v>578</v>
      </c>
      <c r="FH163" s="323" t="s">
        <v>578</v>
      </c>
      <c r="FK163" s="323" t="s">
        <v>578</v>
      </c>
      <c r="FN163" s="323" t="s">
        <v>578</v>
      </c>
      <c r="FQ163" s="323" t="s">
        <v>578</v>
      </c>
      <c r="FT163" s="323" t="s">
        <v>578</v>
      </c>
      <c r="FW163" s="323" t="s">
        <v>578</v>
      </c>
      <c r="FZ163" s="323" t="s">
        <v>578</v>
      </c>
      <c r="GC163" s="323" t="s">
        <v>578</v>
      </c>
      <c r="GF163" s="323" t="s">
        <v>578</v>
      </c>
      <c r="GI163" s="323" t="s">
        <v>578</v>
      </c>
      <c r="GL163" s="323" t="s">
        <v>578</v>
      </c>
      <c r="GO163" s="323" t="s">
        <v>578</v>
      </c>
      <c r="GR163" s="323" t="s">
        <v>578</v>
      </c>
      <c r="GU163" s="323" t="s">
        <v>578</v>
      </c>
      <c r="GX163" s="323" t="s">
        <v>578</v>
      </c>
      <c r="HA163" s="323" t="s">
        <v>578</v>
      </c>
      <c r="HD163" s="323" t="s">
        <v>578</v>
      </c>
      <c r="HG163" s="323" t="s">
        <v>578</v>
      </c>
      <c r="HJ163" s="323" t="s">
        <v>578</v>
      </c>
      <c r="HM163" s="323" t="s">
        <v>578</v>
      </c>
      <c r="HP163" s="323" t="s">
        <v>578</v>
      </c>
      <c r="HS163" s="323" t="s">
        <v>578</v>
      </c>
      <c r="HV163" s="323" t="s">
        <v>578</v>
      </c>
      <c r="IB163" s="346" t="s">
        <v>578</v>
      </c>
      <c r="IC163" s="347" t="s">
        <v>578</v>
      </c>
      <c r="ID163" s="347" t="s">
        <v>578</v>
      </c>
      <c r="IE163" s="347" t="b">
        <v>1</v>
      </c>
    </row>
    <row r="164" spans="66:239">
      <c r="BN164" s="322" t="s">
        <v>578</v>
      </c>
      <c r="CX164" s="322" t="s">
        <v>578</v>
      </c>
      <c r="DR164" s="323" t="s">
        <v>578</v>
      </c>
      <c r="DU164" s="323" t="s">
        <v>578</v>
      </c>
      <c r="DX164" s="323" t="s">
        <v>578</v>
      </c>
      <c r="EA164" s="323" t="s">
        <v>578</v>
      </c>
      <c r="ED164" s="323" t="s">
        <v>578</v>
      </c>
      <c r="EG164" s="323" t="s">
        <v>578</v>
      </c>
      <c r="EJ164" s="323" t="s">
        <v>578</v>
      </c>
      <c r="EM164" s="323" t="s">
        <v>578</v>
      </c>
      <c r="EP164" s="323" t="s">
        <v>578</v>
      </c>
      <c r="ES164" s="323" t="s">
        <v>578</v>
      </c>
      <c r="EV164" s="323" t="s">
        <v>578</v>
      </c>
      <c r="EY164" s="323" t="s">
        <v>578</v>
      </c>
      <c r="FB164" s="323" t="s">
        <v>578</v>
      </c>
      <c r="FE164" s="323" t="s">
        <v>578</v>
      </c>
      <c r="FH164" s="323" t="s">
        <v>578</v>
      </c>
      <c r="FK164" s="323" t="s">
        <v>578</v>
      </c>
      <c r="FN164" s="323" t="s">
        <v>578</v>
      </c>
      <c r="FQ164" s="323" t="s">
        <v>578</v>
      </c>
      <c r="FT164" s="323" t="s">
        <v>578</v>
      </c>
      <c r="FW164" s="323" t="s">
        <v>578</v>
      </c>
      <c r="FZ164" s="323" t="s">
        <v>578</v>
      </c>
      <c r="GC164" s="323" t="s">
        <v>578</v>
      </c>
      <c r="GF164" s="323" t="s">
        <v>578</v>
      </c>
      <c r="GI164" s="323" t="s">
        <v>578</v>
      </c>
      <c r="GL164" s="323" t="s">
        <v>578</v>
      </c>
      <c r="GO164" s="323" t="s">
        <v>578</v>
      </c>
      <c r="GR164" s="323" t="s">
        <v>578</v>
      </c>
      <c r="GU164" s="323" t="s">
        <v>578</v>
      </c>
      <c r="GX164" s="323" t="s">
        <v>578</v>
      </c>
      <c r="HA164" s="323" t="s">
        <v>578</v>
      </c>
      <c r="HD164" s="323" t="s">
        <v>578</v>
      </c>
      <c r="HG164" s="323" t="s">
        <v>578</v>
      </c>
      <c r="HJ164" s="323" t="s">
        <v>578</v>
      </c>
      <c r="HM164" s="323" t="s">
        <v>578</v>
      </c>
      <c r="HP164" s="323" t="s">
        <v>578</v>
      </c>
      <c r="HS164" s="323" t="s">
        <v>578</v>
      </c>
      <c r="HV164" s="323" t="s">
        <v>578</v>
      </c>
      <c r="IB164" s="346" t="s">
        <v>578</v>
      </c>
      <c r="IC164" s="347" t="s">
        <v>578</v>
      </c>
      <c r="ID164" s="347" t="s">
        <v>578</v>
      </c>
      <c r="IE164" s="347" t="b">
        <v>1</v>
      </c>
    </row>
    <row r="165" spans="66:239">
      <c r="BN165" s="322" t="s">
        <v>578</v>
      </c>
      <c r="CX165" s="322" t="s">
        <v>578</v>
      </c>
      <c r="DR165" s="323" t="s">
        <v>578</v>
      </c>
      <c r="DU165" s="323" t="s">
        <v>578</v>
      </c>
      <c r="DX165" s="323" t="s">
        <v>578</v>
      </c>
      <c r="EA165" s="323" t="s">
        <v>578</v>
      </c>
      <c r="ED165" s="323" t="s">
        <v>578</v>
      </c>
      <c r="EG165" s="323" t="s">
        <v>578</v>
      </c>
      <c r="EJ165" s="323" t="s">
        <v>578</v>
      </c>
      <c r="EM165" s="323" t="s">
        <v>578</v>
      </c>
      <c r="EP165" s="323" t="s">
        <v>578</v>
      </c>
      <c r="ES165" s="323" t="s">
        <v>578</v>
      </c>
      <c r="EV165" s="323" t="s">
        <v>578</v>
      </c>
      <c r="EY165" s="323" t="s">
        <v>578</v>
      </c>
      <c r="FB165" s="323" t="s">
        <v>578</v>
      </c>
      <c r="FE165" s="323" t="s">
        <v>578</v>
      </c>
      <c r="FH165" s="323" t="s">
        <v>578</v>
      </c>
      <c r="FK165" s="323" t="s">
        <v>578</v>
      </c>
      <c r="FN165" s="323" t="s">
        <v>578</v>
      </c>
      <c r="FQ165" s="323" t="s">
        <v>578</v>
      </c>
      <c r="FT165" s="323" t="s">
        <v>578</v>
      </c>
      <c r="FW165" s="323" t="s">
        <v>578</v>
      </c>
      <c r="FZ165" s="323" t="s">
        <v>578</v>
      </c>
      <c r="GC165" s="323" t="s">
        <v>578</v>
      </c>
      <c r="GF165" s="323" t="s">
        <v>578</v>
      </c>
      <c r="GI165" s="323" t="s">
        <v>578</v>
      </c>
      <c r="GL165" s="323" t="s">
        <v>578</v>
      </c>
      <c r="GO165" s="323" t="s">
        <v>578</v>
      </c>
      <c r="GR165" s="323" t="s">
        <v>578</v>
      </c>
      <c r="GU165" s="323" t="s">
        <v>578</v>
      </c>
      <c r="GX165" s="323" t="s">
        <v>578</v>
      </c>
      <c r="HA165" s="323" t="s">
        <v>578</v>
      </c>
      <c r="HD165" s="323" t="s">
        <v>578</v>
      </c>
      <c r="HG165" s="323" t="s">
        <v>578</v>
      </c>
      <c r="HJ165" s="323" t="s">
        <v>578</v>
      </c>
      <c r="HM165" s="323" t="s">
        <v>578</v>
      </c>
      <c r="HP165" s="323" t="s">
        <v>578</v>
      </c>
      <c r="HS165" s="323" t="s">
        <v>578</v>
      </c>
      <c r="HV165" s="323" t="s">
        <v>578</v>
      </c>
      <c r="IB165" s="346" t="s">
        <v>578</v>
      </c>
      <c r="IC165" s="347" t="s">
        <v>578</v>
      </c>
      <c r="ID165" s="347" t="s">
        <v>578</v>
      </c>
      <c r="IE165" s="347" t="b">
        <v>1</v>
      </c>
    </row>
    <row r="166" spans="66:239">
      <c r="BN166" s="322" t="s">
        <v>578</v>
      </c>
      <c r="CX166" s="322" t="s">
        <v>578</v>
      </c>
      <c r="DR166" s="323" t="s">
        <v>578</v>
      </c>
      <c r="DU166" s="323" t="s">
        <v>578</v>
      </c>
      <c r="DX166" s="323" t="s">
        <v>578</v>
      </c>
      <c r="EA166" s="323" t="s">
        <v>578</v>
      </c>
      <c r="ED166" s="323" t="s">
        <v>578</v>
      </c>
      <c r="EG166" s="323" t="s">
        <v>578</v>
      </c>
      <c r="EJ166" s="323" t="s">
        <v>578</v>
      </c>
      <c r="EM166" s="323" t="s">
        <v>578</v>
      </c>
      <c r="EP166" s="323" t="s">
        <v>578</v>
      </c>
      <c r="ES166" s="323" t="s">
        <v>578</v>
      </c>
      <c r="EV166" s="323" t="s">
        <v>578</v>
      </c>
      <c r="EY166" s="323" t="s">
        <v>578</v>
      </c>
      <c r="FB166" s="323" t="s">
        <v>578</v>
      </c>
      <c r="FE166" s="323" t="s">
        <v>578</v>
      </c>
      <c r="FH166" s="323" t="s">
        <v>578</v>
      </c>
      <c r="FK166" s="323" t="s">
        <v>578</v>
      </c>
      <c r="FN166" s="323" t="s">
        <v>578</v>
      </c>
      <c r="FQ166" s="323" t="s">
        <v>578</v>
      </c>
      <c r="FT166" s="323" t="s">
        <v>578</v>
      </c>
      <c r="FW166" s="323" t="s">
        <v>578</v>
      </c>
      <c r="FZ166" s="323" t="s">
        <v>578</v>
      </c>
      <c r="GC166" s="323" t="s">
        <v>578</v>
      </c>
      <c r="GF166" s="323" t="s">
        <v>578</v>
      </c>
      <c r="GI166" s="323" t="s">
        <v>578</v>
      </c>
      <c r="GL166" s="323" t="s">
        <v>578</v>
      </c>
      <c r="GO166" s="323" t="s">
        <v>578</v>
      </c>
      <c r="GR166" s="323" t="s">
        <v>578</v>
      </c>
      <c r="GU166" s="323" t="s">
        <v>578</v>
      </c>
      <c r="GX166" s="323" t="s">
        <v>578</v>
      </c>
      <c r="HA166" s="323" t="s">
        <v>578</v>
      </c>
      <c r="HD166" s="323" t="s">
        <v>578</v>
      </c>
      <c r="HG166" s="323" t="s">
        <v>578</v>
      </c>
      <c r="HJ166" s="323" t="s">
        <v>578</v>
      </c>
      <c r="HM166" s="323" t="s">
        <v>578</v>
      </c>
      <c r="HP166" s="323" t="s">
        <v>578</v>
      </c>
      <c r="HS166" s="323" t="s">
        <v>578</v>
      </c>
      <c r="HV166" s="323" t="s">
        <v>578</v>
      </c>
      <c r="IB166" s="346" t="s">
        <v>578</v>
      </c>
      <c r="IC166" s="347" t="s">
        <v>578</v>
      </c>
      <c r="ID166" s="347" t="s">
        <v>578</v>
      </c>
      <c r="IE166" s="347" t="b">
        <v>1</v>
      </c>
    </row>
    <row r="167" spans="66:239">
      <c r="BN167" s="322" t="s">
        <v>578</v>
      </c>
      <c r="CX167" s="322" t="s">
        <v>578</v>
      </c>
      <c r="DR167" s="323" t="s">
        <v>578</v>
      </c>
      <c r="DU167" s="323" t="s">
        <v>578</v>
      </c>
      <c r="DX167" s="323" t="s">
        <v>578</v>
      </c>
      <c r="EA167" s="323" t="s">
        <v>578</v>
      </c>
      <c r="ED167" s="323" t="s">
        <v>578</v>
      </c>
      <c r="EG167" s="323" t="s">
        <v>578</v>
      </c>
      <c r="EJ167" s="323" t="s">
        <v>578</v>
      </c>
      <c r="EM167" s="323" t="s">
        <v>578</v>
      </c>
      <c r="EP167" s="323" t="s">
        <v>578</v>
      </c>
      <c r="ES167" s="323" t="s">
        <v>578</v>
      </c>
      <c r="EV167" s="323" t="s">
        <v>578</v>
      </c>
      <c r="EY167" s="323" t="s">
        <v>578</v>
      </c>
      <c r="FB167" s="323" t="s">
        <v>578</v>
      </c>
      <c r="FE167" s="323" t="s">
        <v>578</v>
      </c>
      <c r="FH167" s="323" t="s">
        <v>578</v>
      </c>
      <c r="FK167" s="323" t="s">
        <v>578</v>
      </c>
      <c r="FN167" s="323" t="s">
        <v>578</v>
      </c>
      <c r="FQ167" s="323" t="s">
        <v>578</v>
      </c>
      <c r="FT167" s="323" t="s">
        <v>578</v>
      </c>
      <c r="FW167" s="323" t="s">
        <v>578</v>
      </c>
      <c r="FZ167" s="323" t="s">
        <v>578</v>
      </c>
      <c r="GC167" s="323" t="s">
        <v>578</v>
      </c>
      <c r="GF167" s="323" t="s">
        <v>578</v>
      </c>
      <c r="GI167" s="323" t="s">
        <v>578</v>
      </c>
      <c r="GL167" s="323" t="s">
        <v>578</v>
      </c>
      <c r="GO167" s="323" t="s">
        <v>578</v>
      </c>
      <c r="GR167" s="323" t="s">
        <v>578</v>
      </c>
      <c r="GU167" s="323" t="s">
        <v>578</v>
      </c>
      <c r="GX167" s="323" t="s">
        <v>578</v>
      </c>
      <c r="HA167" s="323" t="s">
        <v>578</v>
      </c>
      <c r="HD167" s="323" t="s">
        <v>578</v>
      </c>
      <c r="HG167" s="323" t="s">
        <v>578</v>
      </c>
      <c r="HJ167" s="323" t="s">
        <v>578</v>
      </c>
      <c r="HM167" s="323" t="s">
        <v>578</v>
      </c>
      <c r="HP167" s="323" t="s">
        <v>578</v>
      </c>
      <c r="HS167" s="323" t="s">
        <v>578</v>
      </c>
      <c r="HV167" s="323" t="s">
        <v>578</v>
      </c>
      <c r="IB167" s="346" t="s">
        <v>578</v>
      </c>
      <c r="IC167" s="347" t="s">
        <v>578</v>
      </c>
      <c r="ID167" s="347" t="s">
        <v>578</v>
      </c>
      <c r="IE167" s="347" t="b">
        <v>1</v>
      </c>
    </row>
    <row r="168" spans="66:239">
      <c r="BN168" s="322" t="s">
        <v>578</v>
      </c>
      <c r="CX168" s="322" t="s">
        <v>578</v>
      </c>
      <c r="DR168" s="323" t="s">
        <v>578</v>
      </c>
      <c r="DU168" s="323" t="s">
        <v>578</v>
      </c>
      <c r="DX168" s="323" t="s">
        <v>578</v>
      </c>
      <c r="EA168" s="323" t="s">
        <v>578</v>
      </c>
      <c r="ED168" s="323" t="s">
        <v>578</v>
      </c>
      <c r="EG168" s="323" t="s">
        <v>578</v>
      </c>
      <c r="EJ168" s="323" t="s">
        <v>578</v>
      </c>
      <c r="EM168" s="323" t="s">
        <v>578</v>
      </c>
      <c r="EP168" s="323" t="s">
        <v>578</v>
      </c>
      <c r="ES168" s="323" t="s">
        <v>578</v>
      </c>
      <c r="EV168" s="323" t="s">
        <v>578</v>
      </c>
      <c r="EY168" s="323" t="s">
        <v>578</v>
      </c>
      <c r="FB168" s="323" t="s">
        <v>578</v>
      </c>
      <c r="FE168" s="323" t="s">
        <v>578</v>
      </c>
      <c r="FH168" s="323" t="s">
        <v>578</v>
      </c>
      <c r="FK168" s="323" t="s">
        <v>578</v>
      </c>
      <c r="FN168" s="323" t="s">
        <v>578</v>
      </c>
      <c r="FQ168" s="323" t="s">
        <v>578</v>
      </c>
      <c r="FT168" s="323" t="s">
        <v>578</v>
      </c>
      <c r="FW168" s="323" t="s">
        <v>578</v>
      </c>
      <c r="FZ168" s="323" t="s">
        <v>578</v>
      </c>
      <c r="GC168" s="323" t="s">
        <v>578</v>
      </c>
      <c r="GF168" s="323" t="s">
        <v>578</v>
      </c>
      <c r="GI168" s="323" t="s">
        <v>578</v>
      </c>
      <c r="GL168" s="323" t="s">
        <v>578</v>
      </c>
      <c r="GO168" s="323" t="s">
        <v>578</v>
      </c>
      <c r="GR168" s="323" t="s">
        <v>578</v>
      </c>
      <c r="GU168" s="323" t="s">
        <v>578</v>
      </c>
      <c r="GX168" s="323" t="s">
        <v>578</v>
      </c>
      <c r="HA168" s="323" t="s">
        <v>578</v>
      </c>
      <c r="HD168" s="323" t="s">
        <v>578</v>
      </c>
      <c r="HG168" s="323" t="s">
        <v>578</v>
      </c>
      <c r="HJ168" s="323" t="s">
        <v>578</v>
      </c>
      <c r="HM168" s="323" t="s">
        <v>578</v>
      </c>
      <c r="HP168" s="323" t="s">
        <v>578</v>
      </c>
      <c r="HS168" s="323" t="s">
        <v>578</v>
      </c>
      <c r="HV168" s="323" t="s">
        <v>578</v>
      </c>
      <c r="IB168" s="346" t="s">
        <v>578</v>
      </c>
      <c r="IC168" s="347" t="s">
        <v>578</v>
      </c>
      <c r="ID168" s="347" t="s">
        <v>578</v>
      </c>
      <c r="IE168" s="347" t="b">
        <v>1</v>
      </c>
    </row>
    <row r="169" spans="66:239">
      <c r="BN169" s="322" t="s">
        <v>578</v>
      </c>
      <c r="CX169" s="322" t="s">
        <v>578</v>
      </c>
      <c r="DR169" s="323" t="s">
        <v>578</v>
      </c>
      <c r="DU169" s="323" t="s">
        <v>578</v>
      </c>
      <c r="DX169" s="323" t="s">
        <v>578</v>
      </c>
      <c r="EA169" s="323" t="s">
        <v>578</v>
      </c>
      <c r="ED169" s="323" t="s">
        <v>578</v>
      </c>
      <c r="EG169" s="323" t="s">
        <v>578</v>
      </c>
      <c r="EJ169" s="323" t="s">
        <v>578</v>
      </c>
      <c r="EM169" s="323" t="s">
        <v>578</v>
      </c>
      <c r="EP169" s="323" t="s">
        <v>578</v>
      </c>
      <c r="ES169" s="323" t="s">
        <v>578</v>
      </c>
      <c r="EV169" s="323" t="s">
        <v>578</v>
      </c>
      <c r="EY169" s="323" t="s">
        <v>578</v>
      </c>
      <c r="FB169" s="323" t="s">
        <v>578</v>
      </c>
      <c r="FE169" s="323" t="s">
        <v>578</v>
      </c>
      <c r="FH169" s="323" t="s">
        <v>578</v>
      </c>
      <c r="FK169" s="323" t="s">
        <v>578</v>
      </c>
      <c r="FN169" s="323" t="s">
        <v>578</v>
      </c>
      <c r="FQ169" s="323" t="s">
        <v>578</v>
      </c>
      <c r="FT169" s="323" t="s">
        <v>578</v>
      </c>
      <c r="FW169" s="323" t="s">
        <v>578</v>
      </c>
      <c r="FZ169" s="323" t="s">
        <v>578</v>
      </c>
      <c r="GC169" s="323" t="s">
        <v>578</v>
      </c>
      <c r="GF169" s="323" t="s">
        <v>578</v>
      </c>
      <c r="GI169" s="323" t="s">
        <v>578</v>
      </c>
      <c r="GL169" s="323" t="s">
        <v>578</v>
      </c>
      <c r="GO169" s="323" t="s">
        <v>578</v>
      </c>
      <c r="GR169" s="323" t="s">
        <v>578</v>
      </c>
      <c r="GU169" s="323" t="s">
        <v>578</v>
      </c>
      <c r="GX169" s="323" t="s">
        <v>578</v>
      </c>
      <c r="HA169" s="323" t="s">
        <v>578</v>
      </c>
      <c r="HD169" s="323" t="s">
        <v>578</v>
      </c>
      <c r="HG169" s="323" t="s">
        <v>578</v>
      </c>
      <c r="HJ169" s="323" t="s">
        <v>578</v>
      </c>
      <c r="HM169" s="323" t="s">
        <v>578</v>
      </c>
      <c r="HP169" s="323" t="s">
        <v>578</v>
      </c>
      <c r="HS169" s="323" t="s">
        <v>578</v>
      </c>
      <c r="HV169" s="323" t="s">
        <v>578</v>
      </c>
      <c r="IB169" s="346" t="s">
        <v>578</v>
      </c>
      <c r="IC169" s="347" t="s">
        <v>578</v>
      </c>
      <c r="ID169" s="347" t="s">
        <v>578</v>
      </c>
      <c r="IE169" s="347" t="b">
        <v>1</v>
      </c>
    </row>
    <row r="170" spans="66:239">
      <c r="BN170" s="322" t="s">
        <v>578</v>
      </c>
      <c r="CX170" s="322" t="s">
        <v>578</v>
      </c>
      <c r="DR170" s="323" t="s">
        <v>578</v>
      </c>
      <c r="DU170" s="323" t="s">
        <v>578</v>
      </c>
      <c r="DX170" s="323" t="s">
        <v>578</v>
      </c>
      <c r="EA170" s="323" t="s">
        <v>578</v>
      </c>
      <c r="ED170" s="323" t="s">
        <v>578</v>
      </c>
      <c r="EG170" s="323" t="s">
        <v>578</v>
      </c>
      <c r="EJ170" s="323" t="s">
        <v>578</v>
      </c>
      <c r="EM170" s="323" t="s">
        <v>578</v>
      </c>
      <c r="EP170" s="323" t="s">
        <v>578</v>
      </c>
      <c r="ES170" s="323" t="s">
        <v>578</v>
      </c>
      <c r="EV170" s="323" t="s">
        <v>578</v>
      </c>
      <c r="EY170" s="323" t="s">
        <v>578</v>
      </c>
      <c r="FB170" s="323" t="s">
        <v>578</v>
      </c>
      <c r="FE170" s="323" t="s">
        <v>578</v>
      </c>
      <c r="FH170" s="323" t="s">
        <v>578</v>
      </c>
      <c r="FK170" s="323" t="s">
        <v>578</v>
      </c>
      <c r="FN170" s="323" t="s">
        <v>578</v>
      </c>
      <c r="FQ170" s="323" t="s">
        <v>578</v>
      </c>
      <c r="FT170" s="323" t="s">
        <v>578</v>
      </c>
      <c r="FW170" s="323" t="s">
        <v>578</v>
      </c>
      <c r="FZ170" s="323" t="s">
        <v>578</v>
      </c>
      <c r="GC170" s="323" t="s">
        <v>578</v>
      </c>
      <c r="GF170" s="323" t="s">
        <v>578</v>
      </c>
      <c r="GI170" s="323" t="s">
        <v>578</v>
      </c>
      <c r="GL170" s="323" t="s">
        <v>578</v>
      </c>
      <c r="GO170" s="323" t="s">
        <v>578</v>
      </c>
      <c r="GR170" s="323" t="s">
        <v>578</v>
      </c>
      <c r="GU170" s="323" t="s">
        <v>578</v>
      </c>
      <c r="GX170" s="323" t="s">
        <v>578</v>
      </c>
      <c r="HA170" s="323" t="s">
        <v>578</v>
      </c>
      <c r="HD170" s="323" t="s">
        <v>578</v>
      </c>
      <c r="HG170" s="323" t="s">
        <v>578</v>
      </c>
      <c r="HJ170" s="323" t="s">
        <v>578</v>
      </c>
      <c r="HM170" s="323" t="s">
        <v>578</v>
      </c>
      <c r="HP170" s="323" t="s">
        <v>578</v>
      </c>
      <c r="HS170" s="323" t="s">
        <v>578</v>
      </c>
      <c r="HV170" s="323" t="s">
        <v>578</v>
      </c>
      <c r="IB170" s="346" t="s">
        <v>578</v>
      </c>
      <c r="IC170" s="347" t="s">
        <v>578</v>
      </c>
      <c r="ID170" s="347" t="s">
        <v>578</v>
      </c>
      <c r="IE170" s="347" t="b">
        <v>1</v>
      </c>
    </row>
    <row r="171" spans="66:239">
      <c r="BN171" s="322" t="s">
        <v>578</v>
      </c>
      <c r="CX171" s="322" t="s">
        <v>578</v>
      </c>
      <c r="DR171" s="323" t="s">
        <v>578</v>
      </c>
      <c r="DU171" s="323" t="s">
        <v>578</v>
      </c>
      <c r="DX171" s="323" t="s">
        <v>578</v>
      </c>
      <c r="EA171" s="323" t="s">
        <v>578</v>
      </c>
      <c r="ED171" s="323" t="s">
        <v>578</v>
      </c>
      <c r="EG171" s="323" t="s">
        <v>578</v>
      </c>
      <c r="EJ171" s="323" t="s">
        <v>578</v>
      </c>
      <c r="EM171" s="323" t="s">
        <v>578</v>
      </c>
      <c r="EP171" s="323" t="s">
        <v>578</v>
      </c>
      <c r="ES171" s="323" t="s">
        <v>578</v>
      </c>
      <c r="EV171" s="323" t="s">
        <v>578</v>
      </c>
      <c r="EY171" s="323" t="s">
        <v>578</v>
      </c>
      <c r="FB171" s="323" t="s">
        <v>578</v>
      </c>
      <c r="FE171" s="323" t="s">
        <v>578</v>
      </c>
      <c r="FH171" s="323" t="s">
        <v>578</v>
      </c>
      <c r="FK171" s="323" t="s">
        <v>578</v>
      </c>
      <c r="FN171" s="323" t="s">
        <v>578</v>
      </c>
      <c r="FQ171" s="323" t="s">
        <v>578</v>
      </c>
      <c r="FT171" s="323" t="s">
        <v>578</v>
      </c>
      <c r="FW171" s="323" t="s">
        <v>578</v>
      </c>
      <c r="FZ171" s="323" t="s">
        <v>578</v>
      </c>
      <c r="GC171" s="323" t="s">
        <v>578</v>
      </c>
      <c r="GF171" s="323" t="s">
        <v>578</v>
      </c>
      <c r="GI171" s="323" t="s">
        <v>578</v>
      </c>
      <c r="GL171" s="323" t="s">
        <v>578</v>
      </c>
      <c r="GO171" s="323" t="s">
        <v>578</v>
      </c>
      <c r="GR171" s="323" t="s">
        <v>578</v>
      </c>
      <c r="GU171" s="323" t="s">
        <v>578</v>
      </c>
      <c r="GX171" s="323" t="s">
        <v>578</v>
      </c>
      <c r="HA171" s="323" t="s">
        <v>578</v>
      </c>
      <c r="HD171" s="323" t="s">
        <v>578</v>
      </c>
      <c r="HG171" s="323" t="s">
        <v>578</v>
      </c>
      <c r="HJ171" s="323" t="s">
        <v>578</v>
      </c>
      <c r="HM171" s="323" t="s">
        <v>578</v>
      </c>
      <c r="HP171" s="323" t="s">
        <v>578</v>
      </c>
      <c r="HS171" s="323" t="s">
        <v>578</v>
      </c>
      <c r="HV171" s="323" t="s">
        <v>578</v>
      </c>
      <c r="IB171" s="346" t="s">
        <v>578</v>
      </c>
      <c r="IC171" s="347" t="s">
        <v>578</v>
      </c>
      <c r="ID171" s="347" t="s">
        <v>578</v>
      </c>
      <c r="IE171" s="347" t="b">
        <v>1</v>
      </c>
    </row>
    <row r="172" spans="66:239">
      <c r="BN172" s="322" t="s">
        <v>578</v>
      </c>
      <c r="CX172" s="322" t="s">
        <v>578</v>
      </c>
      <c r="DR172" s="323" t="s">
        <v>578</v>
      </c>
      <c r="DU172" s="323" t="s">
        <v>578</v>
      </c>
      <c r="DX172" s="323" t="s">
        <v>578</v>
      </c>
      <c r="EA172" s="323" t="s">
        <v>578</v>
      </c>
      <c r="ED172" s="323" t="s">
        <v>578</v>
      </c>
      <c r="EG172" s="323" t="s">
        <v>578</v>
      </c>
      <c r="EJ172" s="323" t="s">
        <v>578</v>
      </c>
      <c r="EM172" s="323" t="s">
        <v>578</v>
      </c>
      <c r="EP172" s="323" t="s">
        <v>578</v>
      </c>
      <c r="ES172" s="323" t="s">
        <v>578</v>
      </c>
      <c r="EV172" s="323" t="s">
        <v>578</v>
      </c>
      <c r="EY172" s="323" t="s">
        <v>578</v>
      </c>
      <c r="FB172" s="323" t="s">
        <v>578</v>
      </c>
      <c r="FE172" s="323" t="s">
        <v>578</v>
      </c>
      <c r="FH172" s="323" t="s">
        <v>578</v>
      </c>
      <c r="FK172" s="323" t="s">
        <v>578</v>
      </c>
      <c r="FN172" s="323" t="s">
        <v>578</v>
      </c>
      <c r="FQ172" s="323" t="s">
        <v>578</v>
      </c>
      <c r="FT172" s="323" t="s">
        <v>578</v>
      </c>
      <c r="FW172" s="323" t="s">
        <v>578</v>
      </c>
      <c r="FZ172" s="323" t="s">
        <v>578</v>
      </c>
      <c r="GC172" s="323" t="s">
        <v>578</v>
      </c>
      <c r="GF172" s="323" t="s">
        <v>578</v>
      </c>
      <c r="GI172" s="323" t="s">
        <v>578</v>
      </c>
      <c r="GL172" s="323" t="s">
        <v>578</v>
      </c>
      <c r="GO172" s="323" t="s">
        <v>578</v>
      </c>
      <c r="GR172" s="323" t="s">
        <v>578</v>
      </c>
      <c r="GU172" s="323" t="s">
        <v>578</v>
      </c>
      <c r="GX172" s="323" t="s">
        <v>578</v>
      </c>
      <c r="HA172" s="323" t="s">
        <v>578</v>
      </c>
      <c r="HD172" s="323" t="s">
        <v>578</v>
      </c>
      <c r="HG172" s="323" t="s">
        <v>578</v>
      </c>
      <c r="HJ172" s="323" t="s">
        <v>578</v>
      </c>
      <c r="HM172" s="323" t="s">
        <v>578</v>
      </c>
      <c r="HP172" s="323" t="s">
        <v>578</v>
      </c>
      <c r="HS172" s="323" t="s">
        <v>578</v>
      </c>
      <c r="HV172" s="323" t="s">
        <v>578</v>
      </c>
      <c r="IB172" s="346" t="s">
        <v>578</v>
      </c>
      <c r="IC172" s="347" t="s">
        <v>578</v>
      </c>
      <c r="ID172" s="347" t="s">
        <v>578</v>
      </c>
      <c r="IE172" s="347" t="b">
        <v>1</v>
      </c>
    </row>
    <row r="173" spans="66:239">
      <c r="BN173" s="322" t="s">
        <v>578</v>
      </c>
      <c r="CX173" s="322" t="s">
        <v>578</v>
      </c>
      <c r="DR173" s="323" t="s">
        <v>578</v>
      </c>
      <c r="DU173" s="323" t="s">
        <v>578</v>
      </c>
      <c r="DX173" s="323" t="s">
        <v>578</v>
      </c>
      <c r="EA173" s="323" t="s">
        <v>578</v>
      </c>
      <c r="ED173" s="323" t="s">
        <v>578</v>
      </c>
      <c r="EG173" s="323" t="s">
        <v>578</v>
      </c>
      <c r="EJ173" s="323" t="s">
        <v>578</v>
      </c>
      <c r="EM173" s="323" t="s">
        <v>578</v>
      </c>
      <c r="EP173" s="323" t="s">
        <v>578</v>
      </c>
      <c r="ES173" s="323" t="s">
        <v>578</v>
      </c>
      <c r="EV173" s="323" t="s">
        <v>578</v>
      </c>
      <c r="EY173" s="323" t="s">
        <v>578</v>
      </c>
      <c r="FB173" s="323" t="s">
        <v>578</v>
      </c>
      <c r="FE173" s="323" t="s">
        <v>578</v>
      </c>
      <c r="FH173" s="323" t="s">
        <v>578</v>
      </c>
      <c r="FK173" s="323" t="s">
        <v>578</v>
      </c>
      <c r="FN173" s="323" t="s">
        <v>578</v>
      </c>
      <c r="FQ173" s="323" t="s">
        <v>578</v>
      </c>
      <c r="FT173" s="323" t="s">
        <v>578</v>
      </c>
      <c r="FW173" s="323" t="s">
        <v>578</v>
      </c>
      <c r="FZ173" s="323" t="s">
        <v>578</v>
      </c>
      <c r="GC173" s="323" t="s">
        <v>578</v>
      </c>
      <c r="GF173" s="323" t="s">
        <v>578</v>
      </c>
      <c r="GI173" s="323" t="s">
        <v>578</v>
      </c>
      <c r="GL173" s="323" t="s">
        <v>578</v>
      </c>
      <c r="GO173" s="323" t="s">
        <v>578</v>
      </c>
      <c r="GR173" s="323" t="s">
        <v>578</v>
      </c>
      <c r="GU173" s="323" t="s">
        <v>578</v>
      </c>
      <c r="GX173" s="323" t="s">
        <v>578</v>
      </c>
      <c r="HA173" s="323" t="s">
        <v>578</v>
      </c>
      <c r="HD173" s="323" t="s">
        <v>578</v>
      </c>
      <c r="HG173" s="323" t="s">
        <v>578</v>
      </c>
      <c r="HJ173" s="323" t="s">
        <v>578</v>
      </c>
      <c r="HM173" s="323" t="s">
        <v>578</v>
      </c>
      <c r="HP173" s="323" t="s">
        <v>578</v>
      </c>
      <c r="HS173" s="323" t="s">
        <v>578</v>
      </c>
      <c r="HV173" s="323" t="s">
        <v>578</v>
      </c>
      <c r="IB173" s="346" t="s">
        <v>578</v>
      </c>
      <c r="IC173" s="347" t="s">
        <v>578</v>
      </c>
      <c r="ID173" s="347" t="s">
        <v>578</v>
      </c>
      <c r="IE173" s="347" t="b">
        <v>1</v>
      </c>
    </row>
    <row r="174" spans="66:239">
      <c r="BN174" s="322" t="s">
        <v>578</v>
      </c>
      <c r="CX174" s="322" t="s">
        <v>578</v>
      </c>
      <c r="DR174" s="323" t="s">
        <v>578</v>
      </c>
      <c r="DU174" s="323" t="s">
        <v>578</v>
      </c>
      <c r="DX174" s="323" t="s">
        <v>578</v>
      </c>
      <c r="EA174" s="323" t="s">
        <v>578</v>
      </c>
      <c r="ED174" s="323" t="s">
        <v>578</v>
      </c>
      <c r="EG174" s="323" t="s">
        <v>578</v>
      </c>
      <c r="EJ174" s="323" t="s">
        <v>578</v>
      </c>
      <c r="EM174" s="323" t="s">
        <v>578</v>
      </c>
      <c r="EP174" s="323" t="s">
        <v>578</v>
      </c>
      <c r="ES174" s="323" t="s">
        <v>578</v>
      </c>
      <c r="EV174" s="323" t="s">
        <v>578</v>
      </c>
      <c r="EY174" s="323" t="s">
        <v>578</v>
      </c>
      <c r="FB174" s="323" t="s">
        <v>578</v>
      </c>
      <c r="FE174" s="323" t="s">
        <v>578</v>
      </c>
      <c r="FH174" s="323" t="s">
        <v>578</v>
      </c>
      <c r="FK174" s="323" t="s">
        <v>578</v>
      </c>
      <c r="FN174" s="323" t="s">
        <v>578</v>
      </c>
      <c r="FQ174" s="323" t="s">
        <v>578</v>
      </c>
      <c r="FT174" s="323" t="s">
        <v>578</v>
      </c>
      <c r="FW174" s="323" t="s">
        <v>578</v>
      </c>
      <c r="FZ174" s="323" t="s">
        <v>578</v>
      </c>
      <c r="GC174" s="323" t="s">
        <v>578</v>
      </c>
      <c r="GF174" s="323" t="s">
        <v>578</v>
      </c>
      <c r="GI174" s="323" t="s">
        <v>578</v>
      </c>
      <c r="GL174" s="323" t="s">
        <v>578</v>
      </c>
      <c r="GO174" s="323" t="s">
        <v>578</v>
      </c>
      <c r="GR174" s="323" t="s">
        <v>578</v>
      </c>
      <c r="GU174" s="323" t="s">
        <v>578</v>
      </c>
      <c r="GX174" s="323" t="s">
        <v>578</v>
      </c>
      <c r="HA174" s="323" t="s">
        <v>578</v>
      </c>
      <c r="HD174" s="323" t="s">
        <v>578</v>
      </c>
      <c r="HG174" s="323" t="s">
        <v>578</v>
      </c>
      <c r="HJ174" s="323" t="s">
        <v>578</v>
      </c>
      <c r="HM174" s="323" t="s">
        <v>578</v>
      </c>
      <c r="HP174" s="323" t="s">
        <v>578</v>
      </c>
      <c r="HS174" s="323" t="s">
        <v>578</v>
      </c>
      <c r="HV174" s="323" t="s">
        <v>578</v>
      </c>
      <c r="IB174" s="346" t="s">
        <v>578</v>
      </c>
      <c r="IC174" s="347" t="s">
        <v>578</v>
      </c>
      <c r="ID174" s="347" t="s">
        <v>578</v>
      </c>
      <c r="IE174" s="347" t="b">
        <v>1</v>
      </c>
    </row>
    <row r="175" spans="66:239">
      <c r="BN175" s="322" t="s">
        <v>578</v>
      </c>
      <c r="CX175" s="322" t="s">
        <v>578</v>
      </c>
      <c r="DR175" s="323" t="s">
        <v>578</v>
      </c>
      <c r="DU175" s="323" t="s">
        <v>578</v>
      </c>
      <c r="DX175" s="323" t="s">
        <v>578</v>
      </c>
      <c r="EA175" s="323" t="s">
        <v>578</v>
      </c>
      <c r="ED175" s="323" t="s">
        <v>578</v>
      </c>
      <c r="EG175" s="323" t="s">
        <v>578</v>
      </c>
      <c r="EJ175" s="323" t="s">
        <v>578</v>
      </c>
      <c r="EM175" s="323" t="s">
        <v>578</v>
      </c>
      <c r="EP175" s="323" t="s">
        <v>578</v>
      </c>
      <c r="ES175" s="323" t="s">
        <v>578</v>
      </c>
      <c r="EV175" s="323" t="s">
        <v>578</v>
      </c>
      <c r="EY175" s="323" t="s">
        <v>578</v>
      </c>
      <c r="FB175" s="323" t="s">
        <v>578</v>
      </c>
      <c r="FE175" s="323" t="s">
        <v>578</v>
      </c>
      <c r="FH175" s="323" t="s">
        <v>578</v>
      </c>
      <c r="FK175" s="323" t="s">
        <v>578</v>
      </c>
      <c r="FN175" s="323" t="s">
        <v>578</v>
      </c>
      <c r="FQ175" s="323" t="s">
        <v>578</v>
      </c>
      <c r="FT175" s="323" t="s">
        <v>578</v>
      </c>
      <c r="FW175" s="323" t="s">
        <v>578</v>
      </c>
      <c r="FZ175" s="323" t="s">
        <v>578</v>
      </c>
      <c r="GC175" s="323" t="s">
        <v>578</v>
      </c>
      <c r="GF175" s="323" t="s">
        <v>578</v>
      </c>
      <c r="GI175" s="323" t="s">
        <v>578</v>
      </c>
      <c r="GL175" s="323" t="s">
        <v>578</v>
      </c>
      <c r="GO175" s="323" t="s">
        <v>578</v>
      </c>
      <c r="GR175" s="323" t="s">
        <v>578</v>
      </c>
      <c r="GU175" s="323" t="s">
        <v>578</v>
      </c>
      <c r="GX175" s="323" t="s">
        <v>578</v>
      </c>
      <c r="HA175" s="323" t="s">
        <v>578</v>
      </c>
      <c r="HD175" s="323" t="s">
        <v>578</v>
      </c>
      <c r="HG175" s="323" t="s">
        <v>578</v>
      </c>
      <c r="HJ175" s="323" t="s">
        <v>578</v>
      </c>
      <c r="HM175" s="323" t="s">
        <v>578</v>
      </c>
      <c r="HP175" s="323" t="s">
        <v>578</v>
      </c>
      <c r="HS175" s="323" t="s">
        <v>578</v>
      </c>
      <c r="HV175" s="323" t="s">
        <v>578</v>
      </c>
      <c r="IB175" s="346" t="s">
        <v>578</v>
      </c>
      <c r="IC175" s="347" t="s">
        <v>578</v>
      </c>
      <c r="ID175" s="347" t="s">
        <v>578</v>
      </c>
      <c r="IE175" s="347" t="b">
        <v>1</v>
      </c>
    </row>
    <row r="176" spans="66:239">
      <c r="BN176" s="322" t="s">
        <v>578</v>
      </c>
      <c r="CX176" s="322" t="s">
        <v>578</v>
      </c>
      <c r="DR176" s="323" t="s">
        <v>578</v>
      </c>
      <c r="DU176" s="323" t="s">
        <v>578</v>
      </c>
      <c r="DX176" s="323" t="s">
        <v>578</v>
      </c>
      <c r="EA176" s="323" t="s">
        <v>578</v>
      </c>
      <c r="ED176" s="323" t="s">
        <v>578</v>
      </c>
      <c r="EG176" s="323" t="s">
        <v>578</v>
      </c>
      <c r="EJ176" s="323" t="s">
        <v>578</v>
      </c>
      <c r="EM176" s="323" t="s">
        <v>578</v>
      </c>
      <c r="EP176" s="323" t="s">
        <v>578</v>
      </c>
      <c r="ES176" s="323" t="s">
        <v>578</v>
      </c>
      <c r="EV176" s="323" t="s">
        <v>578</v>
      </c>
      <c r="EY176" s="323" t="s">
        <v>578</v>
      </c>
      <c r="FB176" s="323" t="s">
        <v>578</v>
      </c>
      <c r="FE176" s="323" t="s">
        <v>578</v>
      </c>
      <c r="FH176" s="323" t="s">
        <v>578</v>
      </c>
      <c r="FK176" s="323" t="s">
        <v>578</v>
      </c>
      <c r="FN176" s="323" t="s">
        <v>578</v>
      </c>
      <c r="FQ176" s="323" t="s">
        <v>578</v>
      </c>
      <c r="FT176" s="323" t="s">
        <v>578</v>
      </c>
      <c r="FW176" s="323" t="s">
        <v>578</v>
      </c>
      <c r="FZ176" s="323" t="s">
        <v>578</v>
      </c>
      <c r="GC176" s="323" t="s">
        <v>578</v>
      </c>
      <c r="GF176" s="323" t="s">
        <v>578</v>
      </c>
      <c r="GI176" s="323" t="s">
        <v>578</v>
      </c>
      <c r="GL176" s="323" t="s">
        <v>578</v>
      </c>
      <c r="GO176" s="323" t="s">
        <v>578</v>
      </c>
      <c r="GR176" s="323" t="s">
        <v>578</v>
      </c>
      <c r="GU176" s="323" t="s">
        <v>578</v>
      </c>
      <c r="GX176" s="323" t="s">
        <v>578</v>
      </c>
      <c r="HA176" s="323" t="s">
        <v>578</v>
      </c>
      <c r="HD176" s="323" t="s">
        <v>578</v>
      </c>
      <c r="HG176" s="323" t="s">
        <v>578</v>
      </c>
      <c r="HJ176" s="323" t="s">
        <v>578</v>
      </c>
      <c r="HM176" s="323" t="s">
        <v>578</v>
      </c>
      <c r="HP176" s="323" t="s">
        <v>578</v>
      </c>
      <c r="HS176" s="323" t="s">
        <v>578</v>
      </c>
      <c r="HV176" s="323" t="s">
        <v>578</v>
      </c>
      <c r="IB176" s="346" t="s">
        <v>578</v>
      </c>
      <c r="IC176" s="347" t="s">
        <v>578</v>
      </c>
      <c r="ID176" s="347" t="s">
        <v>578</v>
      </c>
      <c r="IE176" s="347" t="b">
        <v>1</v>
      </c>
    </row>
    <row r="177" spans="66:239">
      <c r="BN177" s="322" t="s">
        <v>578</v>
      </c>
      <c r="CX177" s="322" t="s">
        <v>578</v>
      </c>
      <c r="DR177" s="323" t="s">
        <v>578</v>
      </c>
      <c r="DU177" s="323" t="s">
        <v>578</v>
      </c>
      <c r="DX177" s="323" t="s">
        <v>578</v>
      </c>
      <c r="EA177" s="323" t="s">
        <v>578</v>
      </c>
      <c r="ED177" s="323" t="s">
        <v>578</v>
      </c>
      <c r="EG177" s="323" t="s">
        <v>578</v>
      </c>
      <c r="EJ177" s="323" t="s">
        <v>578</v>
      </c>
      <c r="EM177" s="323" t="s">
        <v>578</v>
      </c>
      <c r="EP177" s="323" t="s">
        <v>578</v>
      </c>
      <c r="ES177" s="323" t="s">
        <v>578</v>
      </c>
      <c r="EV177" s="323" t="s">
        <v>578</v>
      </c>
      <c r="EY177" s="323" t="s">
        <v>578</v>
      </c>
      <c r="FB177" s="323" t="s">
        <v>578</v>
      </c>
      <c r="FE177" s="323" t="s">
        <v>578</v>
      </c>
      <c r="FH177" s="323" t="s">
        <v>578</v>
      </c>
      <c r="FK177" s="323" t="s">
        <v>578</v>
      </c>
      <c r="FN177" s="323" t="s">
        <v>578</v>
      </c>
      <c r="FQ177" s="323" t="s">
        <v>578</v>
      </c>
      <c r="FT177" s="323" t="s">
        <v>578</v>
      </c>
      <c r="FW177" s="323" t="s">
        <v>578</v>
      </c>
      <c r="FZ177" s="323" t="s">
        <v>578</v>
      </c>
      <c r="GC177" s="323" t="s">
        <v>578</v>
      </c>
      <c r="GF177" s="323" t="s">
        <v>578</v>
      </c>
      <c r="GI177" s="323" t="s">
        <v>578</v>
      </c>
      <c r="GL177" s="323" t="s">
        <v>578</v>
      </c>
      <c r="GO177" s="323" t="s">
        <v>578</v>
      </c>
      <c r="GR177" s="323" t="s">
        <v>578</v>
      </c>
      <c r="GU177" s="323" t="s">
        <v>578</v>
      </c>
      <c r="GX177" s="323" t="s">
        <v>578</v>
      </c>
      <c r="HA177" s="323" t="s">
        <v>578</v>
      </c>
      <c r="HD177" s="323" t="s">
        <v>578</v>
      </c>
      <c r="HG177" s="323" t="s">
        <v>578</v>
      </c>
      <c r="HJ177" s="323" t="s">
        <v>578</v>
      </c>
      <c r="HM177" s="323" t="s">
        <v>578</v>
      </c>
      <c r="HP177" s="323" t="s">
        <v>578</v>
      </c>
      <c r="HS177" s="323" t="s">
        <v>578</v>
      </c>
      <c r="HV177" s="323" t="s">
        <v>578</v>
      </c>
      <c r="IB177" s="346" t="s">
        <v>578</v>
      </c>
      <c r="IC177" s="347" t="s">
        <v>578</v>
      </c>
      <c r="ID177" s="347" t="s">
        <v>578</v>
      </c>
      <c r="IE177" s="347" t="b">
        <v>1</v>
      </c>
    </row>
    <row r="178" spans="66:239">
      <c r="BN178" s="322" t="s">
        <v>578</v>
      </c>
      <c r="CX178" s="322" t="s">
        <v>578</v>
      </c>
      <c r="DR178" s="323" t="s">
        <v>578</v>
      </c>
      <c r="DU178" s="323" t="s">
        <v>578</v>
      </c>
      <c r="DX178" s="323" t="s">
        <v>578</v>
      </c>
      <c r="EA178" s="323" t="s">
        <v>578</v>
      </c>
      <c r="ED178" s="323" t="s">
        <v>578</v>
      </c>
      <c r="EG178" s="323" t="s">
        <v>578</v>
      </c>
      <c r="EJ178" s="323" t="s">
        <v>578</v>
      </c>
      <c r="EM178" s="323" t="s">
        <v>578</v>
      </c>
      <c r="EP178" s="323" t="s">
        <v>578</v>
      </c>
      <c r="ES178" s="323" t="s">
        <v>578</v>
      </c>
      <c r="EV178" s="323" t="s">
        <v>578</v>
      </c>
      <c r="EY178" s="323" t="s">
        <v>578</v>
      </c>
      <c r="FB178" s="323" t="s">
        <v>578</v>
      </c>
      <c r="FE178" s="323" t="s">
        <v>578</v>
      </c>
      <c r="FH178" s="323" t="s">
        <v>578</v>
      </c>
      <c r="FK178" s="323" t="s">
        <v>578</v>
      </c>
      <c r="FN178" s="323" t="s">
        <v>578</v>
      </c>
      <c r="FQ178" s="323" t="s">
        <v>578</v>
      </c>
      <c r="FT178" s="323" t="s">
        <v>578</v>
      </c>
      <c r="FW178" s="323" t="s">
        <v>578</v>
      </c>
      <c r="FZ178" s="323" t="s">
        <v>578</v>
      </c>
      <c r="GC178" s="323" t="s">
        <v>578</v>
      </c>
      <c r="GF178" s="323" t="s">
        <v>578</v>
      </c>
      <c r="GI178" s="323" t="s">
        <v>578</v>
      </c>
      <c r="GL178" s="323" t="s">
        <v>578</v>
      </c>
      <c r="GO178" s="323" t="s">
        <v>578</v>
      </c>
      <c r="GR178" s="323" t="s">
        <v>578</v>
      </c>
      <c r="GU178" s="323" t="s">
        <v>578</v>
      </c>
      <c r="GX178" s="323" t="s">
        <v>578</v>
      </c>
      <c r="HA178" s="323" t="s">
        <v>578</v>
      </c>
      <c r="HD178" s="323" t="s">
        <v>578</v>
      </c>
      <c r="HG178" s="323" t="s">
        <v>578</v>
      </c>
      <c r="HJ178" s="323" t="s">
        <v>578</v>
      </c>
      <c r="HM178" s="323" t="s">
        <v>578</v>
      </c>
      <c r="HP178" s="323" t="s">
        <v>578</v>
      </c>
      <c r="HS178" s="323" t="s">
        <v>578</v>
      </c>
      <c r="HV178" s="323" t="s">
        <v>578</v>
      </c>
      <c r="IB178" s="346" t="s">
        <v>578</v>
      </c>
      <c r="IC178" s="347" t="s">
        <v>578</v>
      </c>
      <c r="ID178" s="347" t="s">
        <v>578</v>
      </c>
      <c r="IE178" s="347" t="b">
        <v>1</v>
      </c>
    </row>
    <row r="179" spans="66:239">
      <c r="BN179" s="322" t="s">
        <v>578</v>
      </c>
      <c r="CX179" s="322" t="s">
        <v>578</v>
      </c>
      <c r="DR179" s="323" t="s">
        <v>578</v>
      </c>
      <c r="DU179" s="323" t="s">
        <v>578</v>
      </c>
      <c r="DX179" s="323" t="s">
        <v>578</v>
      </c>
      <c r="EA179" s="323" t="s">
        <v>578</v>
      </c>
      <c r="ED179" s="323" t="s">
        <v>578</v>
      </c>
      <c r="EG179" s="323" t="s">
        <v>578</v>
      </c>
      <c r="EJ179" s="323" t="s">
        <v>578</v>
      </c>
      <c r="EM179" s="323" t="s">
        <v>578</v>
      </c>
      <c r="EP179" s="323" t="s">
        <v>578</v>
      </c>
      <c r="ES179" s="323" t="s">
        <v>578</v>
      </c>
      <c r="EV179" s="323" t="s">
        <v>578</v>
      </c>
      <c r="EY179" s="323" t="s">
        <v>578</v>
      </c>
      <c r="FB179" s="323" t="s">
        <v>578</v>
      </c>
      <c r="FE179" s="323" t="s">
        <v>578</v>
      </c>
      <c r="FH179" s="323" t="s">
        <v>578</v>
      </c>
      <c r="FK179" s="323" t="s">
        <v>578</v>
      </c>
      <c r="FN179" s="323" t="s">
        <v>578</v>
      </c>
      <c r="FQ179" s="323" t="s">
        <v>578</v>
      </c>
      <c r="FT179" s="323" t="s">
        <v>578</v>
      </c>
      <c r="FW179" s="323" t="s">
        <v>578</v>
      </c>
      <c r="FZ179" s="323" t="s">
        <v>578</v>
      </c>
      <c r="GC179" s="323" t="s">
        <v>578</v>
      </c>
      <c r="GF179" s="323" t="s">
        <v>578</v>
      </c>
      <c r="GI179" s="323" t="s">
        <v>578</v>
      </c>
      <c r="GL179" s="323" t="s">
        <v>578</v>
      </c>
      <c r="GO179" s="323" t="s">
        <v>578</v>
      </c>
      <c r="GR179" s="323" t="s">
        <v>578</v>
      </c>
      <c r="GU179" s="323" t="s">
        <v>578</v>
      </c>
      <c r="GX179" s="323" t="s">
        <v>578</v>
      </c>
      <c r="HA179" s="323" t="s">
        <v>578</v>
      </c>
      <c r="HD179" s="323" t="s">
        <v>578</v>
      </c>
      <c r="HG179" s="323" t="s">
        <v>578</v>
      </c>
      <c r="HJ179" s="323" t="s">
        <v>578</v>
      </c>
      <c r="HM179" s="323" t="s">
        <v>578</v>
      </c>
      <c r="HP179" s="323" t="s">
        <v>578</v>
      </c>
      <c r="HS179" s="323" t="s">
        <v>578</v>
      </c>
      <c r="HV179" s="323" t="s">
        <v>578</v>
      </c>
      <c r="IB179" s="346" t="s">
        <v>578</v>
      </c>
      <c r="IC179" s="347" t="s">
        <v>578</v>
      </c>
      <c r="ID179" s="347" t="s">
        <v>578</v>
      </c>
      <c r="IE179" s="347" t="b">
        <v>1</v>
      </c>
    </row>
    <row r="180" spans="66:239">
      <c r="BN180" s="322" t="s">
        <v>578</v>
      </c>
      <c r="CX180" s="322" t="s">
        <v>578</v>
      </c>
      <c r="DR180" s="323" t="s">
        <v>578</v>
      </c>
      <c r="DU180" s="323" t="s">
        <v>578</v>
      </c>
      <c r="DX180" s="323" t="s">
        <v>578</v>
      </c>
      <c r="EA180" s="323" t="s">
        <v>578</v>
      </c>
      <c r="ED180" s="323" t="s">
        <v>578</v>
      </c>
      <c r="EG180" s="323" t="s">
        <v>578</v>
      </c>
      <c r="EJ180" s="323" t="s">
        <v>578</v>
      </c>
      <c r="EM180" s="323" t="s">
        <v>578</v>
      </c>
      <c r="EP180" s="323" t="s">
        <v>578</v>
      </c>
      <c r="ES180" s="323" t="s">
        <v>578</v>
      </c>
      <c r="EV180" s="323" t="s">
        <v>578</v>
      </c>
      <c r="EY180" s="323" t="s">
        <v>578</v>
      </c>
      <c r="FB180" s="323" t="s">
        <v>578</v>
      </c>
      <c r="FE180" s="323" t="s">
        <v>578</v>
      </c>
      <c r="FH180" s="323" t="s">
        <v>578</v>
      </c>
      <c r="FK180" s="323" t="s">
        <v>578</v>
      </c>
      <c r="FN180" s="323" t="s">
        <v>578</v>
      </c>
      <c r="FQ180" s="323" t="s">
        <v>578</v>
      </c>
      <c r="FT180" s="323" t="s">
        <v>578</v>
      </c>
      <c r="FW180" s="323" t="s">
        <v>578</v>
      </c>
      <c r="FZ180" s="323" t="s">
        <v>578</v>
      </c>
      <c r="GC180" s="323" t="s">
        <v>578</v>
      </c>
      <c r="GF180" s="323" t="s">
        <v>578</v>
      </c>
      <c r="GI180" s="323" t="s">
        <v>578</v>
      </c>
      <c r="GL180" s="323" t="s">
        <v>578</v>
      </c>
      <c r="GO180" s="323" t="s">
        <v>578</v>
      </c>
      <c r="GR180" s="323" t="s">
        <v>578</v>
      </c>
      <c r="GU180" s="323" t="s">
        <v>578</v>
      </c>
      <c r="GX180" s="323" t="s">
        <v>578</v>
      </c>
      <c r="HA180" s="323" t="s">
        <v>578</v>
      </c>
      <c r="HD180" s="323" t="s">
        <v>578</v>
      </c>
      <c r="HG180" s="323" t="s">
        <v>578</v>
      </c>
      <c r="HJ180" s="323" t="s">
        <v>578</v>
      </c>
      <c r="HM180" s="323" t="s">
        <v>578</v>
      </c>
      <c r="HP180" s="323" t="s">
        <v>578</v>
      </c>
      <c r="HS180" s="323" t="s">
        <v>578</v>
      </c>
      <c r="HV180" s="323" t="s">
        <v>578</v>
      </c>
      <c r="IB180" s="346" t="s">
        <v>578</v>
      </c>
      <c r="IC180" s="347" t="s">
        <v>578</v>
      </c>
      <c r="ID180" s="347" t="s">
        <v>578</v>
      </c>
      <c r="IE180" s="347" t="b">
        <v>1</v>
      </c>
    </row>
    <row r="181" spans="66:239">
      <c r="BN181" s="322" t="s">
        <v>578</v>
      </c>
      <c r="CX181" s="322" t="s">
        <v>578</v>
      </c>
      <c r="DR181" s="323" t="s">
        <v>578</v>
      </c>
      <c r="DU181" s="323" t="s">
        <v>578</v>
      </c>
      <c r="DX181" s="323" t="s">
        <v>578</v>
      </c>
      <c r="EA181" s="323" t="s">
        <v>578</v>
      </c>
      <c r="ED181" s="323" t="s">
        <v>578</v>
      </c>
      <c r="EG181" s="323" t="s">
        <v>578</v>
      </c>
      <c r="EJ181" s="323" t="s">
        <v>578</v>
      </c>
      <c r="EM181" s="323" t="s">
        <v>578</v>
      </c>
      <c r="EP181" s="323" t="s">
        <v>578</v>
      </c>
      <c r="ES181" s="323" t="s">
        <v>578</v>
      </c>
      <c r="EV181" s="323" t="s">
        <v>578</v>
      </c>
      <c r="EY181" s="323" t="s">
        <v>578</v>
      </c>
      <c r="FB181" s="323" t="s">
        <v>578</v>
      </c>
      <c r="FE181" s="323" t="s">
        <v>578</v>
      </c>
      <c r="FH181" s="323" t="s">
        <v>578</v>
      </c>
      <c r="FK181" s="323" t="s">
        <v>578</v>
      </c>
      <c r="FN181" s="323" t="s">
        <v>578</v>
      </c>
      <c r="FQ181" s="323" t="s">
        <v>578</v>
      </c>
      <c r="FT181" s="323" t="s">
        <v>578</v>
      </c>
      <c r="FW181" s="323" t="s">
        <v>578</v>
      </c>
      <c r="FZ181" s="323" t="s">
        <v>578</v>
      </c>
      <c r="GC181" s="323" t="s">
        <v>578</v>
      </c>
      <c r="GF181" s="323" t="s">
        <v>578</v>
      </c>
      <c r="GI181" s="323" t="s">
        <v>578</v>
      </c>
      <c r="GL181" s="323" t="s">
        <v>578</v>
      </c>
      <c r="GO181" s="323" t="s">
        <v>578</v>
      </c>
      <c r="GR181" s="323" t="s">
        <v>578</v>
      </c>
      <c r="GU181" s="323" t="s">
        <v>578</v>
      </c>
      <c r="GX181" s="323" t="s">
        <v>578</v>
      </c>
      <c r="HA181" s="323" t="s">
        <v>578</v>
      </c>
      <c r="HD181" s="323" t="s">
        <v>578</v>
      </c>
      <c r="HG181" s="323" t="s">
        <v>578</v>
      </c>
      <c r="HJ181" s="323" t="s">
        <v>578</v>
      </c>
      <c r="HM181" s="323" t="s">
        <v>578</v>
      </c>
      <c r="HP181" s="323" t="s">
        <v>578</v>
      </c>
      <c r="HS181" s="323" t="s">
        <v>578</v>
      </c>
      <c r="HV181" s="323" t="s">
        <v>578</v>
      </c>
      <c r="IB181" s="346" t="s">
        <v>578</v>
      </c>
      <c r="IC181" s="347" t="s">
        <v>578</v>
      </c>
      <c r="ID181" s="347" t="s">
        <v>578</v>
      </c>
      <c r="IE181" s="347" t="b">
        <v>1</v>
      </c>
    </row>
    <row r="182" spans="66:239">
      <c r="BN182" s="322" t="s">
        <v>578</v>
      </c>
      <c r="CX182" s="322" t="s">
        <v>578</v>
      </c>
      <c r="DR182" s="323" t="s">
        <v>578</v>
      </c>
      <c r="DU182" s="323" t="s">
        <v>578</v>
      </c>
      <c r="DX182" s="323" t="s">
        <v>578</v>
      </c>
      <c r="EA182" s="323" t="s">
        <v>578</v>
      </c>
      <c r="ED182" s="323" t="s">
        <v>578</v>
      </c>
      <c r="EG182" s="323" t="s">
        <v>578</v>
      </c>
      <c r="EJ182" s="323" t="s">
        <v>578</v>
      </c>
      <c r="EM182" s="323" t="s">
        <v>578</v>
      </c>
      <c r="EP182" s="323" t="s">
        <v>578</v>
      </c>
      <c r="ES182" s="323" t="s">
        <v>578</v>
      </c>
      <c r="EV182" s="323" t="s">
        <v>578</v>
      </c>
      <c r="EY182" s="323" t="s">
        <v>578</v>
      </c>
      <c r="FB182" s="323" t="s">
        <v>578</v>
      </c>
      <c r="FE182" s="323" t="s">
        <v>578</v>
      </c>
      <c r="FH182" s="323" t="s">
        <v>578</v>
      </c>
      <c r="FK182" s="323" t="s">
        <v>578</v>
      </c>
      <c r="FN182" s="323" t="s">
        <v>578</v>
      </c>
      <c r="FQ182" s="323" t="s">
        <v>578</v>
      </c>
      <c r="FT182" s="323" t="s">
        <v>578</v>
      </c>
      <c r="FW182" s="323" t="s">
        <v>578</v>
      </c>
      <c r="FZ182" s="323" t="s">
        <v>578</v>
      </c>
      <c r="GC182" s="323" t="s">
        <v>578</v>
      </c>
      <c r="GF182" s="323" t="s">
        <v>578</v>
      </c>
      <c r="GI182" s="323" t="s">
        <v>578</v>
      </c>
      <c r="GL182" s="323" t="s">
        <v>578</v>
      </c>
      <c r="GO182" s="323" t="s">
        <v>578</v>
      </c>
      <c r="GR182" s="323" t="s">
        <v>578</v>
      </c>
      <c r="GU182" s="323" t="s">
        <v>578</v>
      </c>
      <c r="GX182" s="323" t="s">
        <v>578</v>
      </c>
      <c r="HA182" s="323" t="s">
        <v>578</v>
      </c>
      <c r="HD182" s="323" t="s">
        <v>578</v>
      </c>
      <c r="HG182" s="323" t="s">
        <v>578</v>
      </c>
      <c r="HJ182" s="323" t="s">
        <v>578</v>
      </c>
      <c r="HM182" s="323" t="s">
        <v>578</v>
      </c>
      <c r="HP182" s="323" t="s">
        <v>578</v>
      </c>
      <c r="HS182" s="323" t="s">
        <v>578</v>
      </c>
      <c r="HV182" s="323" t="s">
        <v>578</v>
      </c>
      <c r="IB182" s="346" t="s">
        <v>578</v>
      </c>
      <c r="IC182" s="347" t="s">
        <v>578</v>
      </c>
      <c r="ID182" s="347" t="s">
        <v>578</v>
      </c>
      <c r="IE182" s="347" t="b">
        <v>1</v>
      </c>
    </row>
    <row r="183" spans="66:239">
      <c r="BN183" s="322" t="s">
        <v>578</v>
      </c>
      <c r="CX183" s="322" t="s">
        <v>578</v>
      </c>
      <c r="DR183" s="323" t="s">
        <v>578</v>
      </c>
      <c r="DU183" s="323" t="s">
        <v>578</v>
      </c>
      <c r="DX183" s="323" t="s">
        <v>578</v>
      </c>
      <c r="EA183" s="323" t="s">
        <v>578</v>
      </c>
      <c r="ED183" s="323" t="s">
        <v>578</v>
      </c>
      <c r="EG183" s="323" t="s">
        <v>578</v>
      </c>
      <c r="EJ183" s="323" t="s">
        <v>578</v>
      </c>
      <c r="EM183" s="323" t="s">
        <v>578</v>
      </c>
      <c r="EP183" s="323" t="s">
        <v>578</v>
      </c>
      <c r="ES183" s="323" t="s">
        <v>578</v>
      </c>
      <c r="EV183" s="323" t="s">
        <v>578</v>
      </c>
      <c r="EY183" s="323" t="s">
        <v>578</v>
      </c>
      <c r="FB183" s="323" t="s">
        <v>578</v>
      </c>
      <c r="FE183" s="323" t="s">
        <v>578</v>
      </c>
      <c r="FH183" s="323" t="s">
        <v>578</v>
      </c>
      <c r="FK183" s="323" t="s">
        <v>578</v>
      </c>
      <c r="FN183" s="323" t="s">
        <v>578</v>
      </c>
      <c r="FQ183" s="323" t="s">
        <v>578</v>
      </c>
      <c r="FT183" s="323" t="s">
        <v>578</v>
      </c>
      <c r="FW183" s="323" t="s">
        <v>578</v>
      </c>
      <c r="FZ183" s="323" t="s">
        <v>578</v>
      </c>
      <c r="GC183" s="323" t="s">
        <v>578</v>
      </c>
      <c r="GF183" s="323" t="s">
        <v>578</v>
      </c>
      <c r="GI183" s="323" t="s">
        <v>578</v>
      </c>
      <c r="GL183" s="323" t="s">
        <v>578</v>
      </c>
      <c r="GO183" s="323" t="s">
        <v>578</v>
      </c>
      <c r="GR183" s="323" t="s">
        <v>578</v>
      </c>
      <c r="GU183" s="323" t="s">
        <v>578</v>
      </c>
      <c r="GX183" s="323" t="s">
        <v>578</v>
      </c>
      <c r="HA183" s="323" t="s">
        <v>578</v>
      </c>
      <c r="HD183" s="323" t="s">
        <v>578</v>
      </c>
      <c r="HG183" s="323" t="s">
        <v>578</v>
      </c>
      <c r="HJ183" s="323" t="s">
        <v>578</v>
      </c>
      <c r="HM183" s="323" t="s">
        <v>578</v>
      </c>
      <c r="HP183" s="323" t="s">
        <v>578</v>
      </c>
      <c r="HS183" s="323" t="s">
        <v>578</v>
      </c>
      <c r="HV183" s="323" t="s">
        <v>578</v>
      </c>
      <c r="IB183" s="346" t="s">
        <v>578</v>
      </c>
      <c r="IC183" s="347" t="s">
        <v>578</v>
      </c>
      <c r="ID183" s="347" t="s">
        <v>578</v>
      </c>
      <c r="IE183" s="347" t="b">
        <v>1</v>
      </c>
    </row>
    <row r="184" spans="66:239">
      <c r="BN184" s="322" t="s">
        <v>578</v>
      </c>
      <c r="CX184" s="322" t="s">
        <v>578</v>
      </c>
      <c r="DR184" s="323" t="s">
        <v>578</v>
      </c>
      <c r="DU184" s="323" t="s">
        <v>578</v>
      </c>
      <c r="DX184" s="323" t="s">
        <v>578</v>
      </c>
      <c r="EA184" s="323" t="s">
        <v>578</v>
      </c>
      <c r="ED184" s="323" t="s">
        <v>578</v>
      </c>
      <c r="EG184" s="323" t="s">
        <v>578</v>
      </c>
      <c r="EJ184" s="323" t="s">
        <v>578</v>
      </c>
      <c r="EM184" s="323" t="s">
        <v>578</v>
      </c>
      <c r="EP184" s="323" t="s">
        <v>578</v>
      </c>
      <c r="ES184" s="323" t="s">
        <v>578</v>
      </c>
      <c r="EV184" s="323" t="s">
        <v>578</v>
      </c>
      <c r="EY184" s="323" t="s">
        <v>578</v>
      </c>
      <c r="FB184" s="323" t="s">
        <v>578</v>
      </c>
      <c r="FE184" s="323" t="s">
        <v>578</v>
      </c>
      <c r="FH184" s="323" t="s">
        <v>578</v>
      </c>
      <c r="FK184" s="323" t="s">
        <v>578</v>
      </c>
      <c r="FN184" s="323" t="s">
        <v>578</v>
      </c>
      <c r="FQ184" s="323" t="s">
        <v>578</v>
      </c>
      <c r="FT184" s="323" t="s">
        <v>578</v>
      </c>
      <c r="FW184" s="323" t="s">
        <v>578</v>
      </c>
      <c r="FZ184" s="323" t="s">
        <v>578</v>
      </c>
      <c r="GC184" s="323" t="s">
        <v>578</v>
      </c>
      <c r="GF184" s="323" t="s">
        <v>578</v>
      </c>
      <c r="GI184" s="323" t="s">
        <v>578</v>
      </c>
      <c r="GL184" s="323" t="s">
        <v>578</v>
      </c>
      <c r="GO184" s="323" t="s">
        <v>578</v>
      </c>
      <c r="GR184" s="323" t="s">
        <v>578</v>
      </c>
      <c r="GU184" s="323" t="s">
        <v>578</v>
      </c>
      <c r="GX184" s="323" t="s">
        <v>578</v>
      </c>
      <c r="HA184" s="323" t="s">
        <v>578</v>
      </c>
      <c r="HD184" s="323" t="s">
        <v>578</v>
      </c>
      <c r="HG184" s="323" t="s">
        <v>578</v>
      </c>
      <c r="HJ184" s="323" t="s">
        <v>578</v>
      </c>
      <c r="HM184" s="323" t="s">
        <v>578</v>
      </c>
      <c r="HP184" s="323" t="s">
        <v>578</v>
      </c>
      <c r="HS184" s="323" t="s">
        <v>578</v>
      </c>
      <c r="HV184" s="323" t="s">
        <v>578</v>
      </c>
      <c r="IB184" s="346" t="s">
        <v>578</v>
      </c>
      <c r="IC184" s="347" t="s">
        <v>578</v>
      </c>
      <c r="ID184" s="347" t="s">
        <v>578</v>
      </c>
      <c r="IE184" s="347" t="b">
        <v>1</v>
      </c>
    </row>
    <row r="185" spans="66:239">
      <c r="BN185" s="322" t="s">
        <v>578</v>
      </c>
      <c r="CX185" s="322" t="s">
        <v>578</v>
      </c>
      <c r="DR185" s="323" t="s">
        <v>578</v>
      </c>
      <c r="DU185" s="323" t="s">
        <v>578</v>
      </c>
      <c r="DX185" s="323" t="s">
        <v>578</v>
      </c>
      <c r="EA185" s="323" t="s">
        <v>578</v>
      </c>
      <c r="ED185" s="323" t="s">
        <v>578</v>
      </c>
      <c r="EG185" s="323" t="s">
        <v>578</v>
      </c>
      <c r="EJ185" s="323" t="s">
        <v>578</v>
      </c>
      <c r="EM185" s="323" t="s">
        <v>578</v>
      </c>
      <c r="EP185" s="323" t="s">
        <v>578</v>
      </c>
      <c r="ES185" s="323" t="s">
        <v>578</v>
      </c>
      <c r="EV185" s="323" t="s">
        <v>578</v>
      </c>
      <c r="EY185" s="323" t="s">
        <v>578</v>
      </c>
      <c r="FB185" s="323" t="s">
        <v>578</v>
      </c>
      <c r="FE185" s="323" t="s">
        <v>578</v>
      </c>
      <c r="FH185" s="323" t="s">
        <v>578</v>
      </c>
      <c r="FK185" s="323" t="s">
        <v>578</v>
      </c>
      <c r="FN185" s="323" t="s">
        <v>578</v>
      </c>
      <c r="FQ185" s="323" t="s">
        <v>578</v>
      </c>
      <c r="FT185" s="323" t="s">
        <v>578</v>
      </c>
      <c r="FW185" s="323" t="s">
        <v>578</v>
      </c>
      <c r="FZ185" s="323" t="s">
        <v>578</v>
      </c>
      <c r="GC185" s="323" t="s">
        <v>578</v>
      </c>
      <c r="GF185" s="323" t="s">
        <v>578</v>
      </c>
      <c r="GI185" s="323" t="s">
        <v>578</v>
      </c>
      <c r="GL185" s="323" t="s">
        <v>578</v>
      </c>
      <c r="GO185" s="323" t="s">
        <v>578</v>
      </c>
      <c r="GR185" s="323" t="s">
        <v>578</v>
      </c>
      <c r="GU185" s="323" t="s">
        <v>578</v>
      </c>
      <c r="GX185" s="323" t="s">
        <v>578</v>
      </c>
      <c r="HA185" s="323" t="s">
        <v>578</v>
      </c>
      <c r="HD185" s="323" t="s">
        <v>578</v>
      </c>
      <c r="HG185" s="323" t="s">
        <v>578</v>
      </c>
      <c r="HJ185" s="323" t="s">
        <v>578</v>
      </c>
      <c r="HM185" s="323" t="s">
        <v>578</v>
      </c>
      <c r="HP185" s="323" t="s">
        <v>578</v>
      </c>
      <c r="HS185" s="323" t="s">
        <v>578</v>
      </c>
      <c r="HV185" s="323" t="s">
        <v>578</v>
      </c>
      <c r="IB185" s="346" t="s">
        <v>578</v>
      </c>
      <c r="IC185" s="347" t="s">
        <v>578</v>
      </c>
      <c r="ID185" s="347" t="s">
        <v>578</v>
      </c>
      <c r="IE185" s="347" t="b">
        <v>1</v>
      </c>
    </row>
    <row r="186" spans="66:239">
      <c r="BN186" s="322" t="s">
        <v>578</v>
      </c>
      <c r="CX186" s="322" t="s">
        <v>578</v>
      </c>
      <c r="DR186" s="323" t="s">
        <v>578</v>
      </c>
      <c r="DU186" s="323" t="s">
        <v>578</v>
      </c>
      <c r="DX186" s="323" t="s">
        <v>578</v>
      </c>
      <c r="EA186" s="323" t="s">
        <v>578</v>
      </c>
      <c r="ED186" s="323" t="s">
        <v>578</v>
      </c>
      <c r="EG186" s="323" t="s">
        <v>578</v>
      </c>
      <c r="EJ186" s="323" t="s">
        <v>578</v>
      </c>
      <c r="EM186" s="323" t="s">
        <v>578</v>
      </c>
      <c r="EP186" s="323" t="s">
        <v>578</v>
      </c>
      <c r="ES186" s="323" t="s">
        <v>578</v>
      </c>
      <c r="EV186" s="323" t="s">
        <v>578</v>
      </c>
      <c r="EY186" s="323" t="s">
        <v>578</v>
      </c>
      <c r="FB186" s="323" t="s">
        <v>578</v>
      </c>
      <c r="FE186" s="323" t="s">
        <v>578</v>
      </c>
      <c r="FH186" s="323" t="s">
        <v>578</v>
      </c>
      <c r="FK186" s="323" t="s">
        <v>578</v>
      </c>
      <c r="FN186" s="323" t="s">
        <v>578</v>
      </c>
      <c r="FQ186" s="323" t="s">
        <v>578</v>
      </c>
      <c r="FT186" s="323" t="s">
        <v>578</v>
      </c>
      <c r="FW186" s="323" t="s">
        <v>578</v>
      </c>
      <c r="FZ186" s="323" t="s">
        <v>578</v>
      </c>
      <c r="GC186" s="323" t="s">
        <v>578</v>
      </c>
      <c r="GF186" s="323" t="s">
        <v>578</v>
      </c>
      <c r="GI186" s="323" t="s">
        <v>578</v>
      </c>
      <c r="GL186" s="323" t="s">
        <v>578</v>
      </c>
      <c r="GO186" s="323" t="s">
        <v>578</v>
      </c>
      <c r="GR186" s="323" t="s">
        <v>578</v>
      </c>
      <c r="GU186" s="323" t="s">
        <v>578</v>
      </c>
      <c r="GX186" s="323" t="s">
        <v>578</v>
      </c>
      <c r="HA186" s="323" t="s">
        <v>578</v>
      </c>
      <c r="HD186" s="323" t="s">
        <v>578</v>
      </c>
      <c r="HG186" s="323" t="s">
        <v>578</v>
      </c>
      <c r="HJ186" s="323" t="s">
        <v>578</v>
      </c>
      <c r="HM186" s="323" t="s">
        <v>578</v>
      </c>
      <c r="HP186" s="323" t="s">
        <v>578</v>
      </c>
      <c r="HS186" s="323" t="s">
        <v>578</v>
      </c>
      <c r="HV186" s="323" t="s">
        <v>578</v>
      </c>
      <c r="IB186" s="346" t="s">
        <v>578</v>
      </c>
      <c r="IC186" s="347" t="s">
        <v>578</v>
      </c>
      <c r="ID186" s="347" t="s">
        <v>578</v>
      </c>
      <c r="IE186" s="347" t="b">
        <v>1</v>
      </c>
    </row>
    <row r="187" spans="66:239">
      <c r="BN187" s="322" t="s">
        <v>578</v>
      </c>
      <c r="CX187" s="322" t="s">
        <v>578</v>
      </c>
      <c r="DR187" s="323" t="s">
        <v>578</v>
      </c>
      <c r="DU187" s="323" t="s">
        <v>578</v>
      </c>
      <c r="DX187" s="323" t="s">
        <v>578</v>
      </c>
      <c r="EA187" s="323" t="s">
        <v>578</v>
      </c>
      <c r="ED187" s="323" t="s">
        <v>578</v>
      </c>
      <c r="EG187" s="323" t="s">
        <v>578</v>
      </c>
      <c r="EJ187" s="323" t="s">
        <v>578</v>
      </c>
      <c r="EM187" s="323" t="s">
        <v>578</v>
      </c>
      <c r="EP187" s="323" t="s">
        <v>578</v>
      </c>
      <c r="ES187" s="323" t="s">
        <v>578</v>
      </c>
      <c r="EV187" s="323" t="s">
        <v>578</v>
      </c>
      <c r="EY187" s="323" t="s">
        <v>578</v>
      </c>
      <c r="FB187" s="323" t="s">
        <v>578</v>
      </c>
      <c r="FE187" s="323" t="s">
        <v>578</v>
      </c>
      <c r="FH187" s="323" t="s">
        <v>578</v>
      </c>
      <c r="FK187" s="323" t="s">
        <v>578</v>
      </c>
      <c r="FN187" s="323" t="s">
        <v>578</v>
      </c>
      <c r="FQ187" s="323" t="s">
        <v>578</v>
      </c>
      <c r="FT187" s="323" t="s">
        <v>578</v>
      </c>
      <c r="FW187" s="323" t="s">
        <v>578</v>
      </c>
      <c r="FZ187" s="323" t="s">
        <v>578</v>
      </c>
      <c r="GC187" s="323" t="s">
        <v>578</v>
      </c>
      <c r="GF187" s="323" t="s">
        <v>578</v>
      </c>
      <c r="GI187" s="323" t="s">
        <v>578</v>
      </c>
      <c r="GL187" s="323" t="s">
        <v>578</v>
      </c>
      <c r="GO187" s="323" t="s">
        <v>578</v>
      </c>
      <c r="GR187" s="323" t="s">
        <v>578</v>
      </c>
      <c r="GU187" s="323" t="s">
        <v>578</v>
      </c>
      <c r="GX187" s="323" t="s">
        <v>578</v>
      </c>
      <c r="HA187" s="323" t="s">
        <v>578</v>
      </c>
      <c r="HD187" s="323" t="s">
        <v>578</v>
      </c>
      <c r="HG187" s="323" t="s">
        <v>578</v>
      </c>
      <c r="HJ187" s="323" t="s">
        <v>578</v>
      </c>
      <c r="HM187" s="323" t="s">
        <v>578</v>
      </c>
      <c r="HP187" s="323" t="s">
        <v>578</v>
      </c>
      <c r="HS187" s="323" t="s">
        <v>578</v>
      </c>
      <c r="HV187" s="323" t="s">
        <v>578</v>
      </c>
      <c r="IB187" s="346" t="s">
        <v>578</v>
      </c>
      <c r="IC187" s="347" t="s">
        <v>578</v>
      </c>
      <c r="ID187" s="347" t="s">
        <v>578</v>
      </c>
      <c r="IE187" s="347" t="b">
        <v>1</v>
      </c>
    </row>
    <row r="188" spans="66:239">
      <c r="BN188" s="322" t="s">
        <v>578</v>
      </c>
      <c r="CX188" s="322" t="s">
        <v>578</v>
      </c>
      <c r="DR188" s="323" t="s">
        <v>578</v>
      </c>
      <c r="DU188" s="323" t="s">
        <v>578</v>
      </c>
      <c r="DX188" s="323" t="s">
        <v>578</v>
      </c>
      <c r="EA188" s="323" t="s">
        <v>578</v>
      </c>
      <c r="ED188" s="323" t="s">
        <v>578</v>
      </c>
      <c r="EG188" s="323" t="s">
        <v>578</v>
      </c>
      <c r="EJ188" s="323" t="s">
        <v>578</v>
      </c>
      <c r="EM188" s="323" t="s">
        <v>578</v>
      </c>
      <c r="EP188" s="323" t="s">
        <v>578</v>
      </c>
      <c r="ES188" s="323" t="s">
        <v>578</v>
      </c>
      <c r="EV188" s="323" t="s">
        <v>578</v>
      </c>
      <c r="EY188" s="323" t="s">
        <v>578</v>
      </c>
      <c r="FB188" s="323" t="s">
        <v>578</v>
      </c>
      <c r="FE188" s="323" t="s">
        <v>578</v>
      </c>
      <c r="FH188" s="323" t="s">
        <v>578</v>
      </c>
      <c r="FK188" s="323" t="s">
        <v>578</v>
      </c>
      <c r="FN188" s="323" t="s">
        <v>578</v>
      </c>
      <c r="FQ188" s="323" t="s">
        <v>578</v>
      </c>
      <c r="FT188" s="323" t="s">
        <v>578</v>
      </c>
      <c r="FW188" s="323" t="s">
        <v>578</v>
      </c>
      <c r="FZ188" s="323" t="s">
        <v>578</v>
      </c>
      <c r="GC188" s="323" t="s">
        <v>578</v>
      </c>
      <c r="GF188" s="323" t="s">
        <v>578</v>
      </c>
      <c r="GI188" s="323" t="s">
        <v>578</v>
      </c>
      <c r="GL188" s="323" t="s">
        <v>578</v>
      </c>
      <c r="GO188" s="323" t="s">
        <v>578</v>
      </c>
      <c r="GR188" s="323" t="s">
        <v>578</v>
      </c>
      <c r="GU188" s="323" t="s">
        <v>578</v>
      </c>
      <c r="GX188" s="323" t="s">
        <v>578</v>
      </c>
      <c r="HA188" s="323" t="s">
        <v>578</v>
      </c>
      <c r="HD188" s="323" t="s">
        <v>578</v>
      </c>
      <c r="HG188" s="323" t="s">
        <v>578</v>
      </c>
      <c r="HJ188" s="323" t="s">
        <v>578</v>
      </c>
      <c r="HM188" s="323" t="s">
        <v>578</v>
      </c>
      <c r="HP188" s="323" t="s">
        <v>578</v>
      </c>
      <c r="HS188" s="323" t="s">
        <v>578</v>
      </c>
      <c r="HV188" s="323" t="s">
        <v>578</v>
      </c>
      <c r="IB188" s="346" t="s">
        <v>578</v>
      </c>
      <c r="IC188" s="347" t="s">
        <v>578</v>
      </c>
      <c r="ID188" s="347" t="s">
        <v>578</v>
      </c>
      <c r="IE188" s="347" t="b">
        <v>1</v>
      </c>
    </row>
    <row r="189" spans="66:239">
      <c r="BN189" s="322" t="s">
        <v>578</v>
      </c>
      <c r="CX189" s="322" t="s">
        <v>578</v>
      </c>
      <c r="DR189" s="323" t="s">
        <v>578</v>
      </c>
      <c r="DU189" s="323" t="s">
        <v>578</v>
      </c>
      <c r="DX189" s="323" t="s">
        <v>578</v>
      </c>
      <c r="EA189" s="323" t="s">
        <v>578</v>
      </c>
      <c r="ED189" s="323" t="s">
        <v>578</v>
      </c>
      <c r="EG189" s="323" t="s">
        <v>578</v>
      </c>
      <c r="EJ189" s="323" t="s">
        <v>578</v>
      </c>
      <c r="EM189" s="323" t="s">
        <v>578</v>
      </c>
      <c r="EP189" s="323" t="s">
        <v>578</v>
      </c>
      <c r="ES189" s="323" t="s">
        <v>578</v>
      </c>
      <c r="EV189" s="323" t="s">
        <v>578</v>
      </c>
      <c r="EY189" s="323" t="s">
        <v>578</v>
      </c>
      <c r="FB189" s="323" t="s">
        <v>578</v>
      </c>
      <c r="FE189" s="323" t="s">
        <v>578</v>
      </c>
      <c r="FH189" s="323" t="s">
        <v>578</v>
      </c>
      <c r="FK189" s="323" t="s">
        <v>578</v>
      </c>
      <c r="FN189" s="323" t="s">
        <v>578</v>
      </c>
      <c r="FQ189" s="323" t="s">
        <v>578</v>
      </c>
      <c r="FT189" s="323" t="s">
        <v>578</v>
      </c>
      <c r="FW189" s="323" t="s">
        <v>578</v>
      </c>
      <c r="FZ189" s="323" t="s">
        <v>578</v>
      </c>
      <c r="GC189" s="323" t="s">
        <v>578</v>
      </c>
      <c r="GF189" s="323" t="s">
        <v>578</v>
      </c>
      <c r="GI189" s="323" t="s">
        <v>578</v>
      </c>
      <c r="GL189" s="323" t="s">
        <v>578</v>
      </c>
      <c r="GO189" s="323" t="s">
        <v>578</v>
      </c>
      <c r="GR189" s="323" t="s">
        <v>578</v>
      </c>
      <c r="GU189" s="323" t="s">
        <v>578</v>
      </c>
      <c r="GX189" s="323" t="s">
        <v>578</v>
      </c>
      <c r="HA189" s="323" t="s">
        <v>578</v>
      </c>
      <c r="HD189" s="323" t="s">
        <v>578</v>
      </c>
      <c r="HG189" s="323" t="s">
        <v>578</v>
      </c>
      <c r="HJ189" s="323" t="s">
        <v>578</v>
      </c>
      <c r="HM189" s="323" t="s">
        <v>578</v>
      </c>
      <c r="HP189" s="323" t="s">
        <v>578</v>
      </c>
      <c r="HS189" s="323" t="s">
        <v>578</v>
      </c>
      <c r="HV189" s="323" t="s">
        <v>578</v>
      </c>
      <c r="IB189" s="346" t="s">
        <v>578</v>
      </c>
      <c r="IC189" s="347" t="s">
        <v>578</v>
      </c>
      <c r="ID189" s="347" t="s">
        <v>578</v>
      </c>
      <c r="IE189" s="347" t="b">
        <v>1</v>
      </c>
    </row>
    <row r="190" spans="66:239">
      <c r="BN190" s="322" t="s">
        <v>578</v>
      </c>
      <c r="CX190" s="322" t="s">
        <v>578</v>
      </c>
      <c r="DR190" s="323" t="s">
        <v>578</v>
      </c>
      <c r="DU190" s="323" t="s">
        <v>578</v>
      </c>
      <c r="DX190" s="323" t="s">
        <v>578</v>
      </c>
      <c r="EA190" s="323" t="s">
        <v>578</v>
      </c>
      <c r="ED190" s="323" t="s">
        <v>578</v>
      </c>
      <c r="EG190" s="323" t="s">
        <v>578</v>
      </c>
      <c r="EJ190" s="323" t="s">
        <v>578</v>
      </c>
      <c r="EM190" s="323" t="s">
        <v>578</v>
      </c>
      <c r="EP190" s="323" t="s">
        <v>578</v>
      </c>
      <c r="ES190" s="323" t="s">
        <v>578</v>
      </c>
      <c r="EV190" s="323" t="s">
        <v>578</v>
      </c>
      <c r="EY190" s="323" t="s">
        <v>578</v>
      </c>
      <c r="FB190" s="323" t="s">
        <v>578</v>
      </c>
      <c r="FE190" s="323" t="s">
        <v>578</v>
      </c>
      <c r="FH190" s="323" t="s">
        <v>578</v>
      </c>
      <c r="FK190" s="323" t="s">
        <v>578</v>
      </c>
      <c r="FN190" s="323" t="s">
        <v>578</v>
      </c>
      <c r="FQ190" s="323" t="s">
        <v>578</v>
      </c>
      <c r="FT190" s="323" t="s">
        <v>578</v>
      </c>
      <c r="FW190" s="323" t="s">
        <v>578</v>
      </c>
      <c r="FZ190" s="323" t="s">
        <v>578</v>
      </c>
      <c r="GC190" s="323" t="s">
        <v>578</v>
      </c>
      <c r="GF190" s="323" t="s">
        <v>578</v>
      </c>
      <c r="GI190" s="323" t="s">
        <v>578</v>
      </c>
      <c r="GL190" s="323" t="s">
        <v>578</v>
      </c>
      <c r="GO190" s="323" t="s">
        <v>578</v>
      </c>
      <c r="GR190" s="323" t="s">
        <v>578</v>
      </c>
      <c r="GU190" s="323" t="s">
        <v>578</v>
      </c>
      <c r="GX190" s="323" t="s">
        <v>578</v>
      </c>
      <c r="HA190" s="323" t="s">
        <v>578</v>
      </c>
      <c r="HD190" s="323" t="s">
        <v>578</v>
      </c>
      <c r="HG190" s="323" t="s">
        <v>578</v>
      </c>
      <c r="HJ190" s="323" t="s">
        <v>578</v>
      </c>
      <c r="HM190" s="323" t="s">
        <v>578</v>
      </c>
      <c r="HP190" s="323" t="s">
        <v>578</v>
      </c>
      <c r="HS190" s="323" t="s">
        <v>578</v>
      </c>
      <c r="HV190" s="323" t="s">
        <v>578</v>
      </c>
      <c r="IB190" s="346" t="s">
        <v>578</v>
      </c>
      <c r="IC190" s="347" t="s">
        <v>578</v>
      </c>
      <c r="ID190" s="347" t="s">
        <v>578</v>
      </c>
      <c r="IE190" s="347" t="b">
        <v>1</v>
      </c>
    </row>
    <row r="191" spans="66:239">
      <c r="BN191" s="322" t="s">
        <v>578</v>
      </c>
      <c r="CX191" s="322" t="s">
        <v>578</v>
      </c>
      <c r="DR191" s="323" t="s">
        <v>578</v>
      </c>
      <c r="DU191" s="323" t="s">
        <v>578</v>
      </c>
      <c r="DX191" s="323" t="s">
        <v>578</v>
      </c>
      <c r="EA191" s="323" t="s">
        <v>578</v>
      </c>
      <c r="ED191" s="323" t="s">
        <v>578</v>
      </c>
      <c r="EG191" s="323" t="s">
        <v>578</v>
      </c>
      <c r="EJ191" s="323" t="s">
        <v>578</v>
      </c>
      <c r="EM191" s="323" t="s">
        <v>578</v>
      </c>
      <c r="EP191" s="323" t="s">
        <v>578</v>
      </c>
      <c r="ES191" s="323" t="s">
        <v>578</v>
      </c>
      <c r="EV191" s="323" t="s">
        <v>578</v>
      </c>
      <c r="EY191" s="323" t="s">
        <v>578</v>
      </c>
      <c r="FB191" s="323" t="s">
        <v>578</v>
      </c>
      <c r="FE191" s="323" t="s">
        <v>578</v>
      </c>
      <c r="FH191" s="323" t="s">
        <v>578</v>
      </c>
      <c r="FK191" s="323" t="s">
        <v>578</v>
      </c>
      <c r="FN191" s="323" t="s">
        <v>578</v>
      </c>
      <c r="FQ191" s="323" t="s">
        <v>578</v>
      </c>
      <c r="FT191" s="323" t="s">
        <v>578</v>
      </c>
      <c r="FW191" s="323" t="s">
        <v>578</v>
      </c>
      <c r="FZ191" s="323" t="s">
        <v>578</v>
      </c>
      <c r="GC191" s="323" t="s">
        <v>578</v>
      </c>
      <c r="GF191" s="323" t="s">
        <v>578</v>
      </c>
      <c r="GI191" s="323" t="s">
        <v>578</v>
      </c>
      <c r="GL191" s="323" t="s">
        <v>578</v>
      </c>
      <c r="GO191" s="323" t="s">
        <v>578</v>
      </c>
      <c r="GR191" s="323" t="s">
        <v>578</v>
      </c>
      <c r="GU191" s="323" t="s">
        <v>578</v>
      </c>
      <c r="GX191" s="323" t="s">
        <v>578</v>
      </c>
      <c r="HA191" s="323" t="s">
        <v>578</v>
      </c>
      <c r="HD191" s="323" t="s">
        <v>578</v>
      </c>
      <c r="HG191" s="323" t="s">
        <v>578</v>
      </c>
      <c r="HJ191" s="323" t="s">
        <v>578</v>
      </c>
      <c r="HM191" s="323" t="s">
        <v>578</v>
      </c>
      <c r="HP191" s="323" t="s">
        <v>578</v>
      </c>
      <c r="HS191" s="323" t="s">
        <v>578</v>
      </c>
      <c r="HV191" s="323" t="s">
        <v>578</v>
      </c>
      <c r="IB191" s="346" t="s">
        <v>578</v>
      </c>
      <c r="IC191" s="347" t="s">
        <v>578</v>
      </c>
      <c r="ID191" s="347" t="s">
        <v>578</v>
      </c>
      <c r="IE191" s="347" t="b">
        <v>1</v>
      </c>
    </row>
    <row r="192" spans="66:239">
      <c r="BN192" s="322" t="s">
        <v>578</v>
      </c>
      <c r="CX192" s="322" t="s">
        <v>578</v>
      </c>
      <c r="DR192" s="323" t="s">
        <v>578</v>
      </c>
      <c r="DU192" s="323" t="s">
        <v>578</v>
      </c>
      <c r="DX192" s="323" t="s">
        <v>578</v>
      </c>
      <c r="EA192" s="323" t="s">
        <v>578</v>
      </c>
      <c r="ED192" s="323" t="s">
        <v>578</v>
      </c>
      <c r="EG192" s="323" t="s">
        <v>578</v>
      </c>
      <c r="EJ192" s="323" t="s">
        <v>578</v>
      </c>
      <c r="EM192" s="323" t="s">
        <v>578</v>
      </c>
      <c r="EP192" s="323" t="s">
        <v>578</v>
      </c>
      <c r="ES192" s="323" t="s">
        <v>578</v>
      </c>
      <c r="EV192" s="323" t="s">
        <v>578</v>
      </c>
      <c r="EY192" s="323" t="s">
        <v>578</v>
      </c>
      <c r="FB192" s="323" t="s">
        <v>578</v>
      </c>
      <c r="FE192" s="323" t="s">
        <v>578</v>
      </c>
      <c r="FH192" s="323" t="s">
        <v>578</v>
      </c>
      <c r="FK192" s="323" t="s">
        <v>578</v>
      </c>
      <c r="FN192" s="323" t="s">
        <v>578</v>
      </c>
      <c r="FQ192" s="323" t="s">
        <v>578</v>
      </c>
      <c r="FT192" s="323" t="s">
        <v>578</v>
      </c>
      <c r="FW192" s="323" t="s">
        <v>578</v>
      </c>
      <c r="FZ192" s="323" t="s">
        <v>578</v>
      </c>
      <c r="GC192" s="323" t="s">
        <v>578</v>
      </c>
      <c r="GF192" s="323" t="s">
        <v>578</v>
      </c>
      <c r="GI192" s="323" t="s">
        <v>578</v>
      </c>
      <c r="GL192" s="323" t="s">
        <v>578</v>
      </c>
      <c r="GO192" s="323" t="s">
        <v>578</v>
      </c>
      <c r="GR192" s="323" t="s">
        <v>578</v>
      </c>
      <c r="GU192" s="323" t="s">
        <v>578</v>
      </c>
      <c r="GX192" s="323" t="s">
        <v>578</v>
      </c>
      <c r="HA192" s="323" t="s">
        <v>578</v>
      </c>
      <c r="HD192" s="323" t="s">
        <v>578</v>
      </c>
      <c r="HG192" s="323" t="s">
        <v>578</v>
      </c>
      <c r="HJ192" s="323" t="s">
        <v>578</v>
      </c>
      <c r="HM192" s="323" t="s">
        <v>578</v>
      </c>
      <c r="HP192" s="323" t="s">
        <v>578</v>
      </c>
      <c r="HS192" s="323" t="s">
        <v>578</v>
      </c>
      <c r="HV192" s="323" t="s">
        <v>578</v>
      </c>
      <c r="IB192" s="346" t="s">
        <v>578</v>
      </c>
      <c r="IC192" s="347" t="s">
        <v>578</v>
      </c>
      <c r="ID192" s="347" t="s">
        <v>578</v>
      </c>
      <c r="IE192" s="347" t="b">
        <v>1</v>
      </c>
    </row>
    <row r="193" spans="66:239">
      <c r="BN193" s="322" t="s">
        <v>578</v>
      </c>
      <c r="CX193" s="322" t="s">
        <v>578</v>
      </c>
      <c r="DR193" s="323" t="s">
        <v>578</v>
      </c>
      <c r="DU193" s="323" t="s">
        <v>578</v>
      </c>
      <c r="DX193" s="323" t="s">
        <v>578</v>
      </c>
      <c r="EA193" s="323" t="s">
        <v>578</v>
      </c>
      <c r="ED193" s="323" t="s">
        <v>578</v>
      </c>
      <c r="EG193" s="323" t="s">
        <v>578</v>
      </c>
      <c r="EJ193" s="323" t="s">
        <v>578</v>
      </c>
      <c r="EM193" s="323" t="s">
        <v>578</v>
      </c>
      <c r="EP193" s="323" t="s">
        <v>578</v>
      </c>
      <c r="ES193" s="323" t="s">
        <v>578</v>
      </c>
      <c r="EV193" s="323" t="s">
        <v>578</v>
      </c>
      <c r="EY193" s="323" t="s">
        <v>578</v>
      </c>
      <c r="FB193" s="323" t="s">
        <v>578</v>
      </c>
      <c r="FE193" s="323" t="s">
        <v>578</v>
      </c>
      <c r="FH193" s="323" t="s">
        <v>578</v>
      </c>
      <c r="FK193" s="323" t="s">
        <v>578</v>
      </c>
      <c r="FN193" s="323" t="s">
        <v>578</v>
      </c>
      <c r="FQ193" s="323" t="s">
        <v>578</v>
      </c>
      <c r="FT193" s="323" t="s">
        <v>578</v>
      </c>
      <c r="FW193" s="323" t="s">
        <v>578</v>
      </c>
      <c r="FZ193" s="323" t="s">
        <v>578</v>
      </c>
      <c r="GC193" s="323" t="s">
        <v>578</v>
      </c>
      <c r="GF193" s="323" t="s">
        <v>578</v>
      </c>
      <c r="GI193" s="323" t="s">
        <v>578</v>
      </c>
      <c r="GL193" s="323" t="s">
        <v>578</v>
      </c>
      <c r="GO193" s="323" t="s">
        <v>578</v>
      </c>
      <c r="GR193" s="323" t="s">
        <v>578</v>
      </c>
      <c r="GU193" s="323" t="s">
        <v>578</v>
      </c>
      <c r="GX193" s="323" t="s">
        <v>578</v>
      </c>
      <c r="HA193" s="323" t="s">
        <v>578</v>
      </c>
      <c r="HD193" s="323" t="s">
        <v>578</v>
      </c>
      <c r="HG193" s="323" t="s">
        <v>578</v>
      </c>
      <c r="HJ193" s="323" t="s">
        <v>578</v>
      </c>
      <c r="HM193" s="323" t="s">
        <v>578</v>
      </c>
      <c r="HP193" s="323" t="s">
        <v>578</v>
      </c>
      <c r="HS193" s="323" t="s">
        <v>578</v>
      </c>
      <c r="HV193" s="323" t="s">
        <v>578</v>
      </c>
      <c r="IB193" s="346" t="s">
        <v>578</v>
      </c>
      <c r="IC193" s="347" t="s">
        <v>578</v>
      </c>
      <c r="ID193" s="347" t="s">
        <v>578</v>
      </c>
      <c r="IE193" s="347" t="b">
        <v>1</v>
      </c>
    </row>
    <row r="194" spans="66:239">
      <c r="BN194" s="322" t="s">
        <v>578</v>
      </c>
      <c r="CX194" s="322" t="s">
        <v>578</v>
      </c>
      <c r="DR194" s="323" t="s">
        <v>578</v>
      </c>
      <c r="DU194" s="323" t="s">
        <v>578</v>
      </c>
      <c r="DX194" s="323" t="s">
        <v>578</v>
      </c>
      <c r="EA194" s="323" t="s">
        <v>578</v>
      </c>
      <c r="ED194" s="323" t="s">
        <v>578</v>
      </c>
      <c r="EG194" s="323" t="s">
        <v>578</v>
      </c>
      <c r="EJ194" s="323" t="s">
        <v>578</v>
      </c>
      <c r="EM194" s="323" t="s">
        <v>578</v>
      </c>
      <c r="EP194" s="323" t="s">
        <v>578</v>
      </c>
      <c r="ES194" s="323" t="s">
        <v>578</v>
      </c>
      <c r="EV194" s="323" t="s">
        <v>578</v>
      </c>
      <c r="EY194" s="323" t="s">
        <v>578</v>
      </c>
      <c r="FB194" s="323" t="s">
        <v>578</v>
      </c>
      <c r="FE194" s="323" t="s">
        <v>578</v>
      </c>
      <c r="FH194" s="323" t="s">
        <v>578</v>
      </c>
      <c r="FK194" s="323" t="s">
        <v>578</v>
      </c>
      <c r="FN194" s="323" t="s">
        <v>578</v>
      </c>
      <c r="FQ194" s="323" t="s">
        <v>578</v>
      </c>
      <c r="FT194" s="323" t="s">
        <v>578</v>
      </c>
      <c r="FW194" s="323" t="s">
        <v>578</v>
      </c>
      <c r="FZ194" s="323" t="s">
        <v>578</v>
      </c>
      <c r="GC194" s="323" t="s">
        <v>578</v>
      </c>
      <c r="GF194" s="323" t="s">
        <v>578</v>
      </c>
      <c r="GI194" s="323" t="s">
        <v>578</v>
      </c>
      <c r="GL194" s="323" t="s">
        <v>578</v>
      </c>
      <c r="GO194" s="323" t="s">
        <v>578</v>
      </c>
      <c r="GR194" s="323" t="s">
        <v>578</v>
      </c>
      <c r="GU194" s="323" t="s">
        <v>578</v>
      </c>
      <c r="GX194" s="323" t="s">
        <v>578</v>
      </c>
      <c r="HA194" s="323" t="s">
        <v>578</v>
      </c>
      <c r="HD194" s="323" t="s">
        <v>578</v>
      </c>
      <c r="HG194" s="323" t="s">
        <v>578</v>
      </c>
      <c r="HJ194" s="323" t="s">
        <v>578</v>
      </c>
      <c r="HM194" s="323" t="s">
        <v>578</v>
      </c>
      <c r="HP194" s="323" t="s">
        <v>578</v>
      </c>
      <c r="HS194" s="323" t="s">
        <v>578</v>
      </c>
      <c r="HV194" s="323" t="s">
        <v>578</v>
      </c>
      <c r="IB194" s="346" t="s">
        <v>578</v>
      </c>
      <c r="IC194" s="347" t="s">
        <v>578</v>
      </c>
      <c r="ID194" s="347" t="s">
        <v>578</v>
      </c>
      <c r="IE194" s="347" t="b">
        <v>1</v>
      </c>
    </row>
    <row r="195" spans="66:239">
      <c r="BN195" s="322" t="s">
        <v>578</v>
      </c>
      <c r="CX195" s="322" t="s">
        <v>578</v>
      </c>
      <c r="DR195" s="323" t="s">
        <v>578</v>
      </c>
      <c r="DU195" s="323" t="s">
        <v>578</v>
      </c>
      <c r="DX195" s="323" t="s">
        <v>578</v>
      </c>
      <c r="EA195" s="323" t="s">
        <v>578</v>
      </c>
      <c r="ED195" s="323" t="s">
        <v>578</v>
      </c>
      <c r="EG195" s="323" t="s">
        <v>578</v>
      </c>
      <c r="EJ195" s="323" t="s">
        <v>578</v>
      </c>
      <c r="EM195" s="323" t="s">
        <v>578</v>
      </c>
      <c r="EP195" s="323" t="s">
        <v>578</v>
      </c>
      <c r="ES195" s="323" t="s">
        <v>578</v>
      </c>
      <c r="EV195" s="323" t="s">
        <v>578</v>
      </c>
      <c r="EY195" s="323" t="s">
        <v>578</v>
      </c>
      <c r="FB195" s="323" t="s">
        <v>578</v>
      </c>
      <c r="FE195" s="323" t="s">
        <v>578</v>
      </c>
      <c r="FH195" s="323" t="s">
        <v>578</v>
      </c>
      <c r="FK195" s="323" t="s">
        <v>578</v>
      </c>
      <c r="FN195" s="323" t="s">
        <v>578</v>
      </c>
      <c r="FQ195" s="323" t="s">
        <v>578</v>
      </c>
      <c r="FT195" s="323" t="s">
        <v>578</v>
      </c>
      <c r="FW195" s="323" t="s">
        <v>578</v>
      </c>
      <c r="FZ195" s="323" t="s">
        <v>578</v>
      </c>
      <c r="GC195" s="323" t="s">
        <v>578</v>
      </c>
      <c r="GF195" s="323" t="s">
        <v>578</v>
      </c>
      <c r="GI195" s="323" t="s">
        <v>578</v>
      </c>
      <c r="GL195" s="323" t="s">
        <v>578</v>
      </c>
      <c r="GO195" s="323" t="s">
        <v>578</v>
      </c>
      <c r="GR195" s="323" t="s">
        <v>578</v>
      </c>
      <c r="GU195" s="323" t="s">
        <v>578</v>
      </c>
      <c r="GX195" s="323" t="s">
        <v>578</v>
      </c>
      <c r="HA195" s="323" t="s">
        <v>578</v>
      </c>
      <c r="HD195" s="323" t="s">
        <v>578</v>
      </c>
      <c r="HG195" s="323" t="s">
        <v>578</v>
      </c>
      <c r="HJ195" s="323" t="s">
        <v>578</v>
      </c>
      <c r="HM195" s="323" t="s">
        <v>578</v>
      </c>
      <c r="HP195" s="323" t="s">
        <v>578</v>
      </c>
      <c r="HS195" s="323" t="s">
        <v>578</v>
      </c>
      <c r="HV195" s="323" t="s">
        <v>578</v>
      </c>
      <c r="IB195" s="346" t="s">
        <v>578</v>
      </c>
      <c r="IC195" s="347" t="s">
        <v>578</v>
      </c>
      <c r="ID195" s="347" t="s">
        <v>578</v>
      </c>
      <c r="IE195" s="347" t="b">
        <v>1</v>
      </c>
    </row>
    <row r="196" spans="66:239">
      <c r="BN196" s="322" t="s">
        <v>578</v>
      </c>
      <c r="CX196" s="322" t="s">
        <v>578</v>
      </c>
      <c r="DR196" s="323" t="s">
        <v>578</v>
      </c>
      <c r="DU196" s="323" t="s">
        <v>578</v>
      </c>
      <c r="DX196" s="323" t="s">
        <v>578</v>
      </c>
      <c r="EA196" s="323" t="s">
        <v>578</v>
      </c>
      <c r="ED196" s="323" t="s">
        <v>578</v>
      </c>
      <c r="EG196" s="323" t="s">
        <v>578</v>
      </c>
      <c r="EJ196" s="323" t="s">
        <v>578</v>
      </c>
      <c r="EM196" s="323" t="s">
        <v>578</v>
      </c>
      <c r="EP196" s="323" t="s">
        <v>578</v>
      </c>
      <c r="ES196" s="323" t="s">
        <v>578</v>
      </c>
      <c r="EV196" s="323" t="s">
        <v>578</v>
      </c>
      <c r="EY196" s="323" t="s">
        <v>578</v>
      </c>
      <c r="FB196" s="323" t="s">
        <v>578</v>
      </c>
      <c r="FE196" s="323" t="s">
        <v>578</v>
      </c>
      <c r="FH196" s="323" t="s">
        <v>578</v>
      </c>
      <c r="FK196" s="323" t="s">
        <v>578</v>
      </c>
      <c r="FN196" s="323" t="s">
        <v>578</v>
      </c>
      <c r="FQ196" s="323" t="s">
        <v>578</v>
      </c>
      <c r="FT196" s="323" t="s">
        <v>578</v>
      </c>
      <c r="FW196" s="323" t="s">
        <v>578</v>
      </c>
      <c r="FZ196" s="323" t="s">
        <v>578</v>
      </c>
      <c r="GC196" s="323" t="s">
        <v>578</v>
      </c>
      <c r="GF196" s="323" t="s">
        <v>578</v>
      </c>
      <c r="GI196" s="323" t="s">
        <v>578</v>
      </c>
      <c r="GL196" s="323" t="s">
        <v>578</v>
      </c>
      <c r="GO196" s="323" t="s">
        <v>578</v>
      </c>
      <c r="GR196" s="323" t="s">
        <v>578</v>
      </c>
      <c r="GU196" s="323" t="s">
        <v>578</v>
      </c>
      <c r="GX196" s="323" t="s">
        <v>578</v>
      </c>
      <c r="HA196" s="323" t="s">
        <v>578</v>
      </c>
      <c r="HD196" s="323" t="s">
        <v>578</v>
      </c>
      <c r="HG196" s="323" t="s">
        <v>578</v>
      </c>
      <c r="HJ196" s="323" t="s">
        <v>578</v>
      </c>
      <c r="HM196" s="323" t="s">
        <v>578</v>
      </c>
      <c r="HP196" s="323" t="s">
        <v>578</v>
      </c>
      <c r="HS196" s="323" t="s">
        <v>578</v>
      </c>
      <c r="HV196" s="323" t="s">
        <v>578</v>
      </c>
      <c r="IB196" s="346" t="s">
        <v>578</v>
      </c>
      <c r="IC196" s="347" t="s">
        <v>578</v>
      </c>
      <c r="ID196" s="347" t="s">
        <v>578</v>
      </c>
      <c r="IE196" s="347" t="b">
        <v>1</v>
      </c>
    </row>
    <row r="197" spans="66:239">
      <c r="BN197" s="322" t="s">
        <v>578</v>
      </c>
      <c r="CX197" s="322" t="s">
        <v>578</v>
      </c>
      <c r="DR197" s="323" t="s">
        <v>578</v>
      </c>
      <c r="DU197" s="323" t="s">
        <v>578</v>
      </c>
      <c r="DX197" s="323" t="s">
        <v>578</v>
      </c>
      <c r="EA197" s="323" t="s">
        <v>578</v>
      </c>
      <c r="ED197" s="323" t="s">
        <v>578</v>
      </c>
      <c r="EG197" s="323" t="s">
        <v>578</v>
      </c>
      <c r="EJ197" s="323" t="s">
        <v>578</v>
      </c>
      <c r="EM197" s="323" t="s">
        <v>578</v>
      </c>
      <c r="EP197" s="323" t="s">
        <v>578</v>
      </c>
      <c r="ES197" s="323" t="s">
        <v>578</v>
      </c>
      <c r="EV197" s="323" t="s">
        <v>578</v>
      </c>
      <c r="EY197" s="323" t="s">
        <v>578</v>
      </c>
      <c r="FB197" s="323" t="s">
        <v>578</v>
      </c>
      <c r="FE197" s="323" t="s">
        <v>578</v>
      </c>
      <c r="FH197" s="323" t="s">
        <v>578</v>
      </c>
      <c r="FK197" s="323" t="s">
        <v>578</v>
      </c>
      <c r="FN197" s="323" t="s">
        <v>578</v>
      </c>
      <c r="FQ197" s="323" t="s">
        <v>578</v>
      </c>
      <c r="FT197" s="323" t="s">
        <v>578</v>
      </c>
      <c r="FW197" s="323" t="s">
        <v>578</v>
      </c>
      <c r="FZ197" s="323" t="s">
        <v>578</v>
      </c>
      <c r="GC197" s="323" t="s">
        <v>578</v>
      </c>
      <c r="GF197" s="323" t="s">
        <v>578</v>
      </c>
      <c r="GI197" s="323" t="s">
        <v>578</v>
      </c>
      <c r="GL197" s="323" t="s">
        <v>578</v>
      </c>
      <c r="GO197" s="323" t="s">
        <v>578</v>
      </c>
      <c r="GR197" s="323" t="s">
        <v>578</v>
      </c>
      <c r="GU197" s="323" t="s">
        <v>578</v>
      </c>
      <c r="GX197" s="323" t="s">
        <v>578</v>
      </c>
      <c r="HA197" s="323" t="s">
        <v>578</v>
      </c>
      <c r="HD197" s="323" t="s">
        <v>578</v>
      </c>
      <c r="HG197" s="323" t="s">
        <v>578</v>
      </c>
      <c r="HJ197" s="323" t="s">
        <v>578</v>
      </c>
      <c r="HM197" s="323" t="s">
        <v>578</v>
      </c>
      <c r="HP197" s="323" t="s">
        <v>578</v>
      </c>
      <c r="HS197" s="323" t="s">
        <v>578</v>
      </c>
      <c r="HV197" s="323" t="s">
        <v>578</v>
      </c>
      <c r="IB197" s="346" t="s">
        <v>578</v>
      </c>
      <c r="IC197" s="347" t="s">
        <v>578</v>
      </c>
      <c r="ID197" s="347" t="s">
        <v>578</v>
      </c>
      <c r="IE197" s="347" t="b">
        <v>1</v>
      </c>
    </row>
    <row r="198" spans="66:239">
      <c r="BN198" s="322" t="s">
        <v>578</v>
      </c>
      <c r="CX198" s="322" t="s">
        <v>578</v>
      </c>
      <c r="DR198" s="323" t="s">
        <v>578</v>
      </c>
      <c r="DU198" s="323" t="s">
        <v>578</v>
      </c>
      <c r="DX198" s="323" t="s">
        <v>578</v>
      </c>
      <c r="EA198" s="323" t="s">
        <v>578</v>
      </c>
      <c r="ED198" s="323" t="s">
        <v>578</v>
      </c>
      <c r="EG198" s="323" t="s">
        <v>578</v>
      </c>
      <c r="EJ198" s="323" t="s">
        <v>578</v>
      </c>
      <c r="EM198" s="323" t="s">
        <v>578</v>
      </c>
      <c r="EP198" s="323" t="s">
        <v>578</v>
      </c>
      <c r="ES198" s="323" t="s">
        <v>578</v>
      </c>
      <c r="EV198" s="323" t="s">
        <v>578</v>
      </c>
      <c r="EY198" s="323" t="s">
        <v>578</v>
      </c>
      <c r="FB198" s="323" t="s">
        <v>578</v>
      </c>
      <c r="FE198" s="323" t="s">
        <v>578</v>
      </c>
      <c r="FH198" s="323" t="s">
        <v>578</v>
      </c>
      <c r="FK198" s="323" t="s">
        <v>578</v>
      </c>
      <c r="FN198" s="323" t="s">
        <v>578</v>
      </c>
      <c r="FQ198" s="323" t="s">
        <v>578</v>
      </c>
      <c r="FT198" s="323" t="s">
        <v>578</v>
      </c>
      <c r="FW198" s="323" t="s">
        <v>578</v>
      </c>
      <c r="FZ198" s="323" t="s">
        <v>578</v>
      </c>
      <c r="GC198" s="323" t="s">
        <v>578</v>
      </c>
      <c r="GF198" s="323" t="s">
        <v>578</v>
      </c>
      <c r="GI198" s="323" t="s">
        <v>578</v>
      </c>
      <c r="GL198" s="323" t="s">
        <v>578</v>
      </c>
      <c r="GO198" s="323" t="s">
        <v>578</v>
      </c>
      <c r="GR198" s="323" t="s">
        <v>578</v>
      </c>
      <c r="GU198" s="323" t="s">
        <v>578</v>
      </c>
      <c r="GX198" s="323" t="s">
        <v>578</v>
      </c>
      <c r="HA198" s="323" t="s">
        <v>578</v>
      </c>
      <c r="HD198" s="323" t="s">
        <v>578</v>
      </c>
      <c r="HG198" s="323" t="s">
        <v>578</v>
      </c>
      <c r="HJ198" s="323" t="s">
        <v>578</v>
      </c>
      <c r="HM198" s="323" t="s">
        <v>578</v>
      </c>
      <c r="HP198" s="323" t="s">
        <v>578</v>
      </c>
      <c r="HS198" s="323" t="s">
        <v>578</v>
      </c>
      <c r="HV198" s="323" t="s">
        <v>578</v>
      </c>
      <c r="IB198" s="346" t="s">
        <v>578</v>
      </c>
      <c r="IC198" s="347" t="s">
        <v>578</v>
      </c>
      <c r="ID198" s="347" t="s">
        <v>578</v>
      </c>
      <c r="IE198" s="347" t="b">
        <v>1</v>
      </c>
    </row>
    <row r="199" spans="66:239">
      <c r="BN199" s="322" t="s">
        <v>578</v>
      </c>
      <c r="CX199" s="322" t="s">
        <v>578</v>
      </c>
      <c r="DR199" s="323" t="s">
        <v>578</v>
      </c>
      <c r="DU199" s="323" t="s">
        <v>578</v>
      </c>
      <c r="DX199" s="323" t="s">
        <v>578</v>
      </c>
      <c r="EA199" s="323" t="s">
        <v>578</v>
      </c>
      <c r="ED199" s="323" t="s">
        <v>578</v>
      </c>
      <c r="EG199" s="323" t="s">
        <v>578</v>
      </c>
      <c r="EJ199" s="323" t="s">
        <v>578</v>
      </c>
      <c r="EM199" s="323" t="s">
        <v>578</v>
      </c>
      <c r="EP199" s="323" t="s">
        <v>578</v>
      </c>
      <c r="ES199" s="323" t="s">
        <v>578</v>
      </c>
      <c r="EV199" s="323" t="s">
        <v>578</v>
      </c>
      <c r="EY199" s="323" t="s">
        <v>578</v>
      </c>
      <c r="FB199" s="323" t="s">
        <v>578</v>
      </c>
      <c r="FE199" s="323" t="s">
        <v>578</v>
      </c>
      <c r="FH199" s="323" t="s">
        <v>578</v>
      </c>
      <c r="FK199" s="323" t="s">
        <v>578</v>
      </c>
      <c r="FN199" s="323" t="s">
        <v>578</v>
      </c>
      <c r="FQ199" s="323" t="s">
        <v>578</v>
      </c>
      <c r="FT199" s="323" t="s">
        <v>578</v>
      </c>
      <c r="FW199" s="323" t="s">
        <v>578</v>
      </c>
      <c r="FZ199" s="323" t="s">
        <v>578</v>
      </c>
      <c r="GC199" s="323" t="s">
        <v>578</v>
      </c>
      <c r="GF199" s="323" t="s">
        <v>578</v>
      </c>
      <c r="GI199" s="323" t="s">
        <v>578</v>
      </c>
      <c r="GL199" s="323" t="s">
        <v>578</v>
      </c>
      <c r="GO199" s="323" t="s">
        <v>578</v>
      </c>
      <c r="GR199" s="323" t="s">
        <v>578</v>
      </c>
      <c r="GU199" s="323" t="s">
        <v>578</v>
      </c>
      <c r="GX199" s="323" t="s">
        <v>578</v>
      </c>
      <c r="HA199" s="323" t="s">
        <v>578</v>
      </c>
      <c r="HD199" s="323" t="s">
        <v>578</v>
      </c>
      <c r="HG199" s="323" t="s">
        <v>578</v>
      </c>
      <c r="HJ199" s="323" t="s">
        <v>578</v>
      </c>
      <c r="HM199" s="323" t="s">
        <v>578</v>
      </c>
      <c r="HP199" s="323" t="s">
        <v>578</v>
      </c>
      <c r="HS199" s="323" t="s">
        <v>578</v>
      </c>
      <c r="HV199" s="323" t="s">
        <v>578</v>
      </c>
      <c r="IB199" s="346" t="s">
        <v>578</v>
      </c>
      <c r="IC199" s="347" t="s">
        <v>578</v>
      </c>
      <c r="ID199" s="347" t="s">
        <v>578</v>
      </c>
      <c r="IE199" s="347" t="b">
        <v>1</v>
      </c>
    </row>
    <row r="200" spans="66:239">
      <c r="BN200" s="322" t="s">
        <v>578</v>
      </c>
      <c r="CX200" s="322" t="s">
        <v>578</v>
      </c>
      <c r="DR200" s="323" t="s">
        <v>578</v>
      </c>
      <c r="DU200" s="323" t="s">
        <v>578</v>
      </c>
      <c r="DX200" s="323" t="s">
        <v>578</v>
      </c>
      <c r="EA200" s="323" t="s">
        <v>578</v>
      </c>
      <c r="ED200" s="323" t="s">
        <v>578</v>
      </c>
      <c r="EG200" s="323" t="s">
        <v>578</v>
      </c>
      <c r="EJ200" s="323" t="s">
        <v>578</v>
      </c>
      <c r="EM200" s="323" t="s">
        <v>578</v>
      </c>
      <c r="EP200" s="323" t="s">
        <v>578</v>
      </c>
      <c r="ES200" s="323" t="s">
        <v>578</v>
      </c>
      <c r="EV200" s="323" t="s">
        <v>578</v>
      </c>
      <c r="EY200" s="323" t="s">
        <v>578</v>
      </c>
      <c r="FB200" s="323" t="s">
        <v>578</v>
      </c>
      <c r="FE200" s="323" t="s">
        <v>578</v>
      </c>
      <c r="FH200" s="323" t="s">
        <v>578</v>
      </c>
      <c r="FK200" s="323" t="s">
        <v>578</v>
      </c>
      <c r="FN200" s="323" t="s">
        <v>578</v>
      </c>
      <c r="FQ200" s="323" t="s">
        <v>578</v>
      </c>
      <c r="FT200" s="323" t="s">
        <v>578</v>
      </c>
      <c r="FW200" s="323" t="s">
        <v>578</v>
      </c>
      <c r="FZ200" s="323" t="s">
        <v>578</v>
      </c>
      <c r="GC200" s="323" t="s">
        <v>578</v>
      </c>
      <c r="GF200" s="323" t="s">
        <v>578</v>
      </c>
      <c r="GI200" s="323" t="s">
        <v>578</v>
      </c>
      <c r="GL200" s="323" t="s">
        <v>578</v>
      </c>
      <c r="GO200" s="323" t="s">
        <v>578</v>
      </c>
      <c r="GR200" s="323" t="s">
        <v>578</v>
      </c>
      <c r="GU200" s="323" t="s">
        <v>578</v>
      </c>
      <c r="GX200" s="323" t="s">
        <v>578</v>
      </c>
      <c r="HA200" s="323" t="s">
        <v>578</v>
      </c>
      <c r="HD200" s="323" t="s">
        <v>578</v>
      </c>
      <c r="HG200" s="323" t="s">
        <v>578</v>
      </c>
      <c r="HJ200" s="323" t="s">
        <v>578</v>
      </c>
      <c r="HM200" s="323" t="s">
        <v>578</v>
      </c>
      <c r="HP200" s="323" t="s">
        <v>578</v>
      </c>
      <c r="HS200" s="323" t="s">
        <v>578</v>
      </c>
      <c r="HV200" s="323" t="s">
        <v>578</v>
      </c>
      <c r="IB200" s="346" t="s">
        <v>578</v>
      </c>
      <c r="IC200" s="347" t="s">
        <v>578</v>
      </c>
      <c r="ID200" s="347" t="s">
        <v>578</v>
      </c>
      <c r="IE200" s="347" t="b">
        <v>1</v>
      </c>
    </row>
    <row r="201" spans="66:239">
      <c r="BN201" s="322" t="s">
        <v>578</v>
      </c>
      <c r="CX201" s="322" t="s">
        <v>578</v>
      </c>
      <c r="DR201" s="323" t="s">
        <v>578</v>
      </c>
      <c r="DU201" s="323" t="s">
        <v>578</v>
      </c>
      <c r="DX201" s="323" t="s">
        <v>578</v>
      </c>
      <c r="EA201" s="323" t="s">
        <v>578</v>
      </c>
      <c r="ED201" s="323" t="s">
        <v>578</v>
      </c>
      <c r="EG201" s="323" t="s">
        <v>578</v>
      </c>
      <c r="EJ201" s="323" t="s">
        <v>578</v>
      </c>
      <c r="EM201" s="323" t="s">
        <v>578</v>
      </c>
      <c r="EP201" s="323" t="s">
        <v>578</v>
      </c>
      <c r="ES201" s="323" t="s">
        <v>578</v>
      </c>
      <c r="EV201" s="323" t="s">
        <v>578</v>
      </c>
      <c r="EY201" s="323" t="s">
        <v>578</v>
      </c>
      <c r="FB201" s="323" t="s">
        <v>578</v>
      </c>
      <c r="FE201" s="323" t="s">
        <v>578</v>
      </c>
      <c r="FH201" s="323" t="s">
        <v>578</v>
      </c>
      <c r="FK201" s="323" t="s">
        <v>578</v>
      </c>
      <c r="FN201" s="323" t="s">
        <v>578</v>
      </c>
      <c r="FQ201" s="323" t="s">
        <v>578</v>
      </c>
      <c r="FT201" s="323" t="s">
        <v>578</v>
      </c>
      <c r="FW201" s="323" t="s">
        <v>578</v>
      </c>
      <c r="FZ201" s="323" t="s">
        <v>578</v>
      </c>
      <c r="GC201" s="323" t="s">
        <v>578</v>
      </c>
      <c r="GF201" s="323" t="s">
        <v>578</v>
      </c>
      <c r="GI201" s="323" t="s">
        <v>578</v>
      </c>
      <c r="GL201" s="323" t="s">
        <v>578</v>
      </c>
      <c r="GO201" s="323" t="s">
        <v>578</v>
      </c>
      <c r="GR201" s="323" t="s">
        <v>578</v>
      </c>
      <c r="GU201" s="323" t="s">
        <v>578</v>
      </c>
      <c r="GX201" s="323" t="s">
        <v>578</v>
      </c>
      <c r="HA201" s="323" t="s">
        <v>578</v>
      </c>
      <c r="HD201" s="323" t="s">
        <v>578</v>
      </c>
      <c r="HG201" s="323" t="s">
        <v>578</v>
      </c>
      <c r="HJ201" s="323" t="s">
        <v>578</v>
      </c>
      <c r="HM201" s="323" t="s">
        <v>578</v>
      </c>
      <c r="HP201" s="323" t="s">
        <v>578</v>
      </c>
      <c r="HS201" s="323" t="s">
        <v>578</v>
      </c>
      <c r="HV201" s="323" t="s">
        <v>578</v>
      </c>
      <c r="IB201" s="346" t="s">
        <v>578</v>
      </c>
      <c r="IC201" s="347" t="s">
        <v>578</v>
      </c>
      <c r="ID201" s="347" t="s">
        <v>578</v>
      </c>
      <c r="IE201" s="347" t="b">
        <v>1</v>
      </c>
    </row>
    <row r="202" spans="66:239">
      <c r="BN202" s="322" t="s">
        <v>578</v>
      </c>
      <c r="CX202" s="322" t="s">
        <v>578</v>
      </c>
      <c r="DR202" s="323" t="s">
        <v>578</v>
      </c>
      <c r="DU202" s="323" t="s">
        <v>578</v>
      </c>
      <c r="DX202" s="323" t="s">
        <v>578</v>
      </c>
      <c r="EA202" s="323" t="s">
        <v>578</v>
      </c>
      <c r="ED202" s="323" t="s">
        <v>578</v>
      </c>
      <c r="EG202" s="323" t="s">
        <v>578</v>
      </c>
      <c r="EJ202" s="323" t="s">
        <v>578</v>
      </c>
      <c r="EM202" s="323" t="s">
        <v>578</v>
      </c>
      <c r="EP202" s="323" t="s">
        <v>578</v>
      </c>
      <c r="ES202" s="323" t="s">
        <v>578</v>
      </c>
      <c r="EV202" s="323" t="s">
        <v>578</v>
      </c>
      <c r="EY202" s="323" t="s">
        <v>578</v>
      </c>
      <c r="FB202" s="323" t="s">
        <v>578</v>
      </c>
      <c r="FE202" s="323" t="s">
        <v>578</v>
      </c>
      <c r="FH202" s="323" t="s">
        <v>578</v>
      </c>
      <c r="FK202" s="323" t="s">
        <v>578</v>
      </c>
      <c r="FN202" s="323" t="s">
        <v>578</v>
      </c>
      <c r="FQ202" s="323" t="s">
        <v>578</v>
      </c>
      <c r="FT202" s="323" t="s">
        <v>578</v>
      </c>
      <c r="FW202" s="323" t="s">
        <v>578</v>
      </c>
      <c r="FZ202" s="323" t="s">
        <v>578</v>
      </c>
      <c r="GC202" s="323" t="s">
        <v>578</v>
      </c>
      <c r="GF202" s="323" t="s">
        <v>578</v>
      </c>
      <c r="GI202" s="323" t="s">
        <v>578</v>
      </c>
      <c r="GL202" s="323" t="s">
        <v>578</v>
      </c>
      <c r="GO202" s="323" t="s">
        <v>578</v>
      </c>
      <c r="GR202" s="323" t="s">
        <v>578</v>
      </c>
      <c r="GU202" s="323" t="s">
        <v>578</v>
      </c>
      <c r="GX202" s="323" t="s">
        <v>578</v>
      </c>
      <c r="HA202" s="323" t="s">
        <v>578</v>
      </c>
      <c r="HD202" s="323" t="s">
        <v>578</v>
      </c>
      <c r="HG202" s="323" t="s">
        <v>578</v>
      </c>
      <c r="HJ202" s="323" t="s">
        <v>578</v>
      </c>
      <c r="HM202" s="323" t="s">
        <v>578</v>
      </c>
      <c r="HP202" s="323" t="s">
        <v>578</v>
      </c>
      <c r="HS202" s="323" t="s">
        <v>578</v>
      </c>
      <c r="HV202" s="323" t="s">
        <v>578</v>
      </c>
      <c r="IB202" s="346" t="s">
        <v>578</v>
      </c>
      <c r="IC202" s="347" t="s">
        <v>578</v>
      </c>
      <c r="ID202" s="347" t="s">
        <v>578</v>
      </c>
      <c r="IE202" s="347" t="b">
        <v>1</v>
      </c>
    </row>
    <row r="203" spans="66:239">
      <c r="BN203" s="322" t="s">
        <v>578</v>
      </c>
      <c r="CX203" s="322" t="s">
        <v>578</v>
      </c>
      <c r="DR203" s="323" t="s">
        <v>578</v>
      </c>
      <c r="DU203" s="323" t="s">
        <v>578</v>
      </c>
      <c r="DX203" s="323" t="s">
        <v>578</v>
      </c>
      <c r="EA203" s="323" t="s">
        <v>578</v>
      </c>
      <c r="ED203" s="323" t="s">
        <v>578</v>
      </c>
      <c r="EG203" s="323" t="s">
        <v>578</v>
      </c>
      <c r="EJ203" s="323" t="s">
        <v>578</v>
      </c>
      <c r="EM203" s="323" t="s">
        <v>578</v>
      </c>
      <c r="EP203" s="323" t="s">
        <v>578</v>
      </c>
      <c r="ES203" s="323" t="s">
        <v>578</v>
      </c>
      <c r="EV203" s="323" t="s">
        <v>578</v>
      </c>
      <c r="EY203" s="323" t="s">
        <v>578</v>
      </c>
      <c r="FB203" s="323" t="s">
        <v>578</v>
      </c>
      <c r="FE203" s="323" t="s">
        <v>578</v>
      </c>
      <c r="FH203" s="323" t="s">
        <v>578</v>
      </c>
      <c r="FK203" s="323" t="s">
        <v>578</v>
      </c>
      <c r="FN203" s="323" t="s">
        <v>578</v>
      </c>
      <c r="FQ203" s="323" t="s">
        <v>578</v>
      </c>
      <c r="FT203" s="323" t="s">
        <v>578</v>
      </c>
      <c r="FW203" s="323" t="s">
        <v>578</v>
      </c>
      <c r="FZ203" s="323" t="s">
        <v>578</v>
      </c>
      <c r="GC203" s="323" t="s">
        <v>578</v>
      </c>
      <c r="GF203" s="323" t="s">
        <v>578</v>
      </c>
      <c r="GI203" s="323" t="s">
        <v>578</v>
      </c>
      <c r="GL203" s="323" t="s">
        <v>578</v>
      </c>
      <c r="GO203" s="323" t="s">
        <v>578</v>
      </c>
      <c r="GR203" s="323" t="s">
        <v>578</v>
      </c>
      <c r="GU203" s="323" t="s">
        <v>578</v>
      </c>
      <c r="GX203" s="323" t="s">
        <v>578</v>
      </c>
      <c r="HA203" s="323" t="s">
        <v>578</v>
      </c>
      <c r="HD203" s="323" t="s">
        <v>578</v>
      </c>
      <c r="HG203" s="323" t="s">
        <v>578</v>
      </c>
      <c r="HJ203" s="323" t="s">
        <v>578</v>
      </c>
      <c r="HM203" s="323" t="s">
        <v>578</v>
      </c>
      <c r="HP203" s="323" t="s">
        <v>578</v>
      </c>
      <c r="HS203" s="323" t="s">
        <v>578</v>
      </c>
      <c r="HV203" s="323" t="s">
        <v>578</v>
      </c>
      <c r="IB203" s="346" t="s">
        <v>578</v>
      </c>
      <c r="IC203" s="347" t="s">
        <v>578</v>
      </c>
      <c r="ID203" s="347" t="s">
        <v>578</v>
      </c>
      <c r="IE203" s="347" t="b">
        <v>1</v>
      </c>
    </row>
    <row r="204" spans="66:239">
      <c r="BN204" s="322" t="s">
        <v>578</v>
      </c>
      <c r="CX204" s="322" t="s">
        <v>578</v>
      </c>
      <c r="DR204" s="323" t="s">
        <v>578</v>
      </c>
      <c r="DU204" s="323" t="s">
        <v>578</v>
      </c>
      <c r="DX204" s="323" t="s">
        <v>578</v>
      </c>
      <c r="EA204" s="323" t="s">
        <v>578</v>
      </c>
      <c r="ED204" s="323" t="s">
        <v>578</v>
      </c>
      <c r="EG204" s="323" t="s">
        <v>578</v>
      </c>
      <c r="EJ204" s="323" t="s">
        <v>578</v>
      </c>
      <c r="EM204" s="323" t="s">
        <v>578</v>
      </c>
      <c r="EP204" s="323" t="s">
        <v>578</v>
      </c>
      <c r="ES204" s="323" t="s">
        <v>578</v>
      </c>
      <c r="EV204" s="323" t="s">
        <v>578</v>
      </c>
      <c r="EY204" s="323" t="s">
        <v>578</v>
      </c>
      <c r="FB204" s="323" t="s">
        <v>578</v>
      </c>
      <c r="FE204" s="323" t="s">
        <v>578</v>
      </c>
      <c r="FH204" s="323" t="s">
        <v>578</v>
      </c>
      <c r="FK204" s="323" t="s">
        <v>578</v>
      </c>
      <c r="FN204" s="323" t="s">
        <v>578</v>
      </c>
      <c r="FQ204" s="323" t="s">
        <v>578</v>
      </c>
      <c r="FT204" s="323" t="s">
        <v>578</v>
      </c>
      <c r="FW204" s="323" t="s">
        <v>578</v>
      </c>
      <c r="FZ204" s="323" t="s">
        <v>578</v>
      </c>
      <c r="GC204" s="323" t="s">
        <v>578</v>
      </c>
      <c r="GF204" s="323" t="s">
        <v>578</v>
      </c>
      <c r="GI204" s="323" t="s">
        <v>578</v>
      </c>
      <c r="GL204" s="323" t="s">
        <v>578</v>
      </c>
      <c r="GO204" s="323" t="s">
        <v>578</v>
      </c>
      <c r="GR204" s="323" t="s">
        <v>578</v>
      </c>
      <c r="GU204" s="323" t="s">
        <v>578</v>
      </c>
      <c r="GX204" s="323" t="s">
        <v>578</v>
      </c>
      <c r="HA204" s="323" t="s">
        <v>578</v>
      </c>
      <c r="HD204" s="323" t="s">
        <v>578</v>
      </c>
      <c r="HG204" s="323" t="s">
        <v>578</v>
      </c>
      <c r="HJ204" s="323" t="s">
        <v>578</v>
      </c>
      <c r="HM204" s="323" t="s">
        <v>578</v>
      </c>
      <c r="HP204" s="323" t="s">
        <v>578</v>
      </c>
      <c r="HS204" s="323" t="s">
        <v>578</v>
      </c>
      <c r="HV204" s="323" t="s">
        <v>578</v>
      </c>
      <c r="IB204" s="346" t="s">
        <v>578</v>
      </c>
      <c r="IC204" s="347" t="s">
        <v>578</v>
      </c>
      <c r="ID204" s="347" t="s">
        <v>578</v>
      </c>
      <c r="IE204" s="347" t="b">
        <v>1</v>
      </c>
    </row>
    <row r="205" spans="66:239">
      <c r="BN205" s="322" t="s">
        <v>578</v>
      </c>
      <c r="CX205" s="322" t="s">
        <v>578</v>
      </c>
      <c r="DR205" s="323" t="s">
        <v>578</v>
      </c>
      <c r="DU205" s="323" t="s">
        <v>578</v>
      </c>
      <c r="DX205" s="323" t="s">
        <v>578</v>
      </c>
      <c r="EA205" s="323" t="s">
        <v>578</v>
      </c>
      <c r="ED205" s="323" t="s">
        <v>578</v>
      </c>
      <c r="EG205" s="323" t="s">
        <v>578</v>
      </c>
      <c r="EJ205" s="323" t="s">
        <v>578</v>
      </c>
      <c r="EM205" s="323" t="s">
        <v>578</v>
      </c>
      <c r="EP205" s="323" t="s">
        <v>578</v>
      </c>
      <c r="ES205" s="323" t="s">
        <v>578</v>
      </c>
      <c r="EV205" s="323" t="s">
        <v>578</v>
      </c>
      <c r="EY205" s="323" t="s">
        <v>578</v>
      </c>
      <c r="FB205" s="323" t="s">
        <v>578</v>
      </c>
      <c r="FE205" s="323" t="s">
        <v>578</v>
      </c>
      <c r="FH205" s="323" t="s">
        <v>578</v>
      </c>
      <c r="FK205" s="323" t="s">
        <v>578</v>
      </c>
      <c r="FN205" s="323" t="s">
        <v>578</v>
      </c>
      <c r="FQ205" s="323" t="s">
        <v>578</v>
      </c>
      <c r="FT205" s="323" t="s">
        <v>578</v>
      </c>
      <c r="FW205" s="323" t="s">
        <v>578</v>
      </c>
      <c r="FZ205" s="323" t="s">
        <v>578</v>
      </c>
      <c r="GC205" s="323" t="s">
        <v>578</v>
      </c>
      <c r="GF205" s="323" t="s">
        <v>578</v>
      </c>
      <c r="GI205" s="323" t="s">
        <v>578</v>
      </c>
      <c r="GL205" s="323" t="s">
        <v>578</v>
      </c>
      <c r="GO205" s="323" t="s">
        <v>578</v>
      </c>
      <c r="GR205" s="323" t="s">
        <v>578</v>
      </c>
      <c r="GU205" s="323" t="s">
        <v>578</v>
      </c>
      <c r="GX205" s="323" t="s">
        <v>578</v>
      </c>
      <c r="HA205" s="323" t="s">
        <v>578</v>
      </c>
      <c r="HD205" s="323" t="s">
        <v>578</v>
      </c>
      <c r="HG205" s="323" t="s">
        <v>578</v>
      </c>
      <c r="HJ205" s="323" t="s">
        <v>578</v>
      </c>
      <c r="HM205" s="323" t="s">
        <v>578</v>
      </c>
      <c r="HP205" s="323" t="s">
        <v>578</v>
      </c>
      <c r="HS205" s="323" t="s">
        <v>578</v>
      </c>
      <c r="HV205" s="323" t="s">
        <v>578</v>
      </c>
      <c r="IB205" s="346" t="s">
        <v>578</v>
      </c>
      <c r="IC205" s="347" t="s">
        <v>578</v>
      </c>
      <c r="ID205" s="347" t="s">
        <v>578</v>
      </c>
      <c r="IE205" s="347" t="b">
        <v>1</v>
      </c>
    </row>
    <row r="206" spans="66:239">
      <c r="BN206" s="322" t="s">
        <v>578</v>
      </c>
      <c r="CX206" s="322" t="s">
        <v>578</v>
      </c>
      <c r="DR206" s="323" t="s">
        <v>578</v>
      </c>
      <c r="DU206" s="323" t="s">
        <v>578</v>
      </c>
      <c r="DX206" s="323" t="s">
        <v>578</v>
      </c>
      <c r="EA206" s="323" t="s">
        <v>578</v>
      </c>
      <c r="ED206" s="323" t="s">
        <v>578</v>
      </c>
      <c r="EG206" s="323" t="s">
        <v>578</v>
      </c>
      <c r="EJ206" s="323" t="s">
        <v>578</v>
      </c>
      <c r="EM206" s="323" t="s">
        <v>578</v>
      </c>
      <c r="EP206" s="323" t="s">
        <v>578</v>
      </c>
      <c r="ES206" s="323" t="s">
        <v>578</v>
      </c>
      <c r="EV206" s="323" t="s">
        <v>578</v>
      </c>
      <c r="EY206" s="323" t="s">
        <v>578</v>
      </c>
      <c r="FB206" s="323" t="s">
        <v>578</v>
      </c>
      <c r="FE206" s="323" t="s">
        <v>578</v>
      </c>
      <c r="FH206" s="323" t="s">
        <v>578</v>
      </c>
      <c r="FK206" s="323" t="s">
        <v>578</v>
      </c>
      <c r="FN206" s="323" t="s">
        <v>578</v>
      </c>
      <c r="FQ206" s="323" t="s">
        <v>578</v>
      </c>
      <c r="FT206" s="323" t="s">
        <v>578</v>
      </c>
      <c r="FW206" s="323" t="s">
        <v>578</v>
      </c>
      <c r="FZ206" s="323" t="s">
        <v>578</v>
      </c>
      <c r="GC206" s="323" t="s">
        <v>578</v>
      </c>
      <c r="GF206" s="323" t="s">
        <v>578</v>
      </c>
      <c r="GI206" s="323" t="s">
        <v>578</v>
      </c>
      <c r="GL206" s="323" t="s">
        <v>578</v>
      </c>
      <c r="GO206" s="323" t="s">
        <v>578</v>
      </c>
      <c r="GR206" s="323" t="s">
        <v>578</v>
      </c>
      <c r="GU206" s="323" t="s">
        <v>578</v>
      </c>
      <c r="GX206" s="323" t="s">
        <v>578</v>
      </c>
      <c r="HA206" s="323" t="s">
        <v>578</v>
      </c>
      <c r="HD206" s="323" t="s">
        <v>578</v>
      </c>
      <c r="HG206" s="323" t="s">
        <v>578</v>
      </c>
      <c r="HJ206" s="323" t="s">
        <v>578</v>
      </c>
      <c r="HM206" s="323" t="s">
        <v>578</v>
      </c>
      <c r="HP206" s="323" t="s">
        <v>578</v>
      </c>
      <c r="HS206" s="323" t="s">
        <v>578</v>
      </c>
      <c r="HV206" s="323" t="s">
        <v>578</v>
      </c>
      <c r="IB206" s="346" t="s">
        <v>578</v>
      </c>
      <c r="IC206" s="347" t="s">
        <v>578</v>
      </c>
      <c r="ID206" s="347" t="s">
        <v>578</v>
      </c>
      <c r="IE206" s="347" t="b">
        <v>1</v>
      </c>
    </row>
    <row r="207" spans="66:239">
      <c r="BN207" s="322" t="s">
        <v>578</v>
      </c>
      <c r="CX207" s="322" t="s">
        <v>578</v>
      </c>
      <c r="DR207" s="323" t="s">
        <v>578</v>
      </c>
      <c r="DU207" s="323" t="s">
        <v>578</v>
      </c>
      <c r="DX207" s="323" t="s">
        <v>578</v>
      </c>
      <c r="EA207" s="323" t="s">
        <v>578</v>
      </c>
      <c r="ED207" s="323" t="s">
        <v>578</v>
      </c>
      <c r="EG207" s="323" t="s">
        <v>578</v>
      </c>
      <c r="EJ207" s="323" t="s">
        <v>578</v>
      </c>
      <c r="EM207" s="323" t="s">
        <v>578</v>
      </c>
      <c r="EP207" s="323" t="s">
        <v>578</v>
      </c>
      <c r="ES207" s="323" t="s">
        <v>578</v>
      </c>
      <c r="EV207" s="323" t="s">
        <v>578</v>
      </c>
      <c r="EY207" s="323" t="s">
        <v>578</v>
      </c>
      <c r="FB207" s="323" t="s">
        <v>578</v>
      </c>
      <c r="FE207" s="323" t="s">
        <v>578</v>
      </c>
      <c r="FH207" s="323" t="s">
        <v>578</v>
      </c>
      <c r="FK207" s="323" t="s">
        <v>578</v>
      </c>
      <c r="FN207" s="323" t="s">
        <v>578</v>
      </c>
      <c r="FQ207" s="323" t="s">
        <v>578</v>
      </c>
      <c r="FT207" s="323" t="s">
        <v>578</v>
      </c>
      <c r="FW207" s="323" t="s">
        <v>578</v>
      </c>
      <c r="FZ207" s="323" t="s">
        <v>578</v>
      </c>
      <c r="GC207" s="323" t="s">
        <v>578</v>
      </c>
      <c r="GF207" s="323" t="s">
        <v>578</v>
      </c>
      <c r="GI207" s="323" t="s">
        <v>578</v>
      </c>
      <c r="GL207" s="323" t="s">
        <v>578</v>
      </c>
      <c r="GO207" s="323" t="s">
        <v>578</v>
      </c>
      <c r="GR207" s="323" t="s">
        <v>578</v>
      </c>
      <c r="GU207" s="323" t="s">
        <v>578</v>
      </c>
      <c r="GX207" s="323" t="s">
        <v>578</v>
      </c>
      <c r="HA207" s="323" t="s">
        <v>578</v>
      </c>
      <c r="HD207" s="323" t="s">
        <v>578</v>
      </c>
      <c r="HG207" s="323" t="s">
        <v>578</v>
      </c>
      <c r="HJ207" s="323" t="s">
        <v>578</v>
      </c>
      <c r="HM207" s="323" t="s">
        <v>578</v>
      </c>
      <c r="HP207" s="323" t="s">
        <v>578</v>
      </c>
      <c r="HS207" s="323" t="s">
        <v>578</v>
      </c>
      <c r="HV207" s="323" t="s">
        <v>578</v>
      </c>
      <c r="IB207" s="346" t="s">
        <v>578</v>
      </c>
      <c r="IC207" s="347" t="s">
        <v>578</v>
      </c>
      <c r="ID207" s="347" t="s">
        <v>578</v>
      </c>
      <c r="IE207" s="347" t="b">
        <v>1</v>
      </c>
    </row>
    <row r="208" spans="66:239">
      <c r="BN208" s="322" t="s">
        <v>578</v>
      </c>
      <c r="CX208" s="322" t="s">
        <v>578</v>
      </c>
      <c r="DR208" s="323" t="s">
        <v>578</v>
      </c>
      <c r="DU208" s="323" t="s">
        <v>578</v>
      </c>
      <c r="DX208" s="323" t="s">
        <v>578</v>
      </c>
      <c r="EA208" s="323" t="s">
        <v>578</v>
      </c>
      <c r="ED208" s="323" t="s">
        <v>578</v>
      </c>
      <c r="EG208" s="323" t="s">
        <v>578</v>
      </c>
      <c r="EJ208" s="323" t="s">
        <v>578</v>
      </c>
      <c r="EM208" s="323" t="s">
        <v>578</v>
      </c>
      <c r="EP208" s="323" t="s">
        <v>578</v>
      </c>
      <c r="ES208" s="323" t="s">
        <v>578</v>
      </c>
      <c r="EV208" s="323" t="s">
        <v>578</v>
      </c>
      <c r="EY208" s="323" t="s">
        <v>578</v>
      </c>
      <c r="FB208" s="323" t="s">
        <v>578</v>
      </c>
      <c r="FE208" s="323" t="s">
        <v>578</v>
      </c>
      <c r="FH208" s="323" t="s">
        <v>578</v>
      </c>
      <c r="FK208" s="323" t="s">
        <v>578</v>
      </c>
      <c r="FN208" s="323" t="s">
        <v>578</v>
      </c>
      <c r="FQ208" s="323" t="s">
        <v>578</v>
      </c>
      <c r="FT208" s="323" t="s">
        <v>578</v>
      </c>
      <c r="FW208" s="323" t="s">
        <v>578</v>
      </c>
      <c r="FZ208" s="323" t="s">
        <v>578</v>
      </c>
      <c r="GC208" s="323" t="s">
        <v>578</v>
      </c>
      <c r="GF208" s="323" t="s">
        <v>578</v>
      </c>
      <c r="GI208" s="323" t="s">
        <v>578</v>
      </c>
      <c r="GL208" s="323" t="s">
        <v>578</v>
      </c>
      <c r="GO208" s="323" t="s">
        <v>578</v>
      </c>
      <c r="GR208" s="323" t="s">
        <v>578</v>
      </c>
      <c r="GU208" s="323" t="s">
        <v>578</v>
      </c>
      <c r="GX208" s="323" t="s">
        <v>578</v>
      </c>
      <c r="HA208" s="323" t="s">
        <v>578</v>
      </c>
      <c r="HD208" s="323" t="s">
        <v>578</v>
      </c>
      <c r="HG208" s="323" t="s">
        <v>578</v>
      </c>
      <c r="HJ208" s="323" t="s">
        <v>578</v>
      </c>
      <c r="HM208" s="323" t="s">
        <v>578</v>
      </c>
      <c r="HP208" s="323" t="s">
        <v>578</v>
      </c>
      <c r="HS208" s="323" t="s">
        <v>578</v>
      </c>
      <c r="HV208" s="323" t="s">
        <v>578</v>
      </c>
      <c r="IB208" s="346" t="s">
        <v>578</v>
      </c>
      <c r="IC208" s="347" t="s">
        <v>578</v>
      </c>
      <c r="ID208" s="347" t="s">
        <v>578</v>
      </c>
      <c r="IE208" s="347" t="b">
        <v>1</v>
      </c>
    </row>
    <row r="209" spans="66:239">
      <c r="BN209" s="322" t="s">
        <v>578</v>
      </c>
      <c r="CX209" s="322" t="s">
        <v>578</v>
      </c>
      <c r="DR209" s="323" t="s">
        <v>578</v>
      </c>
      <c r="DU209" s="323" t="s">
        <v>578</v>
      </c>
      <c r="DX209" s="323" t="s">
        <v>578</v>
      </c>
      <c r="EA209" s="323" t="s">
        <v>578</v>
      </c>
      <c r="ED209" s="323" t="s">
        <v>578</v>
      </c>
      <c r="EG209" s="323" t="s">
        <v>578</v>
      </c>
      <c r="EJ209" s="323" t="s">
        <v>578</v>
      </c>
      <c r="EM209" s="323" t="s">
        <v>578</v>
      </c>
      <c r="EP209" s="323" t="s">
        <v>578</v>
      </c>
      <c r="ES209" s="323" t="s">
        <v>578</v>
      </c>
      <c r="EV209" s="323" t="s">
        <v>578</v>
      </c>
      <c r="EY209" s="323" t="s">
        <v>578</v>
      </c>
      <c r="FB209" s="323" t="s">
        <v>578</v>
      </c>
      <c r="FE209" s="323" t="s">
        <v>578</v>
      </c>
      <c r="FH209" s="323" t="s">
        <v>578</v>
      </c>
      <c r="FK209" s="323" t="s">
        <v>578</v>
      </c>
      <c r="FN209" s="323" t="s">
        <v>578</v>
      </c>
      <c r="FQ209" s="323" t="s">
        <v>578</v>
      </c>
      <c r="FT209" s="323" t="s">
        <v>578</v>
      </c>
      <c r="FW209" s="323" t="s">
        <v>578</v>
      </c>
      <c r="FZ209" s="323" t="s">
        <v>578</v>
      </c>
      <c r="GC209" s="323" t="s">
        <v>578</v>
      </c>
      <c r="GF209" s="323" t="s">
        <v>578</v>
      </c>
      <c r="GI209" s="323" t="s">
        <v>578</v>
      </c>
      <c r="GL209" s="323" t="s">
        <v>578</v>
      </c>
      <c r="GO209" s="323" t="s">
        <v>578</v>
      </c>
      <c r="GR209" s="323" t="s">
        <v>578</v>
      </c>
      <c r="GU209" s="323" t="s">
        <v>578</v>
      </c>
      <c r="GX209" s="323" t="s">
        <v>578</v>
      </c>
      <c r="HA209" s="323" t="s">
        <v>578</v>
      </c>
      <c r="HD209" s="323" t="s">
        <v>578</v>
      </c>
      <c r="HG209" s="323" t="s">
        <v>578</v>
      </c>
      <c r="HJ209" s="323" t="s">
        <v>578</v>
      </c>
      <c r="HM209" s="323" t="s">
        <v>578</v>
      </c>
      <c r="HP209" s="323" t="s">
        <v>578</v>
      </c>
      <c r="HS209" s="323" t="s">
        <v>578</v>
      </c>
      <c r="HV209" s="323" t="s">
        <v>578</v>
      </c>
      <c r="IB209" s="346" t="s">
        <v>578</v>
      </c>
      <c r="IC209" s="347" t="s">
        <v>578</v>
      </c>
      <c r="ID209" s="347" t="s">
        <v>578</v>
      </c>
      <c r="IE209" s="347" t="b">
        <v>1</v>
      </c>
    </row>
    <row r="210" spans="66:239">
      <c r="BN210" s="322" t="s">
        <v>578</v>
      </c>
      <c r="CX210" s="322" t="s">
        <v>578</v>
      </c>
      <c r="DR210" s="323" t="s">
        <v>578</v>
      </c>
      <c r="DU210" s="323" t="s">
        <v>578</v>
      </c>
      <c r="DX210" s="323" t="s">
        <v>578</v>
      </c>
      <c r="EA210" s="323" t="s">
        <v>578</v>
      </c>
      <c r="ED210" s="323" t="s">
        <v>578</v>
      </c>
      <c r="EG210" s="323" t="s">
        <v>578</v>
      </c>
      <c r="EJ210" s="323" t="s">
        <v>578</v>
      </c>
      <c r="EM210" s="323" t="s">
        <v>578</v>
      </c>
      <c r="EP210" s="323" t="s">
        <v>578</v>
      </c>
      <c r="ES210" s="323" t="s">
        <v>578</v>
      </c>
      <c r="EV210" s="323" t="s">
        <v>578</v>
      </c>
      <c r="EY210" s="323" t="s">
        <v>578</v>
      </c>
      <c r="FB210" s="323" t="s">
        <v>578</v>
      </c>
      <c r="FE210" s="323" t="s">
        <v>578</v>
      </c>
      <c r="FH210" s="323" t="s">
        <v>578</v>
      </c>
      <c r="FK210" s="323" t="s">
        <v>578</v>
      </c>
      <c r="FN210" s="323" t="s">
        <v>578</v>
      </c>
      <c r="FQ210" s="323" t="s">
        <v>578</v>
      </c>
      <c r="FT210" s="323" t="s">
        <v>578</v>
      </c>
      <c r="FW210" s="323" t="s">
        <v>578</v>
      </c>
      <c r="FZ210" s="323" t="s">
        <v>578</v>
      </c>
      <c r="GC210" s="323" t="s">
        <v>578</v>
      </c>
      <c r="GF210" s="323" t="s">
        <v>578</v>
      </c>
      <c r="GI210" s="323" t="s">
        <v>578</v>
      </c>
      <c r="GL210" s="323" t="s">
        <v>578</v>
      </c>
      <c r="GO210" s="323" t="s">
        <v>578</v>
      </c>
      <c r="GR210" s="323" t="s">
        <v>578</v>
      </c>
      <c r="GU210" s="323" t="s">
        <v>578</v>
      </c>
      <c r="GX210" s="323" t="s">
        <v>578</v>
      </c>
      <c r="HA210" s="323" t="s">
        <v>578</v>
      </c>
      <c r="HD210" s="323" t="s">
        <v>578</v>
      </c>
      <c r="HG210" s="323" t="s">
        <v>578</v>
      </c>
      <c r="HJ210" s="323" t="s">
        <v>578</v>
      </c>
      <c r="HM210" s="323" t="s">
        <v>578</v>
      </c>
      <c r="HP210" s="323" t="s">
        <v>578</v>
      </c>
      <c r="HS210" s="323" t="s">
        <v>578</v>
      </c>
      <c r="HV210" s="323" t="s">
        <v>578</v>
      </c>
      <c r="IB210" s="346" t="s">
        <v>578</v>
      </c>
      <c r="IC210" s="347" t="s">
        <v>578</v>
      </c>
      <c r="ID210" s="347" t="s">
        <v>578</v>
      </c>
      <c r="IE210" s="347" t="b">
        <v>1</v>
      </c>
    </row>
    <row r="211" spans="66:239">
      <c r="BN211" s="322" t="s">
        <v>578</v>
      </c>
      <c r="CX211" s="322" t="s">
        <v>578</v>
      </c>
      <c r="DR211" s="323" t="s">
        <v>578</v>
      </c>
      <c r="DU211" s="323" t="s">
        <v>578</v>
      </c>
      <c r="DX211" s="323" t="s">
        <v>578</v>
      </c>
      <c r="EA211" s="323" t="s">
        <v>578</v>
      </c>
      <c r="ED211" s="323" t="s">
        <v>578</v>
      </c>
      <c r="EG211" s="323" t="s">
        <v>578</v>
      </c>
      <c r="EJ211" s="323" t="s">
        <v>578</v>
      </c>
      <c r="EM211" s="323" t="s">
        <v>578</v>
      </c>
      <c r="EP211" s="323" t="s">
        <v>578</v>
      </c>
      <c r="ES211" s="323" t="s">
        <v>578</v>
      </c>
      <c r="EV211" s="323" t="s">
        <v>578</v>
      </c>
      <c r="EY211" s="323" t="s">
        <v>578</v>
      </c>
      <c r="FB211" s="323" t="s">
        <v>578</v>
      </c>
      <c r="FE211" s="323" t="s">
        <v>578</v>
      </c>
      <c r="FH211" s="323" t="s">
        <v>578</v>
      </c>
      <c r="FK211" s="323" t="s">
        <v>578</v>
      </c>
      <c r="FN211" s="323" t="s">
        <v>578</v>
      </c>
      <c r="FQ211" s="323" t="s">
        <v>578</v>
      </c>
      <c r="FT211" s="323" t="s">
        <v>578</v>
      </c>
      <c r="FW211" s="323" t="s">
        <v>578</v>
      </c>
      <c r="FZ211" s="323" t="s">
        <v>578</v>
      </c>
      <c r="GC211" s="323" t="s">
        <v>578</v>
      </c>
      <c r="GF211" s="323" t="s">
        <v>578</v>
      </c>
      <c r="GI211" s="323" t="s">
        <v>578</v>
      </c>
      <c r="GL211" s="323" t="s">
        <v>578</v>
      </c>
      <c r="GO211" s="323" t="s">
        <v>578</v>
      </c>
      <c r="GR211" s="323" t="s">
        <v>578</v>
      </c>
      <c r="GU211" s="323" t="s">
        <v>578</v>
      </c>
      <c r="GX211" s="323" t="s">
        <v>578</v>
      </c>
      <c r="HA211" s="323" t="s">
        <v>578</v>
      </c>
      <c r="HD211" s="323" t="s">
        <v>578</v>
      </c>
      <c r="HG211" s="323" t="s">
        <v>578</v>
      </c>
      <c r="HJ211" s="323" t="s">
        <v>578</v>
      </c>
      <c r="HM211" s="323" t="s">
        <v>578</v>
      </c>
      <c r="HP211" s="323" t="s">
        <v>578</v>
      </c>
      <c r="HS211" s="323" t="s">
        <v>578</v>
      </c>
      <c r="HV211" s="323" t="s">
        <v>578</v>
      </c>
      <c r="IB211" s="346" t="s">
        <v>578</v>
      </c>
      <c r="IC211" s="347" t="s">
        <v>578</v>
      </c>
      <c r="ID211" s="347" t="s">
        <v>578</v>
      </c>
      <c r="IE211" s="347" t="b">
        <v>1</v>
      </c>
    </row>
    <row r="212" spans="66:239">
      <c r="BN212" s="322" t="s">
        <v>578</v>
      </c>
      <c r="CX212" s="322" t="s">
        <v>578</v>
      </c>
      <c r="DR212" s="323" t="s">
        <v>578</v>
      </c>
      <c r="DU212" s="323" t="s">
        <v>578</v>
      </c>
      <c r="DX212" s="323" t="s">
        <v>578</v>
      </c>
      <c r="EA212" s="323" t="s">
        <v>578</v>
      </c>
      <c r="ED212" s="323" t="s">
        <v>578</v>
      </c>
      <c r="EG212" s="323" t="s">
        <v>578</v>
      </c>
      <c r="EJ212" s="323" t="s">
        <v>578</v>
      </c>
      <c r="EM212" s="323" t="s">
        <v>578</v>
      </c>
      <c r="EP212" s="323" t="s">
        <v>578</v>
      </c>
      <c r="ES212" s="323" t="s">
        <v>578</v>
      </c>
      <c r="EV212" s="323" t="s">
        <v>578</v>
      </c>
      <c r="EY212" s="323" t="s">
        <v>578</v>
      </c>
      <c r="FB212" s="323" t="s">
        <v>578</v>
      </c>
      <c r="FE212" s="323" t="s">
        <v>578</v>
      </c>
      <c r="FH212" s="323" t="s">
        <v>578</v>
      </c>
      <c r="FK212" s="323" t="s">
        <v>578</v>
      </c>
      <c r="FN212" s="323" t="s">
        <v>578</v>
      </c>
      <c r="FQ212" s="323" t="s">
        <v>578</v>
      </c>
      <c r="FT212" s="323" t="s">
        <v>578</v>
      </c>
      <c r="FW212" s="323" t="s">
        <v>578</v>
      </c>
      <c r="FZ212" s="323" t="s">
        <v>578</v>
      </c>
      <c r="GC212" s="323" t="s">
        <v>578</v>
      </c>
      <c r="GF212" s="323" t="s">
        <v>578</v>
      </c>
      <c r="GI212" s="323" t="s">
        <v>578</v>
      </c>
      <c r="GL212" s="323" t="s">
        <v>578</v>
      </c>
      <c r="GO212" s="323" t="s">
        <v>578</v>
      </c>
      <c r="GR212" s="323" t="s">
        <v>578</v>
      </c>
      <c r="GU212" s="323" t="s">
        <v>578</v>
      </c>
      <c r="GX212" s="323" t="s">
        <v>578</v>
      </c>
      <c r="HA212" s="323" t="s">
        <v>578</v>
      </c>
      <c r="HD212" s="323" t="s">
        <v>578</v>
      </c>
      <c r="HG212" s="323" t="s">
        <v>578</v>
      </c>
      <c r="HJ212" s="323" t="s">
        <v>578</v>
      </c>
      <c r="HM212" s="323" t="s">
        <v>578</v>
      </c>
      <c r="HP212" s="323" t="s">
        <v>578</v>
      </c>
      <c r="HS212" s="323" t="s">
        <v>578</v>
      </c>
      <c r="HV212" s="323" t="s">
        <v>578</v>
      </c>
      <c r="IB212" s="346" t="s">
        <v>578</v>
      </c>
      <c r="IC212" s="347" t="s">
        <v>578</v>
      </c>
      <c r="ID212" s="347" t="s">
        <v>578</v>
      </c>
      <c r="IE212" s="347" t="b">
        <v>1</v>
      </c>
    </row>
    <row r="213" spans="66:239">
      <c r="BN213" s="322" t="s">
        <v>578</v>
      </c>
      <c r="CX213" s="322" t="s">
        <v>578</v>
      </c>
      <c r="DR213" s="323" t="s">
        <v>578</v>
      </c>
      <c r="DU213" s="323" t="s">
        <v>578</v>
      </c>
      <c r="DX213" s="323" t="s">
        <v>578</v>
      </c>
      <c r="EA213" s="323" t="s">
        <v>578</v>
      </c>
      <c r="ED213" s="323" t="s">
        <v>578</v>
      </c>
      <c r="EG213" s="323" t="s">
        <v>578</v>
      </c>
      <c r="EJ213" s="323" t="s">
        <v>578</v>
      </c>
      <c r="EM213" s="323" t="s">
        <v>578</v>
      </c>
      <c r="EP213" s="323" t="s">
        <v>578</v>
      </c>
      <c r="ES213" s="323" t="s">
        <v>578</v>
      </c>
      <c r="EV213" s="323" t="s">
        <v>578</v>
      </c>
      <c r="EY213" s="323" t="s">
        <v>578</v>
      </c>
      <c r="FB213" s="323" t="s">
        <v>578</v>
      </c>
      <c r="FE213" s="323" t="s">
        <v>578</v>
      </c>
      <c r="FH213" s="323" t="s">
        <v>578</v>
      </c>
      <c r="FK213" s="323" t="s">
        <v>578</v>
      </c>
      <c r="FN213" s="323" t="s">
        <v>578</v>
      </c>
      <c r="FQ213" s="323" t="s">
        <v>578</v>
      </c>
      <c r="FT213" s="323" t="s">
        <v>578</v>
      </c>
      <c r="FW213" s="323" t="s">
        <v>578</v>
      </c>
      <c r="FZ213" s="323" t="s">
        <v>578</v>
      </c>
      <c r="GC213" s="323" t="s">
        <v>578</v>
      </c>
      <c r="GF213" s="323" t="s">
        <v>578</v>
      </c>
      <c r="GI213" s="323" t="s">
        <v>578</v>
      </c>
      <c r="GL213" s="323" t="s">
        <v>578</v>
      </c>
      <c r="GO213" s="323" t="s">
        <v>578</v>
      </c>
      <c r="GR213" s="323" t="s">
        <v>578</v>
      </c>
      <c r="GU213" s="323" t="s">
        <v>578</v>
      </c>
      <c r="GX213" s="323" t="s">
        <v>578</v>
      </c>
      <c r="HA213" s="323" t="s">
        <v>578</v>
      </c>
      <c r="HD213" s="323" t="s">
        <v>578</v>
      </c>
      <c r="HG213" s="323" t="s">
        <v>578</v>
      </c>
      <c r="HJ213" s="323" t="s">
        <v>578</v>
      </c>
      <c r="HM213" s="323" t="s">
        <v>578</v>
      </c>
      <c r="HP213" s="323" t="s">
        <v>578</v>
      </c>
      <c r="HS213" s="323" t="s">
        <v>578</v>
      </c>
      <c r="HV213" s="323" t="s">
        <v>578</v>
      </c>
      <c r="IB213" s="346" t="s">
        <v>578</v>
      </c>
      <c r="IC213" s="347" t="s">
        <v>578</v>
      </c>
      <c r="ID213" s="347" t="s">
        <v>578</v>
      </c>
      <c r="IE213" s="347" t="b">
        <v>1</v>
      </c>
    </row>
    <row r="214" spans="66:239">
      <c r="BN214" s="322" t="s">
        <v>578</v>
      </c>
      <c r="CX214" s="322" t="s">
        <v>578</v>
      </c>
      <c r="DR214" s="323" t="s">
        <v>578</v>
      </c>
      <c r="DU214" s="323" t="s">
        <v>578</v>
      </c>
      <c r="DX214" s="323" t="s">
        <v>578</v>
      </c>
      <c r="EA214" s="323" t="s">
        <v>578</v>
      </c>
      <c r="ED214" s="323" t="s">
        <v>578</v>
      </c>
      <c r="EG214" s="323" t="s">
        <v>578</v>
      </c>
      <c r="EJ214" s="323" t="s">
        <v>578</v>
      </c>
      <c r="EM214" s="323" t="s">
        <v>578</v>
      </c>
      <c r="EP214" s="323" t="s">
        <v>578</v>
      </c>
      <c r="ES214" s="323" t="s">
        <v>578</v>
      </c>
      <c r="EV214" s="323" t="s">
        <v>578</v>
      </c>
      <c r="EY214" s="323" t="s">
        <v>578</v>
      </c>
      <c r="FB214" s="323" t="s">
        <v>578</v>
      </c>
      <c r="FE214" s="323" t="s">
        <v>578</v>
      </c>
      <c r="FH214" s="323" t="s">
        <v>578</v>
      </c>
      <c r="FK214" s="323" t="s">
        <v>578</v>
      </c>
      <c r="FN214" s="323" t="s">
        <v>578</v>
      </c>
      <c r="FQ214" s="323" t="s">
        <v>578</v>
      </c>
      <c r="FT214" s="323" t="s">
        <v>578</v>
      </c>
      <c r="FW214" s="323" t="s">
        <v>578</v>
      </c>
      <c r="FZ214" s="323" t="s">
        <v>578</v>
      </c>
      <c r="GC214" s="323" t="s">
        <v>578</v>
      </c>
      <c r="GF214" s="323" t="s">
        <v>578</v>
      </c>
      <c r="GI214" s="323" t="s">
        <v>578</v>
      </c>
      <c r="GL214" s="323" t="s">
        <v>578</v>
      </c>
      <c r="GO214" s="323" t="s">
        <v>578</v>
      </c>
      <c r="GR214" s="323" t="s">
        <v>578</v>
      </c>
      <c r="GU214" s="323" t="s">
        <v>578</v>
      </c>
      <c r="GX214" s="323" t="s">
        <v>578</v>
      </c>
      <c r="HA214" s="323" t="s">
        <v>578</v>
      </c>
      <c r="HD214" s="323" t="s">
        <v>578</v>
      </c>
      <c r="HG214" s="323" t="s">
        <v>578</v>
      </c>
      <c r="HJ214" s="323" t="s">
        <v>578</v>
      </c>
      <c r="HM214" s="323" t="s">
        <v>578</v>
      </c>
      <c r="HP214" s="323" t="s">
        <v>578</v>
      </c>
      <c r="HS214" s="323" t="s">
        <v>578</v>
      </c>
      <c r="HV214" s="323" t="s">
        <v>578</v>
      </c>
      <c r="IB214" s="346" t="s">
        <v>578</v>
      </c>
      <c r="IC214" s="347" t="s">
        <v>578</v>
      </c>
      <c r="ID214" s="347" t="s">
        <v>578</v>
      </c>
      <c r="IE214" s="347" t="b">
        <v>1</v>
      </c>
    </row>
    <row r="215" spans="66:239">
      <c r="BN215" s="322" t="s">
        <v>578</v>
      </c>
      <c r="CX215" s="322" t="s">
        <v>578</v>
      </c>
      <c r="DR215" s="323" t="s">
        <v>578</v>
      </c>
      <c r="DU215" s="323" t="s">
        <v>578</v>
      </c>
      <c r="DX215" s="323" t="s">
        <v>578</v>
      </c>
      <c r="EA215" s="323" t="s">
        <v>578</v>
      </c>
      <c r="ED215" s="323" t="s">
        <v>578</v>
      </c>
      <c r="EG215" s="323" t="s">
        <v>578</v>
      </c>
      <c r="EJ215" s="323" t="s">
        <v>578</v>
      </c>
      <c r="EM215" s="323" t="s">
        <v>578</v>
      </c>
      <c r="EP215" s="323" t="s">
        <v>578</v>
      </c>
      <c r="ES215" s="323" t="s">
        <v>578</v>
      </c>
      <c r="EV215" s="323" t="s">
        <v>578</v>
      </c>
      <c r="EY215" s="323" t="s">
        <v>578</v>
      </c>
      <c r="FB215" s="323" t="s">
        <v>578</v>
      </c>
      <c r="FE215" s="323" t="s">
        <v>578</v>
      </c>
      <c r="FH215" s="323" t="s">
        <v>578</v>
      </c>
      <c r="FK215" s="323" t="s">
        <v>578</v>
      </c>
      <c r="FN215" s="323" t="s">
        <v>578</v>
      </c>
      <c r="FQ215" s="323" t="s">
        <v>578</v>
      </c>
      <c r="FT215" s="323" t="s">
        <v>578</v>
      </c>
      <c r="FW215" s="323" t="s">
        <v>578</v>
      </c>
      <c r="FZ215" s="323" t="s">
        <v>578</v>
      </c>
      <c r="GC215" s="323" t="s">
        <v>578</v>
      </c>
      <c r="GF215" s="323" t="s">
        <v>578</v>
      </c>
      <c r="GI215" s="323" t="s">
        <v>578</v>
      </c>
      <c r="GL215" s="323" t="s">
        <v>578</v>
      </c>
      <c r="GO215" s="323" t="s">
        <v>578</v>
      </c>
      <c r="GR215" s="323" t="s">
        <v>578</v>
      </c>
      <c r="GU215" s="323" t="s">
        <v>578</v>
      </c>
      <c r="GX215" s="323" t="s">
        <v>578</v>
      </c>
      <c r="HA215" s="323" t="s">
        <v>578</v>
      </c>
      <c r="HD215" s="323" t="s">
        <v>578</v>
      </c>
      <c r="HG215" s="323" t="s">
        <v>578</v>
      </c>
      <c r="HJ215" s="323" t="s">
        <v>578</v>
      </c>
      <c r="HM215" s="323" t="s">
        <v>578</v>
      </c>
      <c r="HP215" s="323" t="s">
        <v>578</v>
      </c>
      <c r="HS215" s="323" t="s">
        <v>578</v>
      </c>
      <c r="HV215" s="323" t="s">
        <v>578</v>
      </c>
      <c r="IB215" s="346" t="s">
        <v>578</v>
      </c>
      <c r="IC215" s="347" t="s">
        <v>578</v>
      </c>
      <c r="ID215" s="347" t="s">
        <v>578</v>
      </c>
      <c r="IE215" s="347" t="b">
        <v>1</v>
      </c>
    </row>
    <row r="216" spans="66:239">
      <c r="BN216" s="322" t="s">
        <v>578</v>
      </c>
      <c r="CX216" s="322" t="s">
        <v>578</v>
      </c>
      <c r="DR216" s="323" t="s">
        <v>578</v>
      </c>
      <c r="DU216" s="323" t="s">
        <v>578</v>
      </c>
      <c r="DX216" s="323" t="s">
        <v>578</v>
      </c>
      <c r="EA216" s="323" t="s">
        <v>578</v>
      </c>
      <c r="ED216" s="323" t="s">
        <v>578</v>
      </c>
      <c r="EG216" s="323" t="s">
        <v>578</v>
      </c>
      <c r="EJ216" s="323" t="s">
        <v>578</v>
      </c>
      <c r="EM216" s="323" t="s">
        <v>578</v>
      </c>
      <c r="EP216" s="323" t="s">
        <v>578</v>
      </c>
      <c r="ES216" s="323" t="s">
        <v>578</v>
      </c>
      <c r="EV216" s="323" t="s">
        <v>578</v>
      </c>
      <c r="EY216" s="323" t="s">
        <v>578</v>
      </c>
      <c r="FB216" s="323" t="s">
        <v>578</v>
      </c>
      <c r="FE216" s="323" t="s">
        <v>578</v>
      </c>
      <c r="FH216" s="323" t="s">
        <v>578</v>
      </c>
      <c r="FK216" s="323" t="s">
        <v>578</v>
      </c>
      <c r="FN216" s="323" t="s">
        <v>578</v>
      </c>
      <c r="FQ216" s="323" t="s">
        <v>578</v>
      </c>
      <c r="FT216" s="323" t="s">
        <v>578</v>
      </c>
      <c r="FW216" s="323" t="s">
        <v>578</v>
      </c>
      <c r="FZ216" s="323" t="s">
        <v>578</v>
      </c>
      <c r="GC216" s="323" t="s">
        <v>578</v>
      </c>
      <c r="GF216" s="323" t="s">
        <v>578</v>
      </c>
      <c r="GI216" s="323" t="s">
        <v>578</v>
      </c>
      <c r="GL216" s="323" t="s">
        <v>578</v>
      </c>
      <c r="GO216" s="323" t="s">
        <v>578</v>
      </c>
      <c r="GR216" s="323" t="s">
        <v>578</v>
      </c>
      <c r="GU216" s="323" t="s">
        <v>578</v>
      </c>
      <c r="GX216" s="323" t="s">
        <v>578</v>
      </c>
      <c r="HA216" s="323" t="s">
        <v>578</v>
      </c>
      <c r="HD216" s="323" t="s">
        <v>578</v>
      </c>
      <c r="HG216" s="323" t="s">
        <v>578</v>
      </c>
      <c r="HJ216" s="323" t="s">
        <v>578</v>
      </c>
      <c r="HM216" s="323" t="s">
        <v>578</v>
      </c>
      <c r="HP216" s="323" t="s">
        <v>578</v>
      </c>
      <c r="HS216" s="323" t="s">
        <v>578</v>
      </c>
      <c r="HV216" s="323" t="s">
        <v>578</v>
      </c>
      <c r="IB216" s="346" t="s">
        <v>578</v>
      </c>
      <c r="IC216" s="347" t="s">
        <v>578</v>
      </c>
      <c r="ID216" s="347" t="s">
        <v>578</v>
      </c>
      <c r="IE216" s="347" t="b">
        <v>1</v>
      </c>
    </row>
    <row r="217" spans="66:239">
      <c r="BN217" s="322" t="s">
        <v>578</v>
      </c>
      <c r="CX217" s="322" t="s">
        <v>578</v>
      </c>
      <c r="DR217" s="323" t="s">
        <v>578</v>
      </c>
      <c r="DU217" s="323" t="s">
        <v>578</v>
      </c>
      <c r="DX217" s="323" t="s">
        <v>578</v>
      </c>
      <c r="EA217" s="323" t="s">
        <v>578</v>
      </c>
      <c r="ED217" s="323" t="s">
        <v>578</v>
      </c>
      <c r="EG217" s="323" t="s">
        <v>578</v>
      </c>
      <c r="EJ217" s="323" t="s">
        <v>578</v>
      </c>
      <c r="EM217" s="323" t="s">
        <v>578</v>
      </c>
      <c r="EP217" s="323" t="s">
        <v>578</v>
      </c>
      <c r="ES217" s="323" t="s">
        <v>578</v>
      </c>
      <c r="EV217" s="323" t="s">
        <v>578</v>
      </c>
      <c r="EY217" s="323" t="s">
        <v>578</v>
      </c>
      <c r="FB217" s="323" t="s">
        <v>578</v>
      </c>
      <c r="FE217" s="323" t="s">
        <v>578</v>
      </c>
      <c r="FH217" s="323" t="s">
        <v>578</v>
      </c>
      <c r="FK217" s="323" t="s">
        <v>578</v>
      </c>
      <c r="FN217" s="323" t="s">
        <v>578</v>
      </c>
      <c r="FQ217" s="323" t="s">
        <v>578</v>
      </c>
      <c r="FT217" s="323" t="s">
        <v>578</v>
      </c>
      <c r="FW217" s="323" t="s">
        <v>578</v>
      </c>
      <c r="FZ217" s="323" t="s">
        <v>578</v>
      </c>
      <c r="GC217" s="323" t="s">
        <v>578</v>
      </c>
      <c r="GF217" s="323" t="s">
        <v>578</v>
      </c>
      <c r="GI217" s="323" t="s">
        <v>578</v>
      </c>
      <c r="GL217" s="323" t="s">
        <v>578</v>
      </c>
      <c r="GO217" s="323" t="s">
        <v>578</v>
      </c>
      <c r="GR217" s="323" t="s">
        <v>578</v>
      </c>
      <c r="GU217" s="323" t="s">
        <v>578</v>
      </c>
      <c r="GX217" s="323" t="s">
        <v>578</v>
      </c>
      <c r="HA217" s="323" t="s">
        <v>578</v>
      </c>
      <c r="HD217" s="323" t="s">
        <v>578</v>
      </c>
      <c r="HG217" s="323" t="s">
        <v>578</v>
      </c>
      <c r="HJ217" s="323" t="s">
        <v>578</v>
      </c>
      <c r="HM217" s="323" t="s">
        <v>578</v>
      </c>
      <c r="HP217" s="323" t="s">
        <v>578</v>
      </c>
      <c r="HS217" s="323" t="s">
        <v>578</v>
      </c>
      <c r="HV217" s="323" t="s">
        <v>578</v>
      </c>
      <c r="IB217" s="346" t="s">
        <v>578</v>
      </c>
      <c r="IC217" s="347" t="s">
        <v>578</v>
      </c>
      <c r="ID217" s="347" t="s">
        <v>578</v>
      </c>
      <c r="IE217" s="347" t="b">
        <v>1</v>
      </c>
    </row>
    <row r="218" spans="66:239">
      <c r="BN218" s="322" t="s">
        <v>578</v>
      </c>
      <c r="CX218" s="322" t="s">
        <v>578</v>
      </c>
      <c r="DR218" s="323" t="s">
        <v>578</v>
      </c>
      <c r="DU218" s="323" t="s">
        <v>578</v>
      </c>
      <c r="DX218" s="323" t="s">
        <v>578</v>
      </c>
      <c r="EA218" s="323" t="s">
        <v>578</v>
      </c>
      <c r="ED218" s="323" t="s">
        <v>578</v>
      </c>
      <c r="EG218" s="323" t="s">
        <v>578</v>
      </c>
      <c r="EJ218" s="323" t="s">
        <v>578</v>
      </c>
      <c r="EM218" s="323" t="s">
        <v>578</v>
      </c>
      <c r="EP218" s="323" t="s">
        <v>578</v>
      </c>
      <c r="ES218" s="323" t="s">
        <v>578</v>
      </c>
      <c r="EV218" s="323" t="s">
        <v>578</v>
      </c>
      <c r="EY218" s="323" t="s">
        <v>578</v>
      </c>
      <c r="FB218" s="323" t="s">
        <v>578</v>
      </c>
      <c r="FE218" s="323" t="s">
        <v>578</v>
      </c>
      <c r="FH218" s="323" t="s">
        <v>578</v>
      </c>
      <c r="FK218" s="323" t="s">
        <v>578</v>
      </c>
      <c r="FN218" s="323" t="s">
        <v>578</v>
      </c>
      <c r="FQ218" s="323" t="s">
        <v>578</v>
      </c>
      <c r="FT218" s="323" t="s">
        <v>578</v>
      </c>
      <c r="FW218" s="323" t="s">
        <v>578</v>
      </c>
      <c r="FZ218" s="323" t="s">
        <v>578</v>
      </c>
      <c r="GC218" s="323" t="s">
        <v>578</v>
      </c>
      <c r="GF218" s="323" t="s">
        <v>578</v>
      </c>
      <c r="GI218" s="323" t="s">
        <v>578</v>
      </c>
      <c r="GL218" s="323" t="s">
        <v>578</v>
      </c>
      <c r="GO218" s="323" t="s">
        <v>578</v>
      </c>
      <c r="GR218" s="323" t="s">
        <v>578</v>
      </c>
      <c r="GU218" s="323" t="s">
        <v>578</v>
      </c>
      <c r="GX218" s="323" t="s">
        <v>578</v>
      </c>
      <c r="HA218" s="323" t="s">
        <v>578</v>
      </c>
      <c r="HD218" s="323" t="s">
        <v>578</v>
      </c>
      <c r="HG218" s="323" t="s">
        <v>578</v>
      </c>
      <c r="HJ218" s="323" t="s">
        <v>578</v>
      </c>
      <c r="HM218" s="323" t="s">
        <v>578</v>
      </c>
      <c r="HP218" s="323" t="s">
        <v>578</v>
      </c>
      <c r="HS218" s="323" t="s">
        <v>578</v>
      </c>
      <c r="HV218" s="323" t="s">
        <v>578</v>
      </c>
      <c r="IB218" s="346" t="s">
        <v>578</v>
      </c>
      <c r="IC218" s="347" t="s">
        <v>578</v>
      </c>
      <c r="ID218" s="347" t="s">
        <v>578</v>
      </c>
      <c r="IE218" s="347" t="b">
        <v>1</v>
      </c>
    </row>
    <row r="219" spans="66:239">
      <c r="BN219" s="322" t="s">
        <v>578</v>
      </c>
      <c r="CX219" s="322" t="s">
        <v>578</v>
      </c>
      <c r="DR219" s="323" t="s">
        <v>578</v>
      </c>
      <c r="DU219" s="323" t="s">
        <v>578</v>
      </c>
      <c r="DX219" s="323" t="s">
        <v>578</v>
      </c>
      <c r="EA219" s="323" t="s">
        <v>578</v>
      </c>
      <c r="ED219" s="323" t="s">
        <v>578</v>
      </c>
      <c r="EG219" s="323" t="s">
        <v>578</v>
      </c>
      <c r="EJ219" s="323" t="s">
        <v>578</v>
      </c>
      <c r="EM219" s="323" t="s">
        <v>578</v>
      </c>
      <c r="EP219" s="323" t="s">
        <v>578</v>
      </c>
      <c r="ES219" s="323" t="s">
        <v>578</v>
      </c>
      <c r="EV219" s="323" t="s">
        <v>578</v>
      </c>
      <c r="EY219" s="323" t="s">
        <v>578</v>
      </c>
      <c r="FB219" s="323" t="s">
        <v>578</v>
      </c>
      <c r="FE219" s="323" t="s">
        <v>578</v>
      </c>
      <c r="FH219" s="323" t="s">
        <v>578</v>
      </c>
      <c r="FK219" s="323" t="s">
        <v>578</v>
      </c>
      <c r="FN219" s="323" t="s">
        <v>578</v>
      </c>
      <c r="FQ219" s="323" t="s">
        <v>578</v>
      </c>
      <c r="FT219" s="323" t="s">
        <v>578</v>
      </c>
      <c r="FW219" s="323" t="s">
        <v>578</v>
      </c>
      <c r="FZ219" s="323" t="s">
        <v>578</v>
      </c>
      <c r="GC219" s="323" t="s">
        <v>578</v>
      </c>
      <c r="GF219" s="323" t="s">
        <v>578</v>
      </c>
      <c r="GI219" s="323" t="s">
        <v>578</v>
      </c>
      <c r="GL219" s="323" t="s">
        <v>578</v>
      </c>
      <c r="GO219" s="323" t="s">
        <v>578</v>
      </c>
      <c r="GR219" s="323" t="s">
        <v>578</v>
      </c>
      <c r="GU219" s="323" t="s">
        <v>578</v>
      </c>
      <c r="GX219" s="323" t="s">
        <v>578</v>
      </c>
      <c r="HA219" s="323" t="s">
        <v>578</v>
      </c>
      <c r="HD219" s="323" t="s">
        <v>578</v>
      </c>
      <c r="HG219" s="323" t="s">
        <v>578</v>
      </c>
      <c r="HJ219" s="323" t="s">
        <v>578</v>
      </c>
      <c r="HM219" s="323" t="s">
        <v>578</v>
      </c>
      <c r="HP219" s="323" t="s">
        <v>578</v>
      </c>
      <c r="HS219" s="323" t="s">
        <v>578</v>
      </c>
      <c r="HV219" s="323" t="s">
        <v>578</v>
      </c>
      <c r="IB219" s="346" t="s">
        <v>578</v>
      </c>
      <c r="IC219" s="347" t="s">
        <v>578</v>
      </c>
      <c r="ID219" s="347" t="s">
        <v>578</v>
      </c>
      <c r="IE219" s="347" t="b">
        <v>1</v>
      </c>
    </row>
    <row r="220" spans="66:239">
      <c r="BN220" s="322" t="s">
        <v>578</v>
      </c>
      <c r="CX220" s="322" t="s">
        <v>578</v>
      </c>
      <c r="DR220" s="323" t="s">
        <v>578</v>
      </c>
      <c r="DU220" s="323" t="s">
        <v>578</v>
      </c>
      <c r="DX220" s="323" t="s">
        <v>578</v>
      </c>
      <c r="EA220" s="323" t="s">
        <v>578</v>
      </c>
      <c r="ED220" s="323" t="s">
        <v>578</v>
      </c>
      <c r="EG220" s="323" t="s">
        <v>578</v>
      </c>
      <c r="EJ220" s="323" t="s">
        <v>578</v>
      </c>
      <c r="EM220" s="323" t="s">
        <v>578</v>
      </c>
      <c r="EP220" s="323" t="s">
        <v>578</v>
      </c>
      <c r="ES220" s="323" t="s">
        <v>578</v>
      </c>
      <c r="EV220" s="323" t="s">
        <v>578</v>
      </c>
      <c r="EY220" s="323" t="s">
        <v>578</v>
      </c>
      <c r="FB220" s="323" t="s">
        <v>578</v>
      </c>
      <c r="FE220" s="323" t="s">
        <v>578</v>
      </c>
      <c r="FH220" s="323" t="s">
        <v>578</v>
      </c>
      <c r="FK220" s="323" t="s">
        <v>578</v>
      </c>
      <c r="FN220" s="323" t="s">
        <v>578</v>
      </c>
      <c r="FQ220" s="323" t="s">
        <v>578</v>
      </c>
      <c r="FT220" s="323" t="s">
        <v>578</v>
      </c>
      <c r="FW220" s="323" t="s">
        <v>578</v>
      </c>
      <c r="FZ220" s="323" t="s">
        <v>578</v>
      </c>
      <c r="GC220" s="323" t="s">
        <v>578</v>
      </c>
      <c r="GF220" s="323" t="s">
        <v>578</v>
      </c>
      <c r="GI220" s="323" t="s">
        <v>578</v>
      </c>
      <c r="GL220" s="323" t="s">
        <v>578</v>
      </c>
      <c r="GO220" s="323" t="s">
        <v>578</v>
      </c>
      <c r="GR220" s="323" t="s">
        <v>578</v>
      </c>
      <c r="GU220" s="323" t="s">
        <v>578</v>
      </c>
      <c r="GX220" s="323" t="s">
        <v>578</v>
      </c>
      <c r="HA220" s="323" t="s">
        <v>578</v>
      </c>
      <c r="HD220" s="323" t="s">
        <v>578</v>
      </c>
      <c r="HG220" s="323" t="s">
        <v>578</v>
      </c>
      <c r="HJ220" s="323" t="s">
        <v>578</v>
      </c>
      <c r="HM220" s="323" t="s">
        <v>578</v>
      </c>
      <c r="HP220" s="323" t="s">
        <v>578</v>
      </c>
      <c r="HS220" s="323" t="s">
        <v>578</v>
      </c>
      <c r="HV220" s="323" t="s">
        <v>578</v>
      </c>
      <c r="IB220" s="346" t="s">
        <v>578</v>
      </c>
      <c r="IC220" s="347" t="s">
        <v>578</v>
      </c>
      <c r="ID220" s="347" t="s">
        <v>578</v>
      </c>
      <c r="IE220" s="347" t="b">
        <v>1</v>
      </c>
    </row>
    <row r="221" spans="66:239">
      <c r="BN221" s="322" t="s">
        <v>578</v>
      </c>
      <c r="CX221" s="322" t="s">
        <v>578</v>
      </c>
      <c r="DR221" s="323" t="s">
        <v>578</v>
      </c>
      <c r="DU221" s="323" t="s">
        <v>578</v>
      </c>
      <c r="DX221" s="323" t="s">
        <v>578</v>
      </c>
      <c r="EA221" s="323" t="s">
        <v>578</v>
      </c>
      <c r="ED221" s="323" t="s">
        <v>578</v>
      </c>
      <c r="EG221" s="323" t="s">
        <v>578</v>
      </c>
      <c r="EJ221" s="323" t="s">
        <v>578</v>
      </c>
      <c r="EM221" s="323" t="s">
        <v>578</v>
      </c>
      <c r="EP221" s="323" t="s">
        <v>578</v>
      </c>
      <c r="ES221" s="323" t="s">
        <v>578</v>
      </c>
      <c r="EV221" s="323" t="s">
        <v>578</v>
      </c>
      <c r="EY221" s="323" t="s">
        <v>578</v>
      </c>
      <c r="FB221" s="323" t="s">
        <v>578</v>
      </c>
      <c r="FE221" s="323" t="s">
        <v>578</v>
      </c>
      <c r="FH221" s="323" t="s">
        <v>578</v>
      </c>
      <c r="FK221" s="323" t="s">
        <v>578</v>
      </c>
      <c r="FN221" s="323" t="s">
        <v>578</v>
      </c>
      <c r="FQ221" s="323" t="s">
        <v>578</v>
      </c>
      <c r="FT221" s="323" t="s">
        <v>578</v>
      </c>
      <c r="FW221" s="323" t="s">
        <v>578</v>
      </c>
      <c r="FZ221" s="323" t="s">
        <v>578</v>
      </c>
      <c r="GC221" s="323" t="s">
        <v>578</v>
      </c>
      <c r="GF221" s="323" t="s">
        <v>578</v>
      </c>
      <c r="GI221" s="323" t="s">
        <v>578</v>
      </c>
      <c r="GL221" s="323" t="s">
        <v>578</v>
      </c>
      <c r="GO221" s="323" t="s">
        <v>578</v>
      </c>
      <c r="GR221" s="323" t="s">
        <v>578</v>
      </c>
      <c r="GU221" s="323" t="s">
        <v>578</v>
      </c>
      <c r="GX221" s="323" t="s">
        <v>578</v>
      </c>
      <c r="HA221" s="323" t="s">
        <v>578</v>
      </c>
      <c r="HD221" s="323" t="s">
        <v>578</v>
      </c>
      <c r="HG221" s="323" t="s">
        <v>578</v>
      </c>
      <c r="HJ221" s="323" t="s">
        <v>578</v>
      </c>
      <c r="HM221" s="323" t="s">
        <v>578</v>
      </c>
      <c r="HP221" s="323" t="s">
        <v>578</v>
      </c>
      <c r="HS221" s="323" t="s">
        <v>578</v>
      </c>
      <c r="HV221" s="323" t="s">
        <v>578</v>
      </c>
      <c r="IB221" s="346" t="s">
        <v>578</v>
      </c>
      <c r="IC221" s="347" t="s">
        <v>578</v>
      </c>
      <c r="ID221" s="347" t="s">
        <v>578</v>
      </c>
      <c r="IE221" s="347" t="b">
        <v>1</v>
      </c>
    </row>
    <row r="222" spans="66:239">
      <c r="BN222" s="322" t="s">
        <v>578</v>
      </c>
      <c r="CX222" s="322" t="s">
        <v>578</v>
      </c>
      <c r="DR222" s="323" t="s">
        <v>578</v>
      </c>
      <c r="DU222" s="323" t="s">
        <v>578</v>
      </c>
      <c r="DX222" s="323" t="s">
        <v>578</v>
      </c>
      <c r="EA222" s="323" t="s">
        <v>578</v>
      </c>
      <c r="ED222" s="323" t="s">
        <v>578</v>
      </c>
      <c r="EG222" s="323" t="s">
        <v>578</v>
      </c>
      <c r="EJ222" s="323" t="s">
        <v>578</v>
      </c>
      <c r="EM222" s="323" t="s">
        <v>578</v>
      </c>
      <c r="EP222" s="323" t="s">
        <v>578</v>
      </c>
      <c r="ES222" s="323" t="s">
        <v>578</v>
      </c>
      <c r="EV222" s="323" t="s">
        <v>578</v>
      </c>
      <c r="EY222" s="323" t="s">
        <v>578</v>
      </c>
      <c r="FB222" s="323" t="s">
        <v>578</v>
      </c>
      <c r="FE222" s="323" t="s">
        <v>578</v>
      </c>
      <c r="FH222" s="323" t="s">
        <v>578</v>
      </c>
      <c r="FK222" s="323" t="s">
        <v>578</v>
      </c>
      <c r="FN222" s="323" t="s">
        <v>578</v>
      </c>
      <c r="FQ222" s="323" t="s">
        <v>578</v>
      </c>
      <c r="FT222" s="323" t="s">
        <v>578</v>
      </c>
      <c r="FW222" s="323" t="s">
        <v>578</v>
      </c>
      <c r="FZ222" s="323" t="s">
        <v>578</v>
      </c>
      <c r="GC222" s="323" t="s">
        <v>578</v>
      </c>
      <c r="GF222" s="323" t="s">
        <v>578</v>
      </c>
      <c r="GI222" s="323" t="s">
        <v>578</v>
      </c>
      <c r="GL222" s="323" t="s">
        <v>578</v>
      </c>
      <c r="GO222" s="323" t="s">
        <v>578</v>
      </c>
      <c r="GR222" s="323" t="s">
        <v>578</v>
      </c>
      <c r="GU222" s="323" t="s">
        <v>578</v>
      </c>
      <c r="GX222" s="323" t="s">
        <v>578</v>
      </c>
      <c r="HA222" s="323" t="s">
        <v>578</v>
      </c>
      <c r="HD222" s="323" t="s">
        <v>578</v>
      </c>
      <c r="HG222" s="323" t="s">
        <v>578</v>
      </c>
      <c r="HJ222" s="323" t="s">
        <v>578</v>
      </c>
      <c r="HM222" s="323" t="s">
        <v>578</v>
      </c>
      <c r="HP222" s="323" t="s">
        <v>578</v>
      </c>
      <c r="HS222" s="323" t="s">
        <v>578</v>
      </c>
      <c r="HV222" s="323" t="s">
        <v>578</v>
      </c>
      <c r="IB222" s="346" t="s">
        <v>578</v>
      </c>
      <c r="IC222" s="347" t="s">
        <v>578</v>
      </c>
      <c r="ID222" s="347" t="s">
        <v>578</v>
      </c>
      <c r="IE222" s="347" t="b">
        <v>1</v>
      </c>
    </row>
    <row r="223" spans="66:239">
      <c r="BN223" s="322" t="s">
        <v>578</v>
      </c>
      <c r="CX223" s="322" t="s">
        <v>578</v>
      </c>
      <c r="DR223" s="323" t="s">
        <v>578</v>
      </c>
      <c r="DU223" s="323" t="s">
        <v>578</v>
      </c>
      <c r="DX223" s="323" t="s">
        <v>578</v>
      </c>
      <c r="EA223" s="323" t="s">
        <v>578</v>
      </c>
      <c r="ED223" s="323" t="s">
        <v>578</v>
      </c>
      <c r="EG223" s="323" t="s">
        <v>578</v>
      </c>
      <c r="EJ223" s="323" t="s">
        <v>578</v>
      </c>
      <c r="EM223" s="323" t="s">
        <v>578</v>
      </c>
      <c r="EP223" s="323" t="s">
        <v>578</v>
      </c>
      <c r="ES223" s="323" t="s">
        <v>578</v>
      </c>
      <c r="EV223" s="323" t="s">
        <v>578</v>
      </c>
      <c r="EY223" s="323" t="s">
        <v>578</v>
      </c>
      <c r="FB223" s="323" t="s">
        <v>578</v>
      </c>
      <c r="FE223" s="323" t="s">
        <v>578</v>
      </c>
      <c r="FH223" s="323" t="s">
        <v>578</v>
      </c>
      <c r="FK223" s="323" t="s">
        <v>578</v>
      </c>
      <c r="FN223" s="323" t="s">
        <v>578</v>
      </c>
      <c r="FQ223" s="323" t="s">
        <v>578</v>
      </c>
      <c r="FT223" s="323" t="s">
        <v>578</v>
      </c>
      <c r="FW223" s="323" t="s">
        <v>578</v>
      </c>
      <c r="FZ223" s="323" t="s">
        <v>578</v>
      </c>
      <c r="GC223" s="323" t="s">
        <v>578</v>
      </c>
      <c r="GF223" s="323" t="s">
        <v>578</v>
      </c>
      <c r="GI223" s="323" t="s">
        <v>578</v>
      </c>
      <c r="GL223" s="323" t="s">
        <v>578</v>
      </c>
      <c r="GO223" s="323" t="s">
        <v>578</v>
      </c>
      <c r="GR223" s="323" t="s">
        <v>578</v>
      </c>
      <c r="GU223" s="323" t="s">
        <v>578</v>
      </c>
      <c r="GX223" s="323" t="s">
        <v>578</v>
      </c>
      <c r="HA223" s="323" t="s">
        <v>578</v>
      </c>
      <c r="HD223" s="323" t="s">
        <v>578</v>
      </c>
      <c r="HG223" s="323" t="s">
        <v>578</v>
      </c>
      <c r="HJ223" s="323" t="s">
        <v>578</v>
      </c>
      <c r="HM223" s="323" t="s">
        <v>578</v>
      </c>
      <c r="HP223" s="323" t="s">
        <v>578</v>
      </c>
      <c r="HS223" s="323" t="s">
        <v>578</v>
      </c>
      <c r="HV223" s="323" t="s">
        <v>578</v>
      </c>
      <c r="IB223" s="346" t="s">
        <v>578</v>
      </c>
      <c r="IC223" s="347" t="s">
        <v>578</v>
      </c>
      <c r="ID223" s="347" t="s">
        <v>578</v>
      </c>
      <c r="IE223" s="347" t="b">
        <v>1</v>
      </c>
    </row>
    <row r="224" spans="66:239">
      <c r="BN224" s="322" t="s">
        <v>578</v>
      </c>
      <c r="CX224" s="322" t="s">
        <v>578</v>
      </c>
      <c r="DR224" s="323" t="s">
        <v>578</v>
      </c>
      <c r="DU224" s="323" t="s">
        <v>578</v>
      </c>
      <c r="DX224" s="323" t="s">
        <v>578</v>
      </c>
      <c r="EA224" s="323" t="s">
        <v>578</v>
      </c>
      <c r="ED224" s="323" t="s">
        <v>578</v>
      </c>
      <c r="EG224" s="323" t="s">
        <v>578</v>
      </c>
      <c r="EJ224" s="323" t="s">
        <v>578</v>
      </c>
      <c r="EM224" s="323" t="s">
        <v>578</v>
      </c>
      <c r="EP224" s="323" t="s">
        <v>578</v>
      </c>
      <c r="ES224" s="323" t="s">
        <v>578</v>
      </c>
      <c r="EV224" s="323" t="s">
        <v>578</v>
      </c>
      <c r="EY224" s="323" t="s">
        <v>578</v>
      </c>
      <c r="FB224" s="323" t="s">
        <v>578</v>
      </c>
      <c r="FE224" s="323" t="s">
        <v>578</v>
      </c>
      <c r="FH224" s="323" t="s">
        <v>578</v>
      </c>
      <c r="FK224" s="323" t="s">
        <v>578</v>
      </c>
      <c r="FN224" s="323" t="s">
        <v>578</v>
      </c>
      <c r="FQ224" s="323" t="s">
        <v>578</v>
      </c>
      <c r="FT224" s="323" t="s">
        <v>578</v>
      </c>
      <c r="FW224" s="323" t="s">
        <v>578</v>
      </c>
      <c r="FZ224" s="323" t="s">
        <v>578</v>
      </c>
      <c r="GC224" s="323" t="s">
        <v>578</v>
      </c>
      <c r="GF224" s="323" t="s">
        <v>578</v>
      </c>
      <c r="GI224" s="323" t="s">
        <v>578</v>
      </c>
      <c r="GL224" s="323" t="s">
        <v>578</v>
      </c>
      <c r="GO224" s="323" t="s">
        <v>578</v>
      </c>
      <c r="GR224" s="323" t="s">
        <v>578</v>
      </c>
      <c r="GU224" s="323" t="s">
        <v>578</v>
      </c>
      <c r="GX224" s="323" t="s">
        <v>578</v>
      </c>
      <c r="HA224" s="323" t="s">
        <v>578</v>
      </c>
      <c r="HD224" s="323" t="s">
        <v>578</v>
      </c>
      <c r="HG224" s="323" t="s">
        <v>578</v>
      </c>
      <c r="HJ224" s="323" t="s">
        <v>578</v>
      </c>
      <c r="HM224" s="323" t="s">
        <v>578</v>
      </c>
      <c r="HP224" s="323" t="s">
        <v>578</v>
      </c>
      <c r="HS224" s="323" t="s">
        <v>578</v>
      </c>
      <c r="HV224" s="323" t="s">
        <v>578</v>
      </c>
      <c r="IB224" s="346" t="s">
        <v>578</v>
      </c>
      <c r="IC224" s="347" t="s">
        <v>578</v>
      </c>
      <c r="ID224" s="347" t="s">
        <v>578</v>
      </c>
      <c r="IE224" s="347" t="b">
        <v>1</v>
      </c>
    </row>
    <row r="225" spans="66:239">
      <c r="BN225" s="322" t="s">
        <v>578</v>
      </c>
      <c r="CX225" s="322" t="s">
        <v>578</v>
      </c>
      <c r="DR225" s="323" t="s">
        <v>578</v>
      </c>
      <c r="DU225" s="323" t="s">
        <v>578</v>
      </c>
      <c r="DX225" s="323" t="s">
        <v>578</v>
      </c>
      <c r="EA225" s="323" t="s">
        <v>578</v>
      </c>
      <c r="ED225" s="323" t="s">
        <v>578</v>
      </c>
      <c r="EG225" s="323" t="s">
        <v>578</v>
      </c>
      <c r="EJ225" s="323" t="s">
        <v>578</v>
      </c>
      <c r="EM225" s="323" t="s">
        <v>578</v>
      </c>
      <c r="EP225" s="323" t="s">
        <v>578</v>
      </c>
      <c r="ES225" s="323" t="s">
        <v>578</v>
      </c>
      <c r="EV225" s="323" t="s">
        <v>578</v>
      </c>
      <c r="EY225" s="323" t="s">
        <v>578</v>
      </c>
      <c r="FB225" s="323" t="s">
        <v>578</v>
      </c>
      <c r="FE225" s="323" t="s">
        <v>578</v>
      </c>
      <c r="FH225" s="323" t="s">
        <v>578</v>
      </c>
      <c r="FK225" s="323" t="s">
        <v>578</v>
      </c>
      <c r="FN225" s="323" t="s">
        <v>578</v>
      </c>
      <c r="FQ225" s="323" t="s">
        <v>578</v>
      </c>
      <c r="FT225" s="323" t="s">
        <v>578</v>
      </c>
      <c r="FW225" s="323" t="s">
        <v>578</v>
      </c>
      <c r="FZ225" s="323" t="s">
        <v>578</v>
      </c>
      <c r="GC225" s="323" t="s">
        <v>578</v>
      </c>
      <c r="GF225" s="323" t="s">
        <v>578</v>
      </c>
      <c r="GI225" s="323" t="s">
        <v>578</v>
      </c>
      <c r="GL225" s="323" t="s">
        <v>578</v>
      </c>
      <c r="GO225" s="323" t="s">
        <v>578</v>
      </c>
      <c r="GR225" s="323" t="s">
        <v>578</v>
      </c>
      <c r="GU225" s="323" t="s">
        <v>578</v>
      </c>
      <c r="GX225" s="323" t="s">
        <v>578</v>
      </c>
      <c r="HA225" s="323" t="s">
        <v>578</v>
      </c>
      <c r="HD225" s="323" t="s">
        <v>578</v>
      </c>
      <c r="HG225" s="323" t="s">
        <v>578</v>
      </c>
      <c r="HJ225" s="323" t="s">
        <v>578</v>
      </c>
      <c r="HM225" s="323" t="s">
        <v>578</v>
      </c>
      <c r="HP225" s="323" t="s">
        <v>578</v>
      </c>
      <c r="HS225" s="323" t="s">
        <v>578</v>
      </c>
      <c r="HV225" s="323" t="s">
        <v>578</v>
      </c>
      <c r="IB225" s="346" t="s">
        <v>578</v>
      </c>
      <c r="IC225" s="347" t="s">
        <v>578</v>
      </c>
      <c r="ID225" s="347" t="s">
        <v>578</v>
      </c>
      <c r="IE225" s="347" t="b">
        <v>1</v>
      </c>
    </row>
    <row r="226" spans="66:239">
      <c r="BN226" s="322" t="s">
        <v>578</v>
      </c>
      <c r="CX226" s="322" t="s">
        <v>578</v>
      </c>
      <c r="DR226" s="323" t="s">
        <v>578</v>
      </c>
      <c r="DU226" s="323" t="s">
        <v>578</v>
      </c>
      <c r="DX226" s="323" t="s">
        <v>578</v>
      </c>
      <c r="EA226" s="323" t="s">
        <v>578</v>
      </c>
      <c r="ED226" s="323" t="s">
        <v>578</v>
      </c>
      <c r="EG226" s="323" t="s">
        <v>578</v>
      </c>
      <c r="EJ226" s="323" t="s">
        <v>578</v>
      </c>
      <c r="EM226" s="323" t="s">
        <v>578</v>
      </c>
      <c r="EP226" s="323" t="s">
        <v>578</v>
      </c>
      <c r="ES226" s="323" t="s">
        <v>578</v>
      </c>
      <c r="EV226" s="323" t="s">
        <v>578</v>
      </c>
      <c r="EY226" s="323" t="s">
        <v>578</v>
      </c>
      <c r="FB226" s="323" t="s">
        <v>578</v>
      </c>
      <c r="FE226" s="323" t="s">
        <v>578</v>
      </c>
      <c r="FH226" s="323" t="s">
        <v>578</v>
      </c>
      <c r="FK226" s="323" t="s">
        <v>578</v>
      </c>
      <c r="FN226" s="323" t="s">
        <v>578</v>
      </c>
      <c r="FQ226" s="323" t="s">
        <v>578</v>
      </c>
      <c r="FT226" s="323" t="s">
        <v>578</v>
      </c>
      <c r="FW226" s="323" t="s">
        <v>578</v>
      </c>
      <c r="FZ226" s="323" t="s">
        <v>578</v>
      </c>
      <c r="GC226" s="323" t="s">
        <v>578</v>
      </c>
      <c r="GF226" s="323" t="s">
        <v>578</v>
      </c>
      <c r="GI226" s="323" t="s">
        <v>578</v>
      </c>
      <c r="GL226" s="323" t="s">
        <v>578</v>
      </c>
      <c r="GO226" s="323" t="s">
        <v>578</v>
      </c>
      <c r="GR226" s="323" t="s">
        <v>578</v>
      </c>
      <c r="GU226" s="323" t="s">
        <v>578</v>
      </c>
      <c r="GX226" s="323" t="s">
        <v>578</v>
      </c>
      <c r="HA226" s="323" t="s">
        <v>578</v>
      </c>
      <c r="HD226" s="323" t="s">
        <v>578</v>
      </c>
      <c r="HG226" s="323" t="s">
        <v>578</v>
      </c>
      <c r="HJ226" s="323" t="s">
        <v>578</v>
      </c>
      <c r="HM226" s="323" t="s">
        <v>578</v>
      </c>
      <c r="HP226" s="323" t="s">
        <v>578</v>
      </c>
      <c r="HS226" s="323" t="s">
        <v>578</v>
      </c>
      <c r="HV226" s="323" t="s">
        <v>578</v>
      </c>
      <c r="IB226" s="346" t="s">
        <v>578</v>
      </c>
      <c r="IC226" s="347" t="s">
        <v>578</v>
      </c>
      <c r="ID226" s="347" t="s">
        <v>578</v>
      </c>
      <c r="IE226" s="347" t="b">
        <v>1</v>
      </c>
    </row>
    <row r="227" spans="66:239">
      <c r="BN227" s="322" t="s">
        <v>578</v>
      </c>
      <c r="CX227" s="322" t="s">
        <v>578</v>
      </c>
      <c r="DR227" s="323" t="s">
        <v>578</v>
      </c>
      <c r="DU227" s="323" t="s">
        <v>578</v>
      </c>
      <c r="DX227" s="323" t="s">
        <v>578</v>
      </c>
      <c r="EA227" s="323" t="s">
        <v>578</v>
      </c>
      <c r="ED227" s="323" t="s">
        <v>578</v>
      </c>
      <c r="EG227" s="323" t="s">
        <v>578</v>
      </c>
      <c r="EJ227" s="323" t="s">
        <v>578</v>
      </c>
      <c r="EM227" s="323" t="s">
        <v>578</v>
      </c>
      <c r="EP227" s="323" t="s">
        <v>578</v>
      </c>
      <c r="ES227" s="323" t="s">
        <v>578</v>
      </c>
      <c r="EV227" s="323" t="s">
        <v>578</v>
      </c>
      <c r="EY227" s="323" t="s">
        <v>578</v>
      </c>
      <c r="FB227" s="323" t="s">
        <v>578</v>
      </c>
      <c r="FE227" s="323" t="s">
        <v>578</v>
      </c>
      <c r="FH227" s="323" t="s">
        <v>578</v>
      </c>
      <c r="FK227" s="323" t="s">
        <v>578</v>
      </c>
      <c r="FN227" s="323" t="s">
        <v>578</v>
      </c>
      <c r="FQ227" s="323" t="s">
        <v>578</v>
      </c>
      <c r="FT227" s="323" t="s">
        <v>578</v>
      </c>
      <c r="FW227" s="323" t="s">
        <v>578</v>
      </c>
      <c r="FZ227" s="323" t="s">
        <v>578</v>
      </c>
      <c r="GC227" s="323" t="s">
        <v>578</v>
      </c>
      <c r="GF227" s="323" t="s">
        <v>578</v>
      </c>
      <c r="GI227" s="323" t="s">
        <v>578</v>
      </c>
      <c r="GL227" s="323" t="s">
        <v>578</v>
      </c>
      <c r="GO227" s="323" t="s">
        <v>578</v>
      </c>
      <c r="GR227" s="323" t="s">
        <v>578</v>
      </c>
      <c r="GU227" s="323" t="s">
        <v>578</v>
      </c>
      <c r="GX227" s="323" t="s">
        <v>578</v>
      </c>
      <c r="HA227" s="323" t="s">
        <v>578</v>
      </c>
      <c r="HD227" s="323" t="s">
        <v>578</v>
      </c>
      <c r="HG227" s="323" t="s">
        <v>578</v>
      </c>
      <c r="HJ227" s="323" t="s">
        <v>578</v>
      </c>
      <c r="HM227" s="323" t="s">
        <v>578</v>
      </c>
      <c r="HP227" s="323" t="s">
        <v>578</v>
      </c>
      <c r="HS227" s="323" t="s">
        <v>578</v>
      </c>
      <c r="HV227" s="323" t="s">
        <v>578</v>
      </c>
      <c r="IB227" s="346" t="s">
        <v>578</v>
      </c>
      <c r="IC227" s="347" t="s">
        <v>578</v>
      </c>
      <c r="ID227" s="347" t="s">
        <v>578</v>
      </c>
      <c r="IE227" s="347" t="b">
        <v>1</v>
      </c>
    </row>
    <row r="228" spans="66:239">
      <c r="BN228" s="322" t="s">
        <v>578</v>
      </c>
      <c r="CX228" s="322" t="s">
        <v>578</v>
      </c>
      <c r="DR228" s="323" t="s">
        <v>578</v>
      </c>
      <c r="DU228" s="323" t="s">
        <v>578</v>
      </c>
      <c r="DX228" s="323" t="s">
        <v>578</v>
      </c>
      <c r="EA228" s="323" t="s">
        <v>578</v>
      </c>
      <c r="ED228" s="323" t="s">
        <v>578</v>
      </c>
      <c r="EG228" s="323" t="s">
        <v>578</v>
      </c>
      <c r="EJ228" s="323" t="s">
        <v>578</v>
      </c>
      <c r="EM228" s="323" t="s">
        <v>578</v>
      </c>
      <c r="EP228" s="323" t="s">
        <v>578</v>
      </c>
      <c r="ES228" s="323" t="s">
        <v>578</v>
      </c>
      <c r="EV228" s="323" t="s">
        <v>578</v>
      </c>
      <c r="EY228" s="323" t="s">
        <v>578</v>
      </c>
      <c r="FB228" s="323" t="s">
        <v>578</v>
      </c>
      <c r="FE228" s="323" t="s">
        <v>578</v>
      </c>
      <c r="FH228" s="323" t="s">
        <v>578</v>
      </c>
      <c r="FK228" s="323" t="s">
        <v>578</v>
      </c>
      <c r="FN228" s="323" t="s">
        <v>578</v>
      </c>
      <c r="FQ228" s="323" t="s">
        <v>578</v>
      </c>
      <c r="FT228" s="323" t="s">
        <v>578</v>
      </c>
      <c r="FW228" s="323" t="s">
        <v>578</v>
      </c>
      <c r="FZ228" s="323" t="s">
        <v>578</v>
      </c>
      <c r="GC228" s="323" t="s">
        <v>578</v>
      </c>
      <c r="GF228" s="323" t="s">
        <v>578</v>
      </c>
      <c r="GI228" s="323" t="s">
        <v>578</v>
      </c>
      <c r="GL228" s="323" t="s">
        <v>578</v>
      </c>
      <c r="GO228" s="323" t="s">
        <v>578</v>
      </c>
      <c r="GR228" s="323" t="s">
        <v>578</v>
      </c>
      <c r="GU228" s="323" t="s">
        <v>578</v>
      </c>
      <c r="GX228" s="323" t="s">
        <v>578</v>
      </c>
      <c r="HA228" s="323" t="s">
        <v>578</v>
      </c>
      <c r="HD228" s="323" t="s">
        <v>578</v>
      </c>
      <c r="HG228" s="323" t="s">
        <v>578</v>
      </c>
      <c r="HJ228" s="323" t="s">
        <v>578</v>
      </c>
      <c r="HM228" s="323" t="s">
        <v>578</v>
      </c>
      <c r="HP228" s="323" t="s">
        <v>578</v>
      </c>
      <c r="HS228" s="323" t="s">
        <v>578</v>
      </c>
      <c r="HV228" s="323" t="s">
        <v>578</v>
      </c>
      <c r="IB228" s="346" t="s">
        <v>578</v>
      </c>
      <c r="IC228" s="347" t="s">
        <v>578</v>
      </c>
      <c r="ID228" s="347" t="s">
        <v>578</v>
      </c>
      <c r="IE228" s="347" t="b">
        <v>1</v>
      </c>
    </row>
    <row r="229" spans="66:239">
      <c r="BN229" s="322" t="s">
        <v>578</v>
      </c>
      <c r="CX229" s="322" t="s">
        <v>578</v>
      </c>
      <c r="DR229" s="323" t="s">
        <v>578</v>
      </c>
      <c r="DU229" s="323" t="s">
        <v>578</v>
      </c>
      <c r="DX229" s="323" t="s">
        <v>578</v>
      </c>
      <c r="EA229" s="323" t="s">
        <v>578</v>
      </c>
      <c r="ED229" s="323" t="s">
        <v>578</v>
      </c>
      <c r="EG229" s="323" t="s">
        <v>578</v>
      </c>
      <c r="EJ229" s="323" t="s">
        <v>578</v>
      </c>
      <c r="EM229" s="323" t="s">
        <v>578</v>
      </c>
      <c r="EP229" s="323" t="s">
        <v>578</v>
      </c>
      <c r="ES229" s="323" t="s">
        <v>578</v>
      </c>
      <c r="EV229" s="323" t="s">
        <v>578</v>
      </c>
      <c r="EY229" s="323" t="s">
        <v>578</v>
      </c>
      <c r="FB229" s="323" t="s">
        <v>578</v>
      </c>
      <c r="FE229" s="323" t="s">
        <v>578</v>
      </c>
      <c r="FH229" s="323" t="s">
        <v>578</v>
      </c>
      <c r="FK229" s="323" t="s">
        <v>578</v>
      </c>
      <c r="FN229" s="323" t="s">
        <v>578</v>
      </c>
      <c r="FQ229" s="323" t="s">
        <v>578</v>
      </c>
      <c r="FT229" s="323" t="s">
        <v>578</v>
      </c>
      <c r="FW229" s="323" t="s">
        <v>578</v>
      </c>
      <c r="FZ229" s="323" t="s">
        <v>578</v>
      </c>
      <c r="GC229" s="323" t="s">
        <v>578</v>
      </c>
      <c r="GF229" s="323" t="s">
        <v>578</v>
      </c>
      <c r="GI229" s="323" t="s">
        <v>578</v>
      </c>
      <c r="GL229" s="323" t="s">
        <v>578</v>
      </c>
      <c r="GO229" s="323" t="s">
        <v>578</v>
      </c>
      <c r="GR229" s="323" t="s">
        <v>578</v>
      </c>
      <c r="GU229" s="323" t="s">
        <v>578</v>
      </c>
      <c r="GX229" s="323" t="s">
        <v>578</v>
      </c>
      <c r="HA229" s="323" t="s">
        <v>578</v>
      </c>
      <c r="HD229" s="323" t="s">
        <v>578</v>
      </c>
      <c r="HG229" s="323" t="s">
        <v>578</v>
      </c>
      <c r="HJ229" s="323" t="s">
        <v>578</v>
      </c>
      <c r="HM229" s="323" t="s">
        <v>578</v>
      </c>
      <c r="HP229" s="323" t="s">
        <v>578</v>
      </c>
      <c r="HS229" s="323" t="s">
        <v>578</v>
      </c>
      <c r="HV229" s="323" t="s">
        <v>578</v>
      </c>
      <c r="IB229" s="346" t="s">
        <v>578</v>
      </c>
      <c r="IC229" s="347" t="s">
        <v>578</v>
      </c>
      <c r="ID229" s="347" t="s">
        <v>578</v>
      </c>
      <c r="IE229" s="347" t="b">
        <v>1</v>
      </c>
    </row>
    <row r="230" spans="66:239">
      <c r="BN230" s="322" t="s">
        <v>578</v>
      </c>
      <c r="CX230" s="322" t="s">
        <v>578</v>
      </c>
      <c r="DR230" s="323" t="s">
        <v>578</v>
      </c>
      <c r="DU230" s="323" t="s">
        <v>578</v>
      </c>
      <c r="DX230" s="323" t="s">
        <v>578</v>
      </c>
      <c r="EA230" s="323" t="s">
        <v>578</v>
      </c>
      <c r="ED230" s="323" t="s">
        <v>578</v>
      </c>
      <c r="EG230" s="323" t="s">
        <v>578</v>
      </c>
      <c r="EJ230" s="323" t="s">
        <v>578</v>
      </c>
      <c r="EM230" s="323" t="s">
        <v>578</v>
      </c>
      <c r="EP230" s="323" t="s">
        <v>578</v>
      </c>
      <c r="ES230" s="323" t="s">
        <v>578</v>
      </c>
      <c r="EV230" s="323" t="s">
        <v>578</v>
      </c>
      <c r="EY230" s="323" t="s">
        <v>578</v>
      </c>
      <c r="FB230" s="323" t="s">
        <v>578</v>
      </c>
      <c r="FE230" s="323" t="s">
        <v>578</v>
      </c>
      <c r="FH230" s="323" t="s">
        <v>578</v>
      </c>
      <c r="FK230" s="323" t="s">
        <v>578</v>
      </c>
      <c r="FN230" s="323" t="s">
        <v>578</v>
      </c>
      <c r="FQ230" s="323" t="s">
        <v>578</v>
      </c>
      <c r="FT230" s="323" t="s">
        <v>578</v>
      </c>
      <c r="FW230" s="323" t="s">
        <v>578</v>
      </c>
      <c r="FZ230" s="323" t="s">
        <v>578</v>
      </c>
      <c r="GC230" s="323" t="s">
        <v>578</v>
      </c>
      <c r="GF230" s="323" t="s">
        <v>578</v>
      </c>
      <c r="GI230" s="323" t="s">
        <v>578</v>
      </c>
      <c r="GL230" s="323" t="s">
        <v>578</v>
      </c>
      <c r="GO230" s="323" t="s">
        <v>578</v>
      </c>
      <c r="GR230" s="323" t="s">
        <v>578</v>
      </c>
      <c r="GU230" s="323" t="s">
        <v>578</v>
      </c>
      <c r="GX230" s="323" t="s">
        <v>578</v>
      </c>
      <c r="HA230" s="323" t="s">
        <v>578</v>
      </c>
      <c r="HD230" s="323" t="s">
        <v>578</v>
      </c>
      <c r="HG230" s="323" t="s">
        <v>578</v>
      </c>
      <c r="HJ230" s="323" t="s">
        <v>578</v>
      </c>
      <c r="HM230" s="323" t="s">
        <v>578</v>
      </c>
      <c r="HP230" s="323" t="s">
        <v>578</v>
      </c>
      <c r="HS230" s="323" t="s">
        <v>578</v>
      </c>
      <c r="HV230" s="323" t="s">
        <v>578</v>
      </c>
      <c r="IB230" s="346" t="s">
        <v>578</v>
      </c>
      <c r="IC230" s="347" t="s">
        <v>578</v>
      </c>
      <c r="ID230" s="347" t="s">
        <v>578</v>
      </c>
      <c r="IE230" s="347" t="b">
        <v>1</v>
      </c>
    </row>
    <row r="231" spans="66:239">
      <c r="BN231" s="322" t="s">
        <v>578</v>
      </c>
      <c r="CX231" s="322" t="s">
        <v>578</v>
      </c>
      <c r="DR231" s="323" t="s">
        <v>578</v>
      </c>
      <c r="DU231" s="323" t="s">
        <v>578</v>
      </c>
      <c r="DX231" s="323" t="s">
        <v>578</v>
      </c>
      <c r="EA231" s="323" t="s">
        <v>578</v>
      </c>
      <c r="ED231" s="323" t="s">
        <v>578</v>
      </c>
      <c r="EG231" s="323" t="s">
        <v>578</v>
      </c>
      <c r="EJ231" s="323" t="s">
        <v>578</v>
      </c>
      <c r="EM231" s="323" t="s">
        <v>578</v>
      </c>
      <c r="EP231" s="323" t="s">
        <v>578</v>
      </c>
      <c r="ES231" s="323" t="s">
        <v>578</v>
      </c>
      <c r="EV231" s="323" t="s">
        <v>578</v>
      </c>
      <c r="EY231" s="323" t="s">
        <v>578</v>
      </c>
      <c r="FB231" s="323" t="s">
        <v>578</v>
      </c>
      <c r="FE231" s="323" t="s">
        <v>578</v>
      </c>
      <c r="FH231" s="323" t="s">
        <v>578</v>
      </c>
      <c r="FK231" s="323" t="s">
        <v>578</v>
      </c>
      <c r="FN231" s="323" t="s">
        <v>578</v>
      </c>
      <c r="FQ231" s="323" t="s">
        <v>578</v>
      </c>
      <c r="FT231" s="323" t="s">
        <v>578</v>
      </c>
      <c r="FW231" s="323" t="s">
        <v>578</v>
      </c>
      <c r="FZ231" s="323" t="s">
        <v>578</v>
      </c>
      <c r="GC231" s="323" t="s">
        <v>578</v>
      </c>
      <c r="GF231" s="323" t="s">
        <v>578</v>
      </c>
      <c r="GI231" s="323" t="s">
        <v>578</v>
      </c>
      <c r="GL231" s="323" t="s">
        <v>578</v>
      </c>
      <c r="GO231" s="323" t="s">
        <v>578</v>
      </c>
      <c r="GR231" s="323" t="s">
        <v>578</v>
      </c>
      <c r="GU231" s="323" t="s">
        <v>578</v>
      </c>
      <c r="GX231" s="323" t="s">
        <v>578</v>
      </c>
      <c r="HA231" s="323" t="s">
        <v>578</v>
      </c>
      <c r="HD231" s="323" t="s">
        <v>578</v>
      </c>
      <c r="HG231" s="323" t="s">
        <v>578</v>
      </c>
      <c r="HJ231" s="323" t="s">
        <v>578</v>
      </c>
      <c r="HM231" s="323" t="s">
        <v>578</v>
      </c>
      <c r="HP231" s="323" t="s">
        <v>578</v>
      </c>
      <c r="HS231" s="323" t="s">
        <v>578</v>
      </c>
      <c r="HV231" s="323" t="s">
        <v>578</v>
      </c>
      <c r="IB231" s="346" t="s">
        <v>578</v>
      </c>
      <c r="IC231" s="347" t="s">
        <v>578</v>
      </c>
      <c r="ID231" s="347" t="s">
        <v>578</v>
      </c>
      <c r="IE231" s="347" t="b">
        <v>1</v>
      </c>
    </row>
    <row r="232" spans="66:239">
      <c r="BN232" s="322" t="s">
        <v>578</v>
      </c>
      <c r="CX232" s="322" t="s">
        <v>578</v>
      </c>
      <c r="DR232" s="323" t="s">
        <v>578</v>
      </c>
      <c r="DU232" s="323" t="s">
        <v>578</v>
      </c>
      <c r="DX232" s="323" t="s">
        <v>578</v>
      </c>
      <c r="EA232" s="323" t="s">
        <v>578</v>
      </c>
      <c r="ED232" s="323" t="s">
        <v>578</v>
      </c>
      <c r="EG232" s="323" t="s">
        <v>578</v>
      </c>
      <c r="EJ232" s="323" t="s">
        <v>578</v>
      </c>
      <c r="EM232" s="323" t="s">
        <v>578</v>
      </c>
      <c r="EP232" s="323" t="s">
        <v>578</v>
      </c>
      <c r="ES232" s="323" t="s">
        <v>578</v>
      </c>
      <c r="EV232" s="323" t="s">
        <v>578</v>
      </c>
      <c r="EY232" s="323" t="s">
        <v>578</v>
      </c>
      <c r="FB232" s="323" t="s">
        <v>578</v>
      </c>
      <c r="FE232" s="323" t="s">
        <v>578</v>
      </c>
      <c r="FH232" s="323" t="s">
        <v>578</v>
      </c>
      <c r="FK232" s="323" t="s">
        <v>578</v>
      </c>
      <c r="FN232" s="323" t="s">
        <v>578</v>
      </c>
      <c r="FQ232" s="323" t="s">
        <v>578</v>
      </c>
      <c r="FT232" s="323" t="s">
        <v>578</v>
      </c>
      <c r="FW232" s="323" t="s">
        <v>578</v>
      </c>
      <c r="FZ232" s="323" t="s">
        <v>578</v>
      </c>
      <c r="GC232" s="323" t="s">
        <v>578</v>
      </c>
      <c r="GF232" s="323" t="s">
        <v>578</v>
      </c>
      <c r="GI232" s="323" t="s">
        <v>578</v>
      </c>
      <c r="GL232" s="323" t="s">
        <v>578</v>
      </c>
      <c r="GO232" s="323" t="s">
        <v>578</v>
      </c>
      <c r="GR232" s="323" t="s">
        <v>578</v>
      </c>
      <c r="GU232" s="323" t="s">
        <v>578</v>
      </c>
      <c r="GX232" s="323" t="s">
        <v>578</v>
      </c>
      <c r="HA232" s="323" t="s">
        <v>578</v>
      </c>
      <c r="HD232" s="323" t="s">
        <v>578</v>
      </c>
      <c r="HG232" s="323" t="s">
        <v>578</v>
      </c>
      <c r="HJ232" s="323" t="s">
        <v>578</v>
      </c>
      <c r="HM232" s="323" t="s">
        <v>578</v>
      </c>
      <c r="HP232" s="323" t="s">
        <v>578</v>
      </c>
      <c r="HS232" s="323" t="s">
        <v>578</v>
      </c>
      <c r="HV232" s="323" t="s">
        <v>578</v>
      </c>
      <c r="IB232" s="346" t="s">
        <v>578</v>
      </c>
      <c r="IC232" s="347" t="s">
        <v>578</v>
      </c>
      <c r="ID232" s="347" t="s">
        <v>578</v>
      </c>
      <c r="IE232" s="347" t="b">
        <v>1</v>
      </c>
    </row>
    <row r="233" spans="66:239">
      <c r="BN233" s="322" t="s">
        <v>578</v>
      </c>
      <c r="CX233" s="322" t="s">
        <v>578</v>
      </c>
      <c r="DR233" s="323" t="s">
        <v>578</v>
      </c>
      <c r="DU233" s="323" t="s">
        <v>578</v>
      </c>
      <c r="DX233" s="323" t="s">
        <v>578</v>
      </c>
      <c r="EA233" s="323" t="s">
        <v>578</v>
      </c>
      <c r="ED233" s="323" t="s">
        <v>578</v>
      </c>
      <c r="EG233" s="323" t="s">
        <v>578</v>
      </c>
      <c r="EJ233" s="323" t="s">
        <v>578</v>
      </c>
      <c r="EM233" s="323" t="s">
        <v>578</v>
      </c>
      <c r="EP233" s="323" t="s">
        <v>578</v>
      </c>
      <c r="ES233" s="323" t="s">
        <v>578</v>
      </c>
      <c r="EV233" s="323" t="s">
        <v>578</v>
      </c>
      <c r="EY233" s="323" t="s">
        <v>578</v>
      </c>
      <c r="FB233" s="323" t="s">
        <v>578</v>
      </c>
      <c r="FE233" s="323" t="s">
        <v>578</v>
      </c>
      <c r="FH233" s="323" t="s">
        <v>578</v>
      </c>
      <c r="FK233" s="323" t="s">
        <v>578</v>
      </c>
      <c r="FN233" s="323" t="s">
        <v>578</v>
      </c>
      <c r="FQ233" s="323" t="s">
        <v>578</v>
      </c>
      <c r="FT233" s="323" t="s">
        <v>578</v>
      </c>
      <c r="FW233" s="323" t="s">
        <v>578</v>
      </c>
      <c r="FZ233" s="323" t="s">
        <v>578</v>
      </c>
      <c r="GC233" s="323" t="s">
        <v>578</v>
      </c>
      <c r="GF233" s="323" t="s">
        <v>578</v>
      </c>
      <c r="GI233" s="323" t="s">
        <v>578</v>
      </c>
      <c r="GL233" s="323" t="s">
        <v>578</v>
      </c>
      <c r="GO233" s="323" t="s">
        <v>578</v>
      </c>
      <c r="GR233" s="323" t="s">
        <v>578</v>
      </c>
      <c r="GU233" s="323" t="s">
        <v>578</v>
      </c>
      <c r="GX233" s="323" t="s">
        <v>578</v>
      </c>
      <c r="HA233" s="323" t="s">
        <v>578</v>
      </c>
      <c r="HD233" s="323" t="s">
        <v>578</v>
      </c>
      <c r="HG233" s="323" t="s">
        <v>578</v>
      </c>
      <c r="HJ233" s="323" t="s">
        <v>578</v>
      </c>
      <c r="HM233" s="323" t="s">
        <v>578</v>
      </c>
      <c r="HP233" s="323" t="s">
        <v>578</v>
      </c>
      <c r="HS233" s="323" t="s">
        <v>578</v>
      </c>
      <c r="HV233" s="323" t="s">
        <v>578</v>
      </c>
      <c r="IB233" s="346" t="s">
        <v>578</v>
      </c>
      <c r="IC233" s="347" t="s">
        <v>578</v>
      </c>
      <c r="ID233" s="347" t="s">
        <v>578</v>
      </c>
      <c r="IE233" s="347" t="b">
        <v>1</v>
      </c>
    </row>
    <row r="234" spans="66:239">
      <c r="BN234" s="322" t="s">
        <v>578</v>
      </c>
      <c r="CX234" s="322" t="s">
        <v>578</v>
      </c>
      <c r="DR234" s="323" t="s">
        <v>578</v>
      </c>
      <c r="DU234" s="323" t="s">
        <v>578</v>
      </c>
      <c r="DX234" s="323" t="s">
        <v>578</v>
      </c>
      <c r="EA234" s="323" t="s">
        <v>578</v>
      </c>
      <c r="ED234" s="323" t="s">
        <v>578</v>
      </c>
      <c r="EG234" s="323" t="s">
        <v>578</v>
      </c>
      <c r="EJ234" s="323" t="s">
        <v>578</v>
      </c>
      <c r="EM234" s="323" t="s">
        <v>578</v>
      </c>
      <c r="EP234" s="323" t="s">
        <v>578</v>
      </c>
      <c r="ES234" s="323" t="s">
        <v>578</v>
      </c>
      <c r="EV234" s="323" t="s">
        <v>578</v>
      </c>
      <c r="EY234" s="323" t="s">
        <v>578</v>
      </c>
      <c r="FB234" s="323" t="s">
        <v>578</v>
      </c>
      <c r="FE234" s="323" t="s">
        <v>578</v>
      </c>
      <c r="FH234" s="323" t="s">
        <v>578</v>
      </c>
      <c r="FK234" s="323" t="s">
        <v>578</v>
      </c>
      <c r="FN234" s="323" t="s">
        <v>578</v>
      </c>
      <c r="FQ234" s="323" t="s">
        <v>578</v>
      </c>
      <c r="FT234" s="323" t="s">
        <v>578</v>
      </c>
      <c r="FW234" s="323" t="s">
        <v>578</v>
      </c>
      <c r="FZ234" s="323" t="s">
        <v>578</v>
      </c>
      <c r="GC234" s="323" t="s">
        <v>578</v>
      </c>
      <c r="GF234" s="323" t="s">
        <v>578</v>
      </c>
      <c r="GI234" s="323" t="s">
        <v>578</v>
      </c>
      <c r="GL234" s="323" t="s">
        <v>578</v>
      </c>
      <c r="GO234" s="323" t="s">
        <v>578</v>
      </c>
      <c r="GR234" s="323" t="s">
        <v>578</v>
      </c>
      <c r="GU234" s="323" t="s">
        <v>578</v>
      </c>
      <c r="GX234" s="323" t="s">
        <v>578</v>
      </c>
      <c r="HA234" s="323" t="s">
        <v>578</v>
      </c>
      <c r="HD234" s="323" t="s">
        <v>578</v>
      </c>
      <c r="HG234" s="323" t="s">
        <v>578</v>
      </c>
      <c r="HJ234" s="323" t="s">
        <v>578</v>
      </c>
      <c r="HM234" s="323" t="s">
        <v>578</v>
      </c>
      <c r="HP234" s="323" t="s">
        <v>578</v>
      </c>
      <c r="HS234" s="323" t="s">
        <v>578</v>
      </c>
      <c r="HV234" s="323" t="s">
        <v>578</v>
      </c>
      <c r="IB234" s="346" t="s">
        <v>578</v>
      </c>
      <c r="IC234" s="347" t="s">
        <v>578</v>
      </c>
      <c r="ID234" s="347" t="s">
        <v>578</v>
      </c>
      <c r="IE234" s="347" t="b">
        <v>1</v>
      </c>
    </row>
    <row r="235" spans="66:239">
      <c r="BN235" s="322" t="s">
        <v>578</v>
      </c>
      <c r="CX235" s="322" t="s">
        <v>578</v>
      </c>
      <c r="DR235" s="323" t="s">
        <v>578</v>
      </c>
      <c r="DU235" s="323" t="s">
        <v>578</v>
      </c>
      <c r="DX235" s="323" t="s">
        <v>578</v>
      </c>
      <c r="EA235" s="323" t="s">
        <v>578</v>
      </c>
      <c r="ED235" s="323" t="s">
        <v>578</v>
      </c>
      <c r="EG235" s="323" t="s">
        <v>578</v>
      </c>
      <c r="EJ235" s="323" t="s">
        <v>578</v>
      </c>
      <c r="EM235" s="323" t="s">
        <v>578</v>
      </c>
      <c r="EP235" s="323" t="s">
        <v>578</v>
      </c>
      <c r="ES235" s="323" t="s">
        <v>578</v>
      </c>
      <c r="EV235" s="323" t="s">
        <v>578</v>
      </c>
      <c r="EY235" s="323" t="s">
        <v>578</v>
      </c>
      <c r="FB235" s="323" t="s">
        <v>578</v>
      </c>
      <c r="FE235" s="323" t="s">
        <v>578</v>
      </c>
      <c r="FH235" s="323" t="s">
        <v>578</v>
      </c>
      <c r="FK235" s="323" t="s">
        <v>578</v>
      </c>
      <c r="FN235" s="323" t="s">
        <v>578</v>
      </c>
      <c r="FQ235" s="323" t="s">
        <v>578</v>
      </c>
      <c r="FT235" s="323" t="s">
        <v>578</v>
      </c>
      <c r="FW235" s="323" t="s">
        <v>578</v>
      </c>
      <c r="FZ235" s="323" t="s">
        <v>578</v>
      </c>
      <c r="GC235" s="323" t="s">
        <v>578</v>
      </c>
      <c r="GF235" s="323" t="s">
        <v>578</v>
      </c>
      <c r="GI235" s="323" t="s">
        <v>578</v>
      </c>
      <c r="GL235" s="323" t="s">
        <v>578</v>
      </c>
      <c r="GO235" s="323" t="s">
        <v>578</v>
      </c>
      <c r="GR235" s="323" t="s">
        <v>578</v>
      </c>
      <c r="GU235" s="323" t="s">
        <v>578</v>
      </c>
      <c r="GX235" s="323" t="s">
        <v>578</v>
      </c>
      <c r="HA235" s="323" t="s">
        <v>578</v>
      </c>
      <c r="HD235" s="323" t="s">
        <v>578</v>
      </c>
      <c r="HG235" s="323" t="s">
        <v>578</v>
      </c>
      <c r="HJ235" s="323" t="s">
        <v>578</v>
      </c>
      <c r="HM235" s="323" t="s">
        <v>578</v>
      </c>
      <c r="HP235" s="323" t="s">
        <v>578</v>
      </c>
      <c r="HS235" s="323" t="s">
        <v>578</v>
      </c>
      <c r="HV235" s="323" t="s">
        <v>578</v>
      </c>
      <c r="IB235" s="346" t="s">
        <v>578</v>
      </c>
      <c r="IC235" s="347" t="s">
        <v>578</v>
      </c>
      <c r="ID235" s="347" t="s">
        <v>578</v>
      </c>
      <c r="IE235" s="347" t="b">
        <v>1</v>
      </c>
    </row>
    <row r="236" spans="66:239">
      <c r="BN236" s="322" t="s">
        <v>578</v>
      </c>
      <c r="CX236" s="322" t="s">
        <v>578</v>
      </c>
      <c r="DR236" s="323" t="s">
        <v>578</v>
      </c>
      <c r="DU236" s="323" t="s">
        <v>578</v>
      </c>
      <c r="DX236" s="323" t="s">
        <v>578</v>
      </c>
      <c r="EA236" s="323" t="s">
        <v>578</v>
      </c>
      <c r="ED236" s="323" t="s">
        <v>578</v>
      </c>
      <c r="EG236" s="323" t="s">
        <v>578</v>
      </c>
      <c r="EJ236" s="323" t="s">
        <v>578</v>
      </c>
      <c r="EM236" s="323" t="s">
        <v>578</v>
      </c>
      <c r="EP236" s="323" t="s">
        <v>578</v>
      </c>
      <c r="ES236" s="323" t="s">
        <v>578</v>
      </c>
      <c r="EV236" s="323" t="s">
        <v>578</v>
      </c>
      <c r="EY236" s="323" t="s">
        <v>578</v>
      </c>
      <c r="FB236" s="323" t="s">
        <v>578</v>
      </c>
      <c r="FE236" s="323" t="s">
        <v>578</v>
      </c>
      <c r="FH236" s="323" t="s">
        <v>578</v>
      </c>
      <c r="FK236" s="323" t="s">
        <v>578</v>
      </c>
      <c r="FN236" s="323" t="s">
        <v>578</v>
      </c>
      <c r="FQ236" s="323" t="s">
        <v>578</v>
      </c>
      <c r="FT236" s="323" t="s">
        <v>578</v>
      </c>
      <c r="FW236" s="323" t="s">
        <v>578</v>
      </c>
      <c r="FZ236" s="323" t="s">
        <v>578</v>
      </c>
      <c r="GC236" s="323" t="s">
        <v>578</v>
      </c>
      <c r="GF236" s="323" t="s">
        <v>578</v>
      </c>
      <c r="GI236" s="323" t="s">
        <v>578</v>
      </c>
      <c r="GL236" s="323" t="s">
        <v>578</v>
      </c>
      <c r="GO236" s="323" t="s">
        <v>578</v>
      </c>
      <c r="GR236" s="323" t="s">
        <v>578</v>
      </c>
      <c r="GU236" s="323" t="s">
        <v>578</v>
      </c>
      <c r="GX236" s="323" t="s">
        <v>578</v>
      </c>
      <c r="HA236" s="323" t="s">
        <v>578</v>
      </c>
      <c r="HD236" s="323" t="s">
        <v>578</v>
      </c>
      <c r="HG236" s="323" t="s">
        <v>578</v>
      </c>
      <c r="HJ236" s="323" t="s">
        <v>578</v>
      </c>
      <c r="HM236" s="323" t="s">
        <v>578</v>
      </c>
      <c r="HP236" s="323" t="s">
        <v>578</v>
      </c>
      <c r="HS236" s="323" t="s">
        <v>578</v>
      </c>
      <c r="HV236" s="323" t="s">
        <v>578</v>
      </c>
      <c r="IB236" s="346" t="s">
        <v>578</v>
      </c>
      <c r="IC236" s="347" t="s">
        <v>578</v>
      </c>
      <c r="ID236" s="347" t="s">
        <v>578</v>
      </c>
      <c r="IE236" s="347" t="b">
        <v>1</v>
      </c>
    </row>
    <row r="237" spans="66:239">
      <c r="BN237" s="322" t="s">
        <v>578</v>
      </c>
      <c r="CX237" s="322" t="s">
        <v>578</v>
      </c>
      <c r="DR237" s="323" t="s">
        <v>578</v>
      </c>
      <c r="DU237" s="323" t="s">
        <v>578</v>
      </c>
      <c r="DX237" s="323" t="s">
        <v>578</v>
      </c>
      <c r="EA237" s="323" t="s">
        <v>578</v>
      </c>
      <c r="ED237" s="323" t="s">
        <v>578</v>
      </c>
      <c r="EG237" s="323" t="s">
        <v>578</v>
      </c>
      <c r="EJ237" s="323" t="s">
        <v>578</v>
      </c>
      <c r="EM237" s="323" t="s">
        <v>578</v>
      </c>
      <c r="EP237" s="323" t="s">
        <v>578</v>
      </c>
      <c r="ES237" s="323" t="s">
        <v>578</v>
      </c>
      <c r="EV237" s="323" t="s">
        <v>578</v>
      </c>
      <c r="EY237" s="323" t="s">
        <v>578</v>
      </c>
      <c r="FB237" s="323" t="s">
        <v>578</v>
      </c>
      <c r="FE237" s="323" t="s">
        <v>578</v>
      </c>
      <c r="FH237" s="323" t="s">
        <v>578</v>
      </c>
      <c r="FK237" s="323" t="s">
        <v>578</v>
      </c>
      <c r="FN237" s="323" t="s">
        <v>578</v>
      </c>
      <c r="FQ237" s="323" t="s">
        <v>578</v>
      </c>
      <c r="FT237" s="323" t="s">
        <v>578</v>
      </c>
      <c r="FW237" s="323" t="s">
        <v>578</v>
      </c>
      <c r="FZ237" s="323" t="s">
        <v>578</v>
      </c>
      <c r="GC237" s="323" t="s">
        <v>578</v>
      </c>
      <c r="GF237" s="323" t="s">
        <v>578</v>
      </c>
      <c r="GI237" s="323" t="s">
        <v>578</v>
      </c>
      <c r="GL237" s="323" t="s">
        <v>578</v>
      </c>
      <c r="GO237" s="323" t="s">
        <v>578</v>
      </c>
      <c r="GR237" s="323" t="s">
        <v>578</v>
      </c>
      <c r="GU237" s="323" t="s">
        <v>578</v>
      </c>
      <c r="GX237" s="323" t="s">
        <v>578</v>
      </c>
      <c r="HA237" s="323" t="s">
        <v>578</v>
      </c>
      <c r="HD237" s="323" t="s">
        <v>578</v>
      </c>
      <c r="HG237" s="323" t="s">
        <v>578</v>
      </c>
      <c r="HJ237" s="323" t="s">
        <v>578</v>
      </c>
      <c r="HM237" s="323" t="s">
        <v>578</v>
      </c>
      <c r="HP237" s="323" t="s">
        <v>578</v>
      </c>
      <c r="HS237" s="323" t="s">
        <v>578</v>
      </c>
      <c r="HV237" s="323" t="s">
        <v>578</v>
      </c>
      <c r="IB237" s="346" t="s">
        <v>578</v>
      </c>
      <c r="IC237" s="347" t="s">
        <v>578</v>
      </c>
      <c r="ID237" s="347" t="s">
        <v>578</v>
      </c>
      <c r="IE237" s="347" t="b">
        <v>1</v>
      </c>
    </row>
    <row r="238" spans="66:239">
      <c r="BN238" s="322" t="s">
        <v>578</v>
      </c>
      <c r="CX238" s="322" t="s">
        <v>578</v>
      </c>
      <c r="DR238" s="323" t="s">
        <v>578</v>
      </c>
      <c r="DU238" s="323" t="s">
        <v>578</v>
      </c>
      <c r="DX238" s="323" t="s">
        <v>578</v>
      </c>
      <c r="EA238" s="323" t="s">
        <v>578</v>
      </c>
      <c r="ED238" s="323" t="s">
        <v>578</v>
      </c>
      <c r="EG238" s="323" t="s">
        <v>578</v>
      </c>
      <c r="EJ238" s="323" t="s">
        <v>578</v>
      </c>
      <c r="EM238" s="323" t="s">
        <v>578</v>
      </c>
      <c r="EP238" s="323" t="s">
        <v>578</v>
      </c>
      <c r="ES238" s="323" t="s">
        <v>578</v>
      </c>
      <c r="EV238" s="323" t="s">
        <v>578</v>
      </c>
      <c r="EY238" s="323" t="s">
        <v>578</v>
      </c>
      <c r="FB238" s="323" t="s">
        <v>578</v>
      </c>
      <c r="FE238" s="323" t="s">
        <v>578</v>
      </c>
      <c r="FH238" s="323" t="s">
        <v>578</v>
      </c>
      <c r="FK238" s="323" t="s">
        <v>578</v>
      </c>
      <c r="FN238" s="323" t="s">
        <v>578</v>
      </c>
      <c r="FQ238" s="323" t="s">
        <v>578</v>
      </c>
      <c r="FT238" s="323" t="s">
        <v>578</v>
      </c>
      <c r="FW238" s="323" t="s">
        <v>578</v>
      </c>
      <c r="FZ238" s="323" t="s">
        <v>578</v>
      </c>
      <c r="GC238" s="323" t="s">
        <v>578</v>
      </c>
      <c r="GF238" s="323" t="s">
        <v>578</v>
      </c>
      <c r="GI238" s="323" t="s">
        <v>578</v>
      </c>
      <c r="GL238" s="323" t="s">
        <v>578</v>
      </c>
      <c r="GO238" s="323" t="s">
        <v>578</v>
      </c>
      <c r="GR238" s="323" t="s">
        <v>578</v>
      </c>
      <c r="GU238" s="323" t="s">
        <v>578</v>
      </c>
      <c r="GX238" s="323" t="s">
        <v>578</v>
      </c>
      <c r="HA238" s="323" t="s">
        <v>578</v>
      </c>
      <c r="HD238" s="323" t="s">
        <v>578</v>
      </c>
      <c r="HG238" s="323" t="s">
        <v>578</v>
      </c>
      <c r="HJ238" s="323" t="s">
        <v>578</v>
      </c>
      <c r="HM238" s="323" t="s">
        <v>578</v>
      </c>
      <c r="HP238" s="323" t="s">
        <v>578</v>
      </c>
      <c r="HS238" s="323" t="s">
        <v>578</v>
      </c>
      <c r="HV238" s="323" t="s">
        <v>578</v>
      </c>
      <c r="IB238" s="346" t="s">
        <v>578</v>
      </c>
      <c r="IC238" s="347" t="s">
        <v>578</v>
      </c>
      <c r="ID238" s="347" t="s">
        <v>578</v>
      </c>
      <c r="IE238" s="347" t="b">
        <v>1</v>
      </c>
    </row>
    <row r="239" spans="66:239">
      <c r="BN239" s="322" t="s">
        <v>578</v>
      </c>
      <c r="CX239" s="322" t="s">
        <v>578</v>
      </c>
      <c r="DR239" s="323" t="s">
        <v>578</v>
      </c>
      <c r="DU239" s="323" t="s">
        <v>578</v>
      </c>
      <c r="DX239" s="323" t="s">
        <v>578</v>
      </c>
      <c r="EA239" s="323" t="s">
        <v>578</v>
      </c>
      <c r="ED239" s="323" t="s">
        <v>578</v>
      </c>
      <c r="EG239" s="323" t="s">
        <v>578</v>
      </c>
      <c r="EJ239" s="323" t="s">
        <v>578</v>
      </c>
      <c r="EM239" s="323" t="s">
        <v>578</v>
      </c>
      <c r="EP239" s="323" t="s">
        <v>578</v>
      </c>
      <c r="ES239" s="323" t="s">
        <v>578</v>
      </c>
      <c r="EV239" s="323" t="s">
        <v>578</v>
      </c>
      <c r="EY239" s="323" t="s">
        <v>578</v>
      </c>
      <c r="FB239" s="323" t="s">
        <v>578</v>
      </c>
      <c r="FE239" s="323" t="s">
        <v>578</v>
      </c>
      <c r="FH239" s="323" t="s">
        <v>578</v>
      </c>
      <c r="FK239" s="323" t="s">
        <v>578</v>
      </c>
      <c r="FN239" s="323" t="s">
        <v>578</v>
      </c>
      <c r="FQ239" s="323" t="s">
        <v>578</v>
      </c>
      <c r="FT239" s="323" t="s">
        <v>578</v>
      </c>
      <c r="FW239" s="323" t="s">
        <v>578</v>
      </c>
      <c r="FZ239" s="323" t="s">
        <v>578</v>
      </c>
      <c r="GC239" s="323" t="s">
        <v>578</v>
      </c>
      <c r="GF239" s="323" t="s">
        <v>578</v>
      </c>
      <c r="GI239" s="323" t="s">
        <v>578</v>
      </c>
      <c r="GL239" s="323" t="s">
        <v>578</v>
      </c>
      <c r="GO239" s="323" t="s">
        <v>578</v>
      </c>
      <c r="GR239" s="323" t="s">
        <v>578</v>
      </c>
      <c r="GU239" s="323" t="s">
        <v>578</v>
      </c>
      <c r="GX239" s="323" t="s">
        <v>578</v>
      </c>
      <c r="HA239" s="323" t="s">
        <v>578</v>
      </c>
      <c r="HD239" s="323" t="s">
        <v>578</v>
      </c>
      <c r="HG239" s="323" t="s">
        <v>578</v>
      </c>
      <c r="HJ239" s="323" t="s">
        <v>578</v>
      </c>
      <c r="HM239" s="323" t="s">
        <v>578</v>
      </c>
      <c r="HP239" s="323" t="s">
        <v>578</v>
      </c>
      <c r="HS239" s="323" t="s">
        <v>578</v>
      </c>
      <c r="HV239" s="323" t="s">
        <v>578</v>
      </c>
      <c r="IB239" s="346" t="s">
        <v>578</v>
      </c>
      <c r="IC239" s="347" t="s">
        <v>578</v>
      </c>
      <c r="ID239" s="347" t="s">
        <v>578</v>
      </c>
      <c r="IE239" s="347" t="b">
        <v>1</v>
      </c>
    </row>
    <row r="240" spans="66:239">
      <c r="BN240" s="322" t="s">
        <v>578</v>
      </c>
      <c r="CX240" s="322" t="s">
        <v>578</v>
      </c>
      <c r="DR240" s="323" t="s">
        <v>578</v>
      </c>
      <c r="DU240" s="323" t="s">
        <v>578</v>
      </c>
      <c r="DX240" s="323" t="s">
        <v>578</v>
      </c>
      <c r="EA240" s="323" t="s">
        <v>578</v>
      </c>
      <c r="ED240" s="323" t="s">
        <v>578</v>
      </c>
      <c r="EG240" s="323" t="s">
        <v>578</v>
      </c>
      <c r="EJ240" s="323" t="s">
        <v>578</v>
      </c>
      <c r="EM240" s="323" t="s">
        <v>578</v>
      </c>
      <c r="EP240" s="323" t="s">
        <v>578</v>
      </c>
      <c r="ES240" s="323" t="s">
        <v>578</v>
      </c>
      <c r="EV240" s="323" t="s">
        <v>578</v>
      </c>
      <c r="EY240" s="323" t="s">
        <v>578</v>
      </c>
      <c r="FB240" s="323" t="s">
        <v>578</v>
      </c>
      <c r="FE240" s="323" t="s">
        <v>578</v>
      </c>
      <c r="FH240" s="323" t="s">
        <v>578</v>
      </c>
      <c r="FK240" s="323" t="s">
        <v>578</v>
      </c>
      <c r="FN240" s="323" t="s">
        <v>578</v>
      </c>
      <c r="FQ240" s="323" t="s">
        <v>578</v>
      </c>
      <c r="FT240" s="323" t="s">
        <v>578</v>
      </c>
      <c r="FW240" s="323" t="s">
        <v>578</v>
      </c>
      <c r="FZ240" s="323" t="s">
        <v>578</v>
      </c>
      <c r="GC240" s="323" t="s">
        <v>578</v>
      </c>
      <c r="GF240" s="323" t="s">
        <v>578</v>
      </c>
      <c r="GI240" s="323" t="s">
        <v>578</v>
      </c>
      <c r="GL240" s="323" t="s">
        <v>578</v>
      </c>
      <c r="GO240" s="323" t="s">
        <v>578</v>
      </c>
      <c r="GR240" s="323" t="s">
        <v>578</v>
      </c>
      <c r="GU240" s="323" t="s">
        <v>578</v>
      </c>
      <c r="GX240" s="323" t="s">
        <v>578</v>
      </c>
      <c r="HA240" s="323" t="s">
        <v>578</v>
      </c>
      <c r="HD240" s="323" t="s">
        <v>578</v>
      </c>
      <c r="HG240" s="323" t="s">
        <v>578</v>
      </c>
      <c r="HJ240" s="323" t="s">
        <v>578</v>
      </c>
      <c r="HM240" s="323" t="s">
        <v>578</v>
      </c>
      <c r="HP240" s="323" t="s">
        <v>578</v>
      </c>
      <c r="HS240" s="323" t="s">
        <v>578</v>
      </c>
      <c r="HV240" s="323" t="s">
        <v>578</v>
      </c>
      <c r="IB240" s="346" t="s">
        <v>578</v>
      </c>
      <c r="IC240" s="347" t="s">
        <v>578</v>
      </c>
      <c r="ID240" s="347" t="s">
        <v>578</v>
      </c>
      <c r="IE240" s="347" t="b">
        <v>1</v>
      </c>
    </row>
    <row r="241" spans="66:239">
      <c r="BN241" s="322" t="s">
        <v>578</v>
      </c>
      <c r="CX241" s="322" t="s">
        <v>578</v>
      </c>
      <c r="DR241" s="323" t="s">
        <v>578</v>
      </c>
      <c r="DU241" s="323" t="s">
        <v>578</v>
      </c>
      <c r="DX241" s="323" t="s">
        <v>578</v>
      </c>
      <c r="EA241" s="323" t="s">
        <v>578</v>
      </c>
      <c r="ED241" s="323" t="s">
        <v>578</v>
      </c>
      <c r="EG241" s="323" t="s">
        <v>578</v>
      </c>
      <c r="EJ241" s="323" t="s">
        <v>578</v>
      </c>
      <c r="EM241" s="323" t="s">
        <v>578</v>
      </c>
      <c r="EP241" s="323" t="s">
        <v>578</v>
      </c>
      <c r="ES241" s="323" t="s">
        <v>578</v>
      </c>
      <c r="EV241" s="323" t="s">
        <v>578</v>
      </c>
      <c r="EY241" s="323" t="s">
        <v>578</v>
      </c>
      <c r="FB241" s="323" t="s">
        <v>578</v>
      </c>
      <c r="FE241" s="323" t="s">
        <v>578</v>
      </c>
      <c r="FH241" s="323" t="s">
        <v>578</v>
      </c>
      <c r="FK241" s="323" t="s">
        <v>578</v>
      </c>
      <c r="FN241" s="323" t="s">
        <v>578</v>
      </c>
      <c r="FQ241" s="323" t="s">
        <v>578</v>
      </c>
      <c r="FT241" s="323" t="s">
        <v>578</v>
      </c>
      <c r="FW241" s="323" t="s">
        <v>578</v>
      </c>
      <c r="FZ241" s="323" t="s">
        <v>578</v>
      </c>
      <c r="GC241" s="323" t="s">
        <v>578</v>
      </c>
      <c r="GF241" s="323" t="s">
        <v>578</v>
      </c>
      <c r="GI241" s="323" t="s">
        <v>578</v>
      </c>
      <c r="GL241" s="323" t="s">
        <v>578</v>
      </c>
      <c r="GO241" s="323" t="s">
        <v>578</v>
      </c>
      <c r="GR241" s="323" t="s">
        <v>578</v>
      </c>
      <c r="GU241" s="323" t="s">
        <v>578</v>
      </c>
      <c r="GX241" s="323" t="s">
        <v>578</v>
      </c>
      <c r="HA241" s="323" t="s">
        <v>578</v>
      </c>
      <c r="HD241" s="323" t="s">
        <v>578</v>
      </c>
      <c r="HG241" s="323" t="s">
        <v>578</v>
      </c>
      <c r="HJ241" s="323" t="s">
        <v>578</v>
      </c>
      <c r="HM241" s="323" t="s">
        <v>578</v>
      </c>
      <c r="HP241" s="323" t="s">
        <v>578</v>
      </c>
      <c r="HS241" s="323" t="s">
        <v>578</v>
      </c>
      <c r="HV241" s="323" t="s">
        <v>578</v>
      </c>
      <c r="IB241" s="346" t="s">
        <v>578</v>
      </c>
      <c r="IC241" s="347" t="s">
        <v>578</v>
      </c>
      <c r="ID241" s="347" t="s">
        <v>578</v>
      </c>
      <c r="IE241" s="347" t="b">
        <v>1</v>
      </c>
    </row>
    <row r="242" spans="66:239">
      <c r="BN242" s="322" t="s">
        <v>578</v>
      </c>
      <c r="CX242" s="322" t="s">
        <v>578</v>
      </c>
      <c r="DR242" s="323" t="s">
        <v>578</v>
      </c>
      <c r="DU242" s="323" t="s">
        <v>578</v>
      </c>
      <c r="DX242" s="323" t="s">
        <v>578</v>
      </c>
      <c r="EA242" s="323" t="s">
        <v>578</v>
      </c>
      <c r="ED242" s="323" t="s">
        <v>578</v>
      </c>
      <c r="EG242" s="323" t="s">
        <v>578</v>
      </c>
      <c r="EJ242" s="323" t="s">
        <v>578</v>
      </c>
      <c r="EM242" s="323" t="s">
        <v>578</v>
      </c>
      <c r="EP242" s="323" t="s">
        <v>578</v>
      </c>
      <c r="ES242" s="323" t="s">
        <v>578</v>
      </c>
      <c r="EV242" s="323" t="s">
        <v>578</v>
      </c>
      <c r="EY242" s="323" t="s">
        <v>578</v>
      </c>
      <c r="FB242" s="323" t="s">
        <v>578</v>
      </c>
      <c r="FE242" s="323" t="s">
        <v>578</v>
      </c>
      <c r="FH242" s="323" t="s">
        <v>578</v>
      </c>
      <c r="FK242" s="323" t="s">
        <v>578</v>
      </c>
      <c r="FN242" s="323" t="s">
        <v>578</v>
      </c>
      <c r="FQ242" s="323" t="s">
        <v>578</v>
      </c>
      <c r="FT242" s="323" t="s">
        <v>578</v>
      </c>
      <c r="FW242" s="323" t="s">
        <v>578</v>
      </c>
      <c r="FZ242" s="323" t="s">
        <v>578</v>
      </c>
      <c r="GC242" s="323" t="s">
        <v>578</v>
      </c>
      <c r="GF242" s="323" t="s">
        <v>578</v>
      </c>
      <c r="GI242" s="323" t="s">
        <v>578</v>
      </c>
      <c r="GL242" s="323" t="s">
        <v>578</v>
      </c>
      <c r="GO242" s="323" t="s">
        <v>578</v>
      </c>
      <c r="GR242" s="323" t="s">
        <v>578</v>
      </c>
      <c r="GU242" s="323" t="s">
        <v>578</v>
      </c>
      <c r="GX242" s="323" t="s">
        <v>578</v>
      </c>
      <c r="HA242" s="323" t="s">
        <v>578</v>
      </c>
      <c r="HD242" s="323" t="s">
        <v>578</v>
      </c>
      <c r="HG242" s="323" t="s">
        <v>578</v>
      </c>
      <c r="HJ242" s="323" t="s">
        <v>578</v>
      </c>
      <c r="HM242" s="323" t="s">
        <v>578</v>
      </c>
      <c r="HP242" s="323" t="s">
        <v>578</v>
      </c>
      <c r="HS242" s="323" t="s">
        <v>578</v>
      </c>
      <c r="HV242" s="323" t="s">
        <v>578</v>
      </c>
      <c r="IB242" s="346" t="s">
        <v>578</v>
      </c>
      <c r="IC242" s="347" t="s">
        <v>578</v>
      </c>
      <c r="ID242" s="347" t="s">
        <v>578</v>
      </c>
      <c r="IE242" s="347" t="b">
        <v>1</v>
      </c>
    </row>
    <row r="243" spans="66:239">
      <c r="BN243" s="322" t="s">
        <v>578</v>
      </c>
      <c r="CX243" s="322" t="s">
        <v>578</v>
      </c>
      <c r="DR243" s="323" t="s">
        <v>578</v>
      </c>
      <c r="DU243" s="323" t="s">
        <v>578</v>
      </c>
      <c r="DX243" s="323" t="s">
        <v>578</v>
      </c>
      <c r="EA243" s="323" t="s">
        <v>578</v>
      </c>
      <c r="ED243" s="323" t="s">
        <v>578</v>
      </c>
      <c r="EG243" s="323" t="s">
        <v>578</v>
      </c>
      <c r="EJ243" s="323" t="s">
        <v>578</v>
      </c>
      <c r="EM243" s="323" t="s">
        <v>578</v>
      </c>
      <c r="EP243" s="323" t="s">
        <v>578</v>
      </c>
      <c r="ES243" s="323" t="s">
        <v>578</v>
      </c>
      <c r="EV243" s="323" t="s">
        <v>578</v>
      </c>
      <c r="EY243" s="323" t="s">
        <v>578</v>
      </c>
      <c r="FB243" s="323" t="s">
        <v>578</v>
      </c>
      <c r="FE243" s="323" t="s">
        <v>578</v>
      </c>
      <c r="FH243" s="323" t="s">
        <v>578</v>
      </c>
      <c r="FK243" s="323" t="s">
        <v>578</v>
      </c>
      <c r="FN243" s="323" t="s">
        <v>578</v>
      </c>
      <c r="FQ243" s="323" t="s">
        <v>578</v>
      </c>
      <c r="FT243" s="323" t="s">
        <v>578</v>
      </c>
      <c r="FW243" s="323" t="s">
        <v>578</v>
      </c>
      <c r="FZ243" s="323" t="s">
        <v>578</v>
      </c>
      <c r="GC243" s="323" t="s">
        <v>578</v>
      </c>
      <c r="GF243" s="323" t="s">
        <v>578</v>
      </c>
      <c r="GI243" s="323" t="s">
        <v>578</v>
      </c>
      <c r="GL243" s="323" t="s">
        <v>578</v>
      </c>
      <c r="GO243" s="323" t="s">
        <v>578</v>
      </c>
      <c r="GR243" s="323" t="s">
        <v>578</v>
      </c>
      <c r="GU243" s="323" t="s">
        <v>578</v>
      </c>
      <c r="GX243" s="323" t="s">
        <v>578</v>
      </c>
      <c r="HA243" s="323" t="s">
        <v>578</v>
      </c>
      <c r="HD243" s="323" t="s">
        <v>578</v>
      </c>
      <c r="HG243" s="323" t="s">
        <v>578</v>
      </c>
      <c r="HJ243" s="323" t="s">
        <v>578</v>
      </c>
      <c r="HM243" s="323" t="s">
        <v>578</v>
      </c>
      <c r="HP243" s="323" t="s">
        <v>578</v>
      </c>
      <c r="HS243" s="323" t="s">
        <v>578</v>
      </c>
      <c r="HV243" s="323" t="s">
        <v>578</v>
      </c>
      <c r="IB243" s="346" t="s">
        <v>578</v>
      </c>
      <c r="IC243" s="347" t="s">
        <v>578</v>
      </c>
      <c r="ID243" s="347" t="s">
        <v>578</v>
      </c>
      <c r="IE243" s="347" t="b">
        <v>1</v>
      </c>
    </row>
    <row r="244" spans="66:239">
      <c r="BN244" s="322" t="s">
        <v>578</v>
      </c>
      <c r="CX244" s="322" t="s">
        <v>578</v>
      </c>
      <c r="DR244" s="323" t="s">
        <v>578</v>
      </c>
      <c r="DU244" s="323" t="s">
        <v>578</v>
      </c>
      <c r="DX244" s="323" t="s">
        <v>578</v>
      </c>
      <c r="EA244" s="323" t="s">
        <v>578</v>
      </c>
      <c r="ED244" s="323" t="s">
        <v>578</v>
      </c>
      <c r="EG244" s="323" t="s">
        <v>578</v>
      </c>
      <c r="EJ244" s="323" t="s">
        <v>578</v>
      </c>
      <c r="EM244" s="323" t="s">
        <v>578</v>
      </c>
      <c r="EP244" s="323" t="s">
        <v>578</v>
      </c>
      <c r="ES244" s="323" t="s">
        <v>578</v>
      </c>
      <c r="EV244" s="323" t="s">
        <v>578</v>
      </c>
      <c r="EY244" s="323" t="s">
        <v>578</v>
      </c>
      <c r="FB244" s="323" t="s">
        <v>578</v>
      </c>
      <c r="FE244" s="323" t="s">
        <v>578</v>
      </c>
      <c r="FH244" s="323" t="s">
        <v>578</v>
      </c>
      <c r="FK244" s="323" t="s">
        <v>578</v>
      </c>
      <c r="FN244" s="323" t="s">
        <v>578</v>
      </c>
      <c r="FQ244" s="323" t="s">
        <v>578</v>
      </c>
      <c r="FT244" s="323" t="s">
        <v>578</v>
      </c>
      <c r="FW244" s="323" t="s">
        <v>578</v>
      </c>
      <c r="FZ244" s="323" t="s">
        <v>578</v>
      </c>
      <c r="GC244" s="323" t="s">
        <v>578</v>
      </c>
      <c r="GF244" s="323" t="s">
        <v>578</v>
      </c>
      <c r="GI244" s="323" t="s">
        <v>578</v>
      </c>
      <c r="GL244" s="323" t="s">
        <v>578</v>
      </c>
      <c r="GO244" s="323" t="s">
        <v>578</v>
      </c>
      <c r="GR244" s="323" t="s">
        <v>578</v>
      </c>
      <c r="GU244" s="323" t="s">
        <v>578</v>
      </c>
      <c r="GX244" s="323" t="s">
        <v>578</v>
      </c>
      <c r="HA244" s="323" t="s">
        <v>578</v>
      </c>
      <c r="HD244" s="323" t="s">
        <v>578</v>
      </c>
      <c r="HG244" s="323" t="s">
        <v>578</v>
      </c>
      <c r="HJ244" s="323" t="s">
        <v>578</v>
      </c>
      <c r="HM244" s="323" t="s">
        <v>578</v>
      </c>
      <c r="HP244" s="323" t="s">
        <v>578</v>
      </c>
      <c r="HS244" s="323" t="s">
        <v>578</v>
      </c>
      <c r="HV244" s="323" t="s">
        <v>578</v>
      </c>
      <c r="IB244" s="346" t="s">
        <v>578</v>
      </c>
      <c r="IC244" s="347" t="s">
        <v>578</v>
      </c>
      <c r="ID244" s="347" t="s">
        <v>578</v>
      </c>
      <c r="IE244" s="347" t="b">
        <v>1</v>
      </c>
    </row>
    <row r="245" spans="66:239">
      <c r="BN245" s="322" t="s">
        <v>578</v>
      </c>
      <c r="CX245" s="322" t="s">
        <v>578</v>
      </c>
      <c r="DR245" s="323" t="s">
        <v>578</v>
      </c>
      <c r="DU245" s="323" t="s">
        <v>578</v>
      </c>
      <c r="DX245" s="323" t="s">
        <v>578</v>
      </c>
      <c r="EA245" s="323" t="s">
        <v>578</v>
      </c>
      <c r="ED245" s="323" t="s">
        <v>578</v>
      </c>
      <c r="EG245" s="323" t="s">
        <v>578</v>
      </c>
      <c r="EJ245" s="323" t="s">
        <v>578</v>
      </c>
      <c r="EM245" s="323" t="s">
        <v>578</v>
      </c>
      <c r="EP245" s="323" t="s">
        <v>578</v>
      </c>
      <c r="ES245" s="323" t="s">
        <v>578</v>
      </c>
      <c r="EV245" s="323" t="s">
        <v>578</v>
      </c>
      <c r="EY245" s="323" t="s">
        <v>578</v>
      </c>
      <c r="FB245" s="323" t="s">
        <v>578</v>
      </c>
      <c r="FE245" s="323" t="s">
        <v>578</v>
      </c>
      <c r="FH245" s="323" t="s">
        <v>578</v>
      </c>
      <c r="FK245" s="323" t="s">
        <v>578</v>
      </c>
      <c r="FN245" s="323" t="s">
        <v>578</v>
      </c>
      <c r="FQ245" s="323" t="s">
        <v>578</v>
      </c>
      <c r="FT245" s="323" t="s">
        <v>578</v>
      </c>
      <c r="FW245" s="323" t="s">
        <v>578</v>
      </c>
      <c r="FZ245" s="323" t="s">
        <v>578</v>
      </c>
      <c r="GC245" s="323" t="s">
        <v>578</v>
      </c>
      <c r="GF245" s="323" t="s">
        <v>578</v>
      </c>
      <c r="GI245" s="323" t="s">
        <v>578</v>
      </c>
      <c r="GL245" s="323" t="s">
        <v>578</v>
      </c>
      <c r="GO245" s="323" t="s">
        <v>578</v>
      </c>
      <c r="GR245" s="323" t="s">
        <v>578</v>
      </c>
      <c r="GU245" s="323" t="s">
        <v>578</v>
      </c>
      <c r="GX245" s="323" t="s">
        <v>578</v>
      </c>
      <c r="HA245" s="323" t="s">
        <v>578</v>
      </c>
      <c r="HD245" s="323" t="s">
        <v>578</v>
      </c>
      <c r="HG245" s="323" t="s">
        <v>578</v>
      </c>
      <c r="HJ245" s="323" t="s">
        <v>578</v>
      </c>
      <c r="HM245" s="323" t="s">
        <v>578</v>
      </c>
      <c r="HP245" s="323" t="s">
        <v>578</v>
      </c>
      <c r="HS245" s="323" t="s">
        <v>578</v>
      </c>
      <c r="HV245" s="323" t="s">
        <v>578</v>
      </c>
      <c r="IB245" s="346" t="s">
        <v>578</v>
      </c>
      <c r="IC245" s="347" t="s">
        <v>578</v>
      </c>
      <c r="ID245" s="347" t="s">
        <v>578</v>
      </c>
      <c r="IE245" s="347" t="b">
        <v>1</v>
      </c>
    </row>
    <row r="246" spans="66:239">
      <c r="BN246" s="322" t="s">
        <v>578</v>
      </c>
      <c r="CX246" s="322" t="s">
        <v>578</v>
      </c>
      <c r="DR246" s="323" t="s">
        <v>578</v>
      </c>
      <c r="DU246" s="323" t="s">
        <v>578</v>
      </c>
      <c r="DX246" s="323" t="s">
        <v>578</v>
      </c>
      <c r="EA246" s="323" t="s">
        <v>578</v>
      </c>
      <c r="ED246" s="323" t="s">
        <v>578</v>
      </c>
      <c r="EG246" s="323" t="s">
        <v>578</v>
      </c>
      <c r="EJ246" s="323" t="s">
        <v>578</v>
      </c>
      <c r="EM246" s="323" t="s">
        <v>578</v>
      </c>
      <c r="EP246" s="323" t="s">
        <v>578</v>
      </c>
      <c r="ES246" s="323" t="s">
        <v>578</v>
      </c>
      <c r="EV246" s="323" t="s">
        <v>578</v>
      </c>
      <c r="EY246" s="323" t="s">
        <v>578</v>
      </c>
      <c r="FB246" s="323" t="s">
        <v>578</v>
      </c>
      <c r="FE246" s="323" t="s">
        <v>578</v>
      </c>
      <c r="FH246" s="323" t="s">
        <v>578</v>
      </c>
      <c r="FK246" s="323" t="s">
        <v>578</v>
      </c>
      <c r="FN246" s="323" t="s">
        <v>578</v>
      </c>
      <c r="FQ246" s="323" t="s">
        <v>578</v>
      </c>
      <c r="FT246" s="323" t="s">
        <v>578</v>
      </c>
      <c r="FW246" s="323" t="s">
        <v>578</v>
      </c>
      <c r="FZ246" s="323" t="s">
        <v>578</v>
      </c>
      <c r="GC246" s="323" t="s">
        <v>578</v>
      </c>
      <c r="GF246" s="323" t="s">
        <v>578</v>
      </c>
      <c r="GI246" s="323" t="s">
        <v>578</v>
      </c>
      <c r="GL246" s="323" t="s">
        <v>578</v>
      </c>
      <c r="GO246" s="323" t="s">
        <v>578</v>
      </c>
      <c r="GR246" s="323" t="s">
        <v>578</v>
      </c>
      <c r="GU246" s="323" t="s">
        <v>578</v>
      </c>
      <c r="GX246" s="323" t="s">
        <v>578</v>
      </c>
      <c r="HA246" s="323" t="s">
        <v>578</v>
      </c>
      <c r="HD246" s="323" t="s">
        <v>578</v>
      </c>
      <c r="HG246" s="323" t="s">
        <v>578</v>
      </c>
      <c r="HJ246" s="323" t="s">
        <v>578</v>
      </c>
      <c r="HM246" s="323" t="s">
        <v>578</v>
      </c>
      <c r="HP246" s="323" t="s">
        <v>578</v>
      </c>
      <c r="HS246" s="323" t="s">
        <v>578</v>
      </c>
      <c r="HV246" s="323" t="s">
        <v>578</v>
      </c>
      <c r="IB246" s="346" t="s">
        <v>578</v>
      </c>
      <c r="IC246" s="347" t="s">
        <v>578</v>
      </c>
      <c r="ID246" s="347" t="s">
        <v>578</v>
      </c>
      <c r="IE246" s="347" t="b">
        <v>1</v>
      </c>
    </row>
    <row r="247" spans="66:239">
      <c r="BN247" s="322" t="s">
        <v>578</v>
      </c>
      <c r="CX247" s="322" t="s">
        <v>578</v>
      </c>
      <c r="DR247" s="323" t="s">
        <v>578</v>
      </c>
      <c r="DU247" s="323" t="s">
        <v>578</v>
      </c>
      <c r="DX247" s="323" t="s">
        <v>578</v>
      </c>
      <c r="EA247" s="323" t="s">
        <v>578</v>
      </c>
      <c r="ED247" s="323" t="s">
        <v>578</v>
      </c>
      <c r="EG247" s="323" t="s">
        <v>578</v>
      </c>
      <c r="EJ247" s="323" t="s">
        <v>578</v>
      </c>
      <c r="EM247" s="323" t="s">
        <v>578</v>
      </c>
      <c r="EP247" s="323" t="s">
        <v>578</v>
      </c>
      <c r="ES247" s="323" t="s">
        <v>578</v>
      </c>
      <c r="EV247" s="323" t="s">
        <v>578</v>
      </c>
      <c r="EY247" s="323" t="s">
        <v>578</v>
      </c>
      <c r="FB247" s="323" t="s">
        <v>578</v>
      </c>
      <c r="FE247" s="323" t="s">
        <v>578</v>
      </c>
      <c r="FH247" s="323" t="s">
        <v>578</v>
      </c>
      <c r="FK247" s="323" t="s">
        <v>578</v>
      </c>
      <c r="FN247" s="323" t="s">
        <v>578</v>
      </c>
      <c r="FQ247" s="323" t="s">
        <v>578</v>
      </c>
      <c r="FT247" s="323" t="s">
        <v>578</v>
      </c>
      <c r="FW247" s="323" t="s">
        <v>578</v>
      </c>
      <c r="FZ247" s="323" t="s">
        <v>578</v>
      </c>
      <c r="GC247" s="323" t="s">
        <v>578</v>
      </c>
      <c r="GF247" s="323" t="s">
        <v>578</v>
      </c>
      <c r="GI247" s="323" t="s">
        <v>578</v>
      </c>
      <c r="GL247" s="323" t="s">
        <v>578</v>
      </c>
      <c r="GO247" s="323" t="s">
        <v>578</v>
      </c>
      <c r="GR247" s="323" t="s">
        <v>578</v>
      </c>
      <c r="GU247" s="323" t="s">
        <v>578</v>
      </c>
      <c r="GX247" s="323" t="s">
        <v>578</v>
      </c>
      <c r="HA247" s="323" t="s">
        <v>578</v>
      </c>
      <c r="HD247" s="323" t="s">
        <v>578</v>
      </c>
      <c r="HG247" s="323" t="s">
        <v>578</v>
      </c>
      <c r="HJ247" s="323" t="s">
        <v>578</v>
      </c>
      <c r="HM247" s="323" t="s">
        <v>578</v>
      </c>
      <c r="HP247" s="323" t="s">
        <v>578</v>
      </c>
      <c r="HS247" s="323" t="s">
        <v>578</v>
      </c>
      <c r="HV247" s="323" t="s">
        <v>578</v>
      </c>
      <c r="IB247" s="346" t="s">
        <v>578</v>
      </c>
      <c r="IC247" s="347" t="s">
        <v>578</v>
      </c>
      <c r="ID247" s="347" t="s">
        <v>578</v>
      </c>
      <c r="IE247" s="347" t="b">
        <v>1</v>
      </c>
    </row>
    <row r="248" spans="66:239">
      <c r="BN248" s="322" t="s">
        <v>578</v>
      </c>
      <c r="CX248" s="322" t="s">
        <v>578</v>
      </c>
      <c r="DR248" s="323" t="s">
        <v>578</v>
      </c>
      <c r="DU248" s="323" t="s">
        <v>578</v>
      </c>
      <c r="DX248" s="323" t="s">
        <v>578</v>
      </c>
      <c r="EA248" s="323" t="s">
        <v>578</v>
      </c>
      <c r="ED248" s="323" t="s">
        <v>578</v>
      </c>
      <c r="EG248" s="323" t="s">
        <v>578</v>
      </c>
      <c r="EJ248" s="323" t="s">
        <v>578</v>
      </c>
      <c r="EM248" s="323" t="s">
        <v>578</v>
      </c>
      <c r="EP248" s="323" t="s">
        <v>578</v>
      </c>
      <c r="ES248" s="323" t="s">
        <v>578</v>
      </c>
      <c r="EV248" s="323" t="s">
        <v>578</v>
      </c>
      <c r="EY248" s="323" t="s">
        <v>578</v>
      </c>
      <c r="FB248" s="323" t="s">
        <v>578</v>
      </c>
      <c r="FE248" s="323" t="s">
        <v>578</v>
      </c>
      <c r="FH248" s="323" t="s">
        <v>578</v>
      </c>
      <c r="FK248" s="323" t="s">
        <v>578</v>
      </c>
      <c r="FN248" s="323" t="s">
        <v>578</v>
      </c>
      <c r="FQ248" s="323" t="s">
        <v>578</v>
      </c>
      <c r="FT248" s="323" t="s">
        <v>578</v>
      </c>
      <c r="FW248" s="323" t="s">
        <v>578</v>
      </c>
      <c r="FZ248" s="323" t="s">
        <v>578</v>
      </c>
      <c r="GC248" s="323" t="s">
        <v>578</v>
      </c>
      <c r="GF248" s="323" t="s">
        <v>578</v>
      </c>
      <c r="GI248" s="323" t="s">
        <v>578</v>
      </c>
      <c r="GL248" s="323" t="s">
        <v>578</v>
      </c>
      <c r="GO248" s="323" t="s">
        <v>578</v>
      </c>
      <c r="GR248" s="323" t="s">
        <v>578</v>
      </c>
      <c r="GU248" s="323" t="s">
        <v>578</v>
      </c>
      <c r="GX248" s="323" t="s">
        <v>578</v>
      </c>
      <c r="HA248" s="323" t="s">
        <v>578</v>
      </c>
      <c r="HD248" s="323" t="s">
        <v>578</v>
      </c>
      <c r="HG248" s="323" t="s">
        <v>578</v>
      </c>
      <c r="HJ248" s="323" t="s">
        <v>578</v>
      </c>
      <c r="HM248" s="323" t="s">
        <v>578</v>
      </c>
      <c r="HP248" s="323" t="s">
        <v>578</v>
      </c>
      <c r="HS248" s="323" t="s">
        <v>578</v>
      </c>
      <c r="HV248" s="323" t="s">
        <v>578</v>
      </c>
      <c r="IB248" s="346" t="s">
        <v>578</v>
      </c>
      <c r="IC248" s="347" t="s">
        <v>578</v>
      </c>
      <c r="ID248" s="347" t="s">
        <v>578</v>
      </c>
      <c r="IE248" s="347" t="b">
        <v>1</v>
      </c>
    </row>
    <row r="249" spans="66:239">
      <c r="BN249" s="322" t="s">
        <v>578</v>
      </c>
      <c r="CX249" s="322" t="s">
        <v>578</v>
      </c>
      <c r="DR249" s="323" t="s">
        <v>578</v>
      </c>
      <c r="DU249" s="323" t="s">
        <v>578</v>
      </c>
      <c r="DX249" s="323" t="s">
        <v>578</v>
      </c>
      <c r="EA249" s="323" t="s">
        <v>578</v>
      </c>
      <c r="ED249" s="323" t="s">
        <v>578</v>
      </c>
      <c r="EG249" s="323" t="s">
        <v>578</v>
      </c>
      <c r="EJ249" s="323" t="s">
        <v>578</v>
      </c>
      <c r="EM249" s="323" t="s">
        <v>578</v>
      </c>
      <c r="EP249" s="323" t="s">
        <v>578</v>
      </c>
      <c r="ES249" s="323" t="s">
        <v>578</v>
      </c>
      <c r="EV249" s="323" t="s">
        <v>578</v>
      </c>
      <c r="EY249" s="323" t="s">
        <v>578</v>
      </c>
      <c r="FB249" s="323" t="s">
        <v>578</v>
      </c>
      <c r="FE249" s="323" t="s">
        <v>578</v>
      </c>
      <c r="FH249" s="323" t="s">
        <v>578</v>
      </c>
      <c r="FK249" s="323" t="s">
        <v>578</v>
      </c>
      <c r="FN249" s="323" t="s">
        <v>578</v>
      </c>
      <c r="FQ249" s="323" t="s">
        <v>578</v>
      </c>
      <c r="FT249" s="323" t="s">
        <v>578</v>
      </c>
      <c r="FW249" s="323" t="s">
        <v>578</v>
      </c>
      <c r="FZ249" s="323" t="s">
        <v>578</v>
      </c>
      <c r="GC249" s="323" t="s">
        <v>578</v>
      </c>
      <c r="GF249" s="323" t="s">
        <v>578</v>
      </c>
      <c r="GI249" s="323" t="s">
        <v>578</v>
      </c>
      <c r="GL249" s="323" t="s">
        <v>578</v>
      </c>
      <c r="GO249" s="323" t="s">
        <v>578</v>
      </c>
      <c r="GR249" s="323" t="s">
        <v>578</v>
      </c>
      <c r="GU249" s="323" t="s">
        <v>578</v>
      </c>
      <c r="GX249" s="323" t="s">
        <v>578</v>
      </c>
      <c r="HA249" s="323" t="s">
        <v>578</v>
      </c>
      <c r="HD249" s="323" t="s">
        <v>578</v>
      </c>
      <c r="HG249" s="323" t="s">
        <v>578</v>
      </c>
      <c r="HJ249" s="323" t="s">
        <v>578</v>
      </c>
      <c r="HM249" s="323" t="s">
        <v>578</v>
      </c>
      <c r="HP249" s="323" t="s">
        <v>578</v>
      </c>
      <c r="HS249" s="323" t="s">
        <v>578</v>
      </c>
      <c r="HV249" s="323" t="s">
        <v>578</v>
      </c>
      <c r="IB249" s="346" t="s">
        <v>578</v>
      </c>
      <c r="IC249" s="347" t="s">
        <v>578</v>
      </c>
      <c r="ID249" s="347" t="s">
        <v>578</v>
      </c>
      <c r="IE249" s="347" t="b">
        <v>1</v>
      </c>
    </row>
    <row r="250" spans="66:239">
      <c r="BN250" s="322" t="s">
        <v>578</v>
      </c>
      <c r="CX250" s="322" t="s">
        <v>578</v>
      </c>
      <c r="DR250" s="323" t="s">
        <v>578</v>
      </c>
      <c r="DU250" s="323" t="s">
        <v>578</v>
      </c>
      <c r="DX250" s="323" t="s">
        <v>578</v>
      </c>
      <c r="EA250" s="323" t="s">
        <v>578</v>
      </c>
      <c r="ED250" s="323" t="s">
        <v>578</v>
      </c>
      <c r="EG250" s="323" t="s">
        <v>578</v>
      </c>
      <c r="EJ250" s="323" t="s">
        <v>578</v>
      </c>
      <c r="EM250" s="323" t="s">
        <v>578</v>
      </c>
      <c r="EP250" s="323" t="s">
        <v>578</v>
      </c>
      <c r="ES250" s="323" t="s">
        <v>578</v>
      </c>
      <c r="EV250" s="323" t="s">
        <v>578</v>
      </c>
      <c r="EY250" s="323" t="s">
        <v>578</v>
      </c>
      <c r="FB250" s="323" t="s">
        <v>578</v>
      </c>
      <c r="FE250" s="323" t="s">
        <v>578</v>
      </c>
      <c r="FH250" s="323" t="s">
        <v>578</v>
      </c>
      <c r="FK250" s="323" t="s">
        <v>578</v>
      </c>
      <c r="FN250" s="323" t="s">
        <v>578</v>
      </c>
      <c r="FQ250" s="323" t="s">
        <v>578</v>
      </c>
      <c r="FT250" s="323" t="s">
        <v>578</v>
      </c>
      <c r="FW250" s="323" t="s">
        <v>578</v>
      </c>
      <c r="FZ250" s="323" t="s">
        <v>578</v>
      </c>
      <c r="GC250" s="323" t="s">
        <v>578</v>
      </c>
      <c r="GF250" s="323" t="s">
        <v>578</v>
      </c>
      <c r="GI250" s="323" t="s">
        <v>578</v>
      </c>
      <c r="GL250" s="323" t="s">
        <v>578</v>
      </c>
      <c r="GO250" s="323" t="s">
        <v>578</v>
      </c>
      <c r="GR250" s="323" t="s">
        <v>578</v>
      </c>
      <c r="GU250" s="323" t="s">
        <v>578</v>
      </c>
      <c r="GX250" s="323" t="s">
        <v>578</v>
      </c>
      <c r="HA250" s="323" t="s">
        <v>578</v>
      </c>
      <c r="HD250" s="323" t="s">
        <v>578</v>
      </c>
      <c r="HG250" s="323" t="s">
        <v>578</v>
      </c>
      <c r="HJ250" s="323" t="s">
        <v>578</v>
      </c>
      <c r="HM250" s="323" t="s">
        <v>578</v>
      </c>
      <c r="HP250" s="323" t="s">
        <v>578</v>
      </c>
      <c r="HS250" s="323" t="s">
        <v>578</v>
      </c>
      <c r="HV250" s="323" t="s">
        <v>578</v>
      </c>
      <c r="IB250" s="346" t="s">
        <v>578</v>
      </c>
      <c r="IC250" s="347" t="s">
        <v>578</v>
      </c>
      <c r="ID250" s="347" t="s">
        <v>578</v>
      </c>
      <c r="IE250" s="347" t="b">
        <v>1</v>
      </c>
    </row>
    <row r="251" spans="66:239">
      <c r="BN251" s="322" t="s">
        <v>578</v>
      </c>
      <c r="CX251" s="322" t="s">
        <v>578</v>
      </c>
      <c r="DR251" s="323" t="s">
        <v>578</v>
      </c>
      <c r="DU251" s="323" t="s">
        <v>578</v>
      </c>
      <c r="DX251" s="323" t="s">
        <v>578</v>
      </c>
      <c r="EA251" s="323" t="s">
        <v>578</v>
      </c>
      <c r="ED251" s="323" t="s">
        <v>578</v>
      </c>
      <c r="EG251" s="323" t="s">
        <v>578</v>
      </c>
      <c r="EJ251" s="323" t="s">
        <v>578</v>
      </c>
      <c r="EM251" s="323" t="s">
        <v>578</v>
      </c>
      <c r="EP251" s="323" t="s">
        <v>578</v>
      </c>
      <c r="ES251" s="323" t="s">
        <v>578</v>
      </c>
      <c r="EV251" s="323" t="s">
        <v>578</v>
      </c>
      <c r="EY251" s="323" t="s">
        <v>578</v>
      </c>
      <c r="FB251" s="323" t="s">
        <v>578</v>
      </c>
      <c r="FE251" s="323" t="s">
        <v>578</v>
      </c>
      <c r="FH251" s="323" t="s">
        <v>578</v>
      </c>
      <c r="FK251" s="323" t="s">
        <v>578</v>
      </c>
      <c r="FN251" s="323" t="s">
        <v>578</v>
      </c>
      <c r="FQ251" s="323" t="s">
        <v>578</v>
      </c>
      <c r="FT251" s="323" t="s">
        <v>578</v>
      </c>
      <c r="FW251" s="323" t="s">
        <v>578</v>
      </c>
      <c r="FZ251" s="323" t="s">
        <v>578</v>
      </c>
      <c r="GC251" s="323" t="s">
        <v>578</v>
      </c>
      <c r="GF251" s="323" t="s">
        <v>578</v>
      </c>
      <c r="GI251" s="323" t="s">
        <v>578</v>
      </c>
      <c r="GL251" s="323" t="s">
        <v>578</v>
      </c>
      <c r="GO251" s="323" t="s">
        <v>578</v>
      </c>
      <c r="GR251" s="323" t="s">
        <v>578</v>
      </c>
      <c r="GU251" s="323" t="s">
        <v>578</v>
      </c>
      <c r="GX251" s="323" t="s">
        <v>578</v>
      </c>
      <c r="HA251" s="323" t="s">
        <v>578</v>
      </c>
      <c r="HD251" s="323" t="s">
        <v>578</v>
      </c>
      <c r="HG251" s="323" t="s">
        <v>578</v>
      </c>
      <c r="HJ251" s="323" t="s">
        <v>578</v>
      </c>
      <c r="HM251" s="323" t="s">
        <v>578</v>
      </c>
      <c r="HP251" s="323" t="s">
        <v>578</v>
      </c>
      <c r="HS251" s="323" t="s">
        <v>578</v>
      </c>
      <c r="HV251" s="323" t="s">
        <v>578</v>
      </c>
      <c r="IB251" s="346" t="s">
        <v>578</v>
      </c>
      <c r="IC251" s="347" t="s">
        <v>578</v>
      </c>
      <c r="ID251" s="347" t="s">
        <v>578</v>
      </c>
      <c r="IE251" s="347" t="b">
        <v>1</v>
      </c>
    </row>
    <row r="252" spans="66:239">
      <c r="BN252" s="322" t="s">
        <v>578</v>
      </c>
      <c r="CX252" s="322" t="s">
        <v>578</v>
      </c>
      <c r="DR252" s="323" t="s">
        <v>578</v>
      </c>
      <c r="DU252" s="323" t="s">
        <v>578</v>
      </c>
      <c r="DX252" s="323" t="s">
        <v>578</v>
      </c>
      <c r="EA252" s="323" t="s">
        <v>578</v>
      </c>
      <c r="ED252" s="323" t="s">
        <v>578</v>
      </c>
      <c r="EG252" s="323" t="s">
        <v>578</v>
      </c>
      <c r="EJ252" s="323" t="s">
        <v>578</v>
      </c>
      <c r="EM252" s="323" t="s">
        <v>578</v>
      </c>
      <c r="EP252" s="323" t="s">
        <v>578</v>
      </c>
      <c r="ES252" s="323" t="s">
        <v>578</v>
      </c>
      <c r="EV252" s="323" t="s">
        <v>578</v>
      </c>
      <c r="EY252" s="323" t="s">
        <v>578</v>
      </c>
      <c r="FB252" s="323" t="s">
        <v>578</v>
      </c>
      <c r="FE252" s="323" t="s">
        <v>578</v>
      </c>
      <c r="FH252" s="323" t="s">
        <v>578</v>
      </c>
      <c r="FK252" s="323" t="s">
        <v>578</v>
      </c>
      <c r="FN252" s="323" t="s">
        <v>578</v>
      </c>
      <c r="FQ252" s="323" t="s">
        <v>578</v>
      </c>
      <c r="FT252" s="323" t="s">
        <v>578</v>
      </c>
      <c r="FW252" s="323" t="s">
        <v>578</v>
      </c>
      <c r="FZ252" s="323" t="s">
        <v>578</v>
      </c>
      <c r="GC252" s="323" t="s">
        <v>578</v>
      </c>
      <c r="GF252" s="323" t="s">
        <v>578</v>
      </c>
      <c r="GI252" s="323" t="s">
        <v>578</v>
      </c>
      <c r="GL252" s="323" t="s">
        <v>578</v>
      </c>
      <c r="GO252" s="323" t="s">
        <v>578</v>
      </c>
      <c r="GR252" s="323" t="s">
        <v>578</v>
      </c>
      <c r="GU252" s="323" t="s">
        <v>578</v>
      </c>
      <c r="GX252" s="323" t="s">
        <v>578</v>
      </c>
      <c r="HA252" s="323" t="s">
        <v>578</v>
      </c>
      <c r="HD252" s="323" t="s">
        <v>578</v>
      </c>
      <c r="HG252" s="323" t="s">
        <v>578</v>
      </c>
      <c r="HJ252" s="323" t="s">
        <v>578</v>
      </c>
      <c r="HM252" s="323" t="s">
        <v>578</v>
      </c>
      <c r="HP252" s="323" t="s">
        <v>578</v>
      </c>
      <c r="HS252" s="323" t="s">
        <v>578</v>
      </c>
      <c r="HV252" s="323" t="s">
        <v>578</v>
      </c>
      <c r="IB252" s="346" t="s">
        <v>578</v>
      </c>
      <c r="IC252" s="347" t="s">
        <v>578</v>
      </c>
      <c r="ID252" s="347" t="s">
        <v>578</v>
      </c>
      <c r="IE252" s="347" t="b">
        <v>1</v>
      </c>
    </row>
    <row r="253" spans="66:239">
      <c r="BN253" s="322" t="s">
        <v>578</v>
      </c>
      <c r="CX253" s="322" t="s">
        <v>578</v>
      </c>
      <c r="DR253" s="323" t="s">
        <v>578</v>
      </c>
      <c r="DU253" s="323" t="s">
        <v>578</v>
      </c>
      <c r="DX253" s="323" t="s">
        <v>578</v>
      </c>
      <c r="EA253" s="323" t="s">
        <v>578</v>
      </c>
      <c r="ED253" s="323" t="s">
        <v>578</v>
      </c>
      <c r="EG253" s="323" t="s">
        <v>578</v>
      </c>
      <c r="EJ253" s="323" t="s">
        <v>578</v>
      </c>
      <c r="EM253" s="323" t="s">
        <v>578</v>
      </c>
      <c r="EP253" s="323" t="s">
        <v>578</v>
      </c>
      <c r="ES253" s="323" t="s">
        <v>578</v>
      </c>
      <c r="EV253" s="323" t="s">
        <v>578</v>
      </c>
      <c r="EY253" s="323" t="s">
        <v>578</v>
      </c>
      <c r="FB253" s="323" t="s">
        <v>578</v>
      </c>
      <c r="FE253" s="323" t="s">
        <v>578</v>
      </c>
      <c r="FH253" s="323" t="s">
        <v>578</v>
      </c>
      <c r="FK253" s="323" t="s">
        <v>578</v>
      </c>
      <c r="FN253" s="323" t="s">
        <v>578</v>
      </c>
      <c r="FQ253" s="323" t="s">
        <v>578</v>
      </c>
      <c r="FT253" s="323" t="s">
        <v>578</v>
      </c>
      <c r="FW253" s="323" t="s">
        <v>578</v>
      </c>
      <c r="FZ253" s="323" t="s">
        <v>578</v>
      </c>
      <c r="GC253" s="323" t="s">
        <v>578</v>
      </c>
      <c r="GF253" s="323" t="s">
        <v>578</v>
      </c>
      <c r="GI253" s="323" t="s">
        <v>578</v>
      </c>
      <c r="GL253" s="323" t="s">
        <v>578</v>
      </c>
      <c r="GO253" s="323" t="s">
        <v>578</v>
      </c>
      <c r="GR253" s="323" t="s">
        <v>578</v>
      </c>
      <c r="GU253" s="323" t="s">
        <v>578</v>
      </c>
      <c r="GX253" s="323" t="s">
        <v>578</v>
      </c>
      <c r="HA253" s="323" t="s">
        <v>578</v>
      </c>
      <c r="HD253" s="323" t="s">
        <v>578</v>
      </c>
      <c r="HG253" s="323" t="s">
        <v>578</v>
      </c>
      <c r="HJ253" s="323" t="s">
        <v>578</v>
      </c>
      <c r="HM253" s="323" t="s">
        <v>578</v>
      </c>
      <c r="HP253" s="323" t="s">
        <v>578</v>
      </c>
      <c r="HS253" s="323" t="s">
        <v>578</v>
      </c>
      <c r="HV253" s="323" t="s">
        <v>578</v>
      </c>
      <c r="IB253" s="346" t="s">
        <v>578</v>
      </c>
      <c r="IC253" s="347" t="s">
        <v>578</v>
      </c>
      <c r="ID253" s="347" t="s">
        <v>578</v>
      </c>
      <c r="IE253" s="347" t="b">
        <v>1</v>
      </c>
    </row>
    <row r="254" spans="66:239">
      <c r="BN254" s="322" t="s">
        <v>578</v>
      </c>
      <c r="CX254" s="322" t="s">
        <v>578</v>
      </c>
      <c r="DR254" s="323" t="s">
        <v>578</v>
      </c>
      <c r="DU254" s="323" t="s">
        <v>578</v>
      </c>
      <c r="DX254" s="323" t="s">
        <v>578</v>
      </c>
      <c r="EA254" s="323" t="s">
        <v>578</v>
      </c>
      <c r="ED254" s="323" t="s">
        <v>578</v>
      </c>
      <c r="EG254" s="323" t="s">
        <v>578</v>
      </c>
      <c r="EJ254" s="323" t="s">
        <v>578</v>
      </c>
      <c r="EM254" s="323" t="s">
        <v>578</v>
      </c>
      <c r="EP254" s="323" t="s">
        <v>578</v>
      </c>
      <c r="ES254" s="323" t="s">
        <v>578</v>
      </c>
      <c r="EV254" s="323" t="s">
        <v>578</v>
      </c>
      <c r="EY254" s="323" t="s">
        <v>578</v>
      </c>
      <c r="FB254" s="323" t="s">
        <v>578</v>
      </c>
      <c r="FE254" s="323" t="s">
        <v>578</v>
      </c>
      <c r="FH254" s="323" t="s">
        <v>578</v>
      </c>
      <c r="FK254" s="323" t="s">
        <v>578</v>
      </c>
      <c r="FN254" s="323" t="s">
        <v>578</v>
      </c>
      <c r="FQ254" s="323" t="s">
        <v>578</v>
      </c>
      <c r="FT254" s="323" t="s">
        <v>578</v>
      </c>
      <c r="FW254" s="323" t="s">
        <v>578</v>
      </c>
      <c r="FZ254" s="323" t="s">
        <v>578</v>
      </c>
      <c r="GC254" s="323" t="s">
        <v>578</v>
      </c>
      <c r="GF254" s="323" t="s">
        <v>578</v>
      </c>
      <c r="GI254" s="323" t="s">
        <v>578</v>
      </c>
      <c r="GL254" s="323" t="s">
        <v>578</v>
      </c>
      <c r="GO254" s="323" t="s">
        <v>578</v>
      </c>
      <c r="GR254" s="323" t="s">
        <v>578</v>
      </c>
      <c r="GU254" s="323" t="s">
        <v>578</v>
      </c>
      <c r="GX254" s="323" t="s">
        <v>578</v>
      </c>
      <c r="HA254" s="323" t="s">
        <v>578</v>
      </c>
      <c r="HD254" s="323" t="s">
        <v>578</v>
      </c>
      <c r="HG254" s="323" t="s">
        <v>578</v>
      </c>
      <c r="HJ254" s="323" t="s">
        <v>578</v>
      </c>
      <c r="HM254" s="323" t="s">
        <v>578</v>
      </c>
      <c r="HP254" s="323" t="s">
        <v>578</v>
      </c>
      <c r="HS254" s="323" t="s">
        <v>578</v>
      </c>
      <c r="HV254" s="323" t="s">
        <v>578</v>
      </c>
      <c r="IB254" s="346" t="s">
        <v>578</v>
      </c>
      <c r="IC254" s="347" t="s">
        <v>578</v>
      </c>
      <c r="ID254" s="347" t="s">
        <v>578</v>
      </c>
      <c r="IE254" s="347" t="b">
        <v>1</v>
      </c>
    </row>
    <row r="255" spans="66:239">
      <c r="BN255" s="322" t="s">
        <v>578</v>
      </c>
      <c r="CX255" s="322" t="s">
        <v>578</v>
      </c>
      <c r="DR255" s="323" t="s">
        <v>578</v>
      </c>
      <c r="DU255" s="323" t="s">
        <v>578</v>
      </c>
      <c r="DX255" s="323" t="s">
        <v>578</v>
      </c>
      <c r="EA255" s="323" t="s">
        <v>578</v>
      </c>
      <c r="ED255" s="323" t="s">
        <v>578</v>
      </c>
      <c r="EG255" s="323" t="s">
        <v>578</v>
      </c>
      <c r="EJ255" s="323" t="s">
        <v>578</v>
      </c>
      <c r="EM255" s="323" t="s">
        <v>578</v>
      </c>
      <c r="EP255" s="323" t="s">
        <v>578</v>
      </c>
      <c r="ES255" s="323" t="s">
        <v>578</v>
      </c>
      <c r="EV255" s="323" t="s">
        <v>578</v>
      </c>
      <c r="EY255" s="323" t="s">
        <v>578</v>
      </c>
      <c r="FB255" s="323" t="s">
        <v>578</v>
      </c>
      <c r="FE255" s="323" t="s">
        <v>578</v>
      </c>
      <c r="FH255" s="323" t="s">
        <v>578</v>
      </c>
      <c r="FK255" s="323" t="s">
        <v>578</v>
      </c>
      <c r="FN255" s="323" t="s">
        <v>578</v>
      </c>
      <c r="FQ255" s="323" t="s">
        <v>578</v>
      </c>
      <c r="FT255" s="323" t="s">
        <v>578</v>
      </c>
      <c r="FW255" s="323" t="s">
        <v>578</v>
      </c>
      <c r="FZ255" s="323" t="s">
        <v>578</v>
      </c>
      <c r="GC255" s="323" t="s">
        <v>578</v>
      </c>
      <c r="GF255" s="323" t="s">
        <v>578</v>
      </c>
      <c r="GI255" s="323" t="s">
        <v>578</v>
      </c>
      <c r="GL255" s="323" t="s">
        <v>578</v>
      </c>
      <c r="GO255" s="323" t="s">
        <v>578</v>
      </c>
      <c r="GR255" s="323" t="s">
        <v>578</v>
      </c>
      <c r="GU255" s="323" t="s">
        <v>578</v>
      </c>
      <c r="GX255" s="323" t="s">
        <v>578</v>
      </c>
      <c r="HA255" s="323" t="s">
        <v>578</v>
      </c>
      <c r="HD255" s="323" t="s">
        <v>578</v>
      </c>
      <c r="HG255" s="323" t="s">
        <v>578</v>
      </c>
      <c r="HJ255" s="323" t="s">
        <v>578</v>
      </c>
      <c r="HM255" s="323" t="s">
        <v>578</v>
      </c>
      <c r="HP255" s="323" t="s">
        <v>578</v>
      </c>
      <c r="HS255" s="323" t="s">
        <v>578</v>
      </c>
      <c r="HV255" s="323" t="s">
        <v>578</v>
      </c>
      <c r="IB255" s="346" t="s">
        <v>578</v>
      </c>
      <c r="IC255" s="347" t="s">
        <v>578</v>
      </c>
      <c r="ID255" s="347" t="s">
        <v>578</v>
      </c>
      <c r="IE255" s="347" t="b">
        <v>1</v>
      </c>
    </row>
    <row r="256" spans="66:239">
      <c r="BN256" s="322" t="s">
        <v>578</v>
      </c>
      <c r="CX256" s="322" t="s">
        <v>578</v>
      </c>
      <c r="DR256" s="323" t="s">
        <v>578</v>
      </c>
      <c r="DU256" s="323" t="s">
        <v>578</v>
      </c>
      <c r="DX256" s="323" t="s">
        <v>578</v>
      </c>
      <c r="EA256" s="323" t="s">
        <v>578</v>
      </c>
      <c r="ED256" s="323" t="s">
        <v>578</v>
      </c>
      <c r="EG256" s="323" t="s">
        <v>578</v>
      </c>
      <c r="EJ256" s="323" t="s">
        <v>578</v>
      </c>
      <c r="EM256" s="323" t="s">
        <v>578</v>
      </c>
      <c r="EP256" s="323" t="s">
        <v>578</v>
      </c>
      <c r="ES256" s="323" t="s">
        <v>578</v>
      </c>
      <c r="EV256" s="323" t="s">
        <v>578</v>
      </c>
      <c r="EY256" s="323" t="s">
        <v>578</v>
      </c>
      <c r="FB256" s="323" t="s">
        <v>578</v>
      </c>
      <c r="FE256" s="323" t="s">
        <v>578</v>
      </c>
      <c r="FH256" s="323" t="s">
        <v>578</v>
      </c>
      <c r="FK256" s="323" t="s">
        <v>578</v>
      </c>
      <c r="FN256" s="323" t="s">
        <v>578</v>
      </c>
      <c r="FQ256" s="323" t="s">
        <v>578</v>
      </c>
      <c r="FT256" s="323" t="s">
        <v>578</v>
      </c>
      <c r="FW256" s="323" t="s">
        <v>578</v>
      </c>
      <c r="FZ256" s="323" t="s">
        <v>578</v>
      </c>
      <c r="GC256" s="323" t="s">
        <v>578</v>
      </c>
      <c r="GF256" s="323" t="s">
        <v>578</v>
      </c>
      <c r="GI256" s="323" t="s">
        <v>578</v>
      </c>
      <c r="GL256" s="323" t="s">
        <v>578</v>
      </c>
      <c r="GO256" s="323" t="s">
        <v>578</v>
      </c>
      <c r="GR256" s="323" t="s">
        <v>578</v>
      </c>
      <c r="GU256" s="323" t="s">
        <v>578</v>
      </c>
      <c r="GX256" s="323" t="s">
        <v>578</v>
      </c>
      <c r="HA256" s="323" t="s">
        <v>578</v>
      </c>
      <c r="HD256" s="323" t="s">
        <v>578</v>
      </c>
      <c r="HG256" s="323" t="s">
        <v>578</v>
      </c>
      <c r="HJ256" s="323" t="s">
        <v>578</v>
      </c>
      <c r="HM256" s="323" t="s">
        <v>578</v>
      </c>
      <c r="HP256" s="323" t="s">
        <v>578</v>
      </c>
      <c r="HS256" s="323" t="s">
        <v>578</v>
      </c>
      <c r="HV256" s="323" t="s">
        <v>578</v>
      </c>
      <c r="IB256" s="346" t="s">
        <v>578</v>
      </c>
      <c r="IC256" s="347" t="s">
        <v>578</v>
      </c>
      <c r="ID256" s="347" t="s">
        <v>578</v>
      </c>
      <c r="IE256" s="347" t="b">
        <v>1</v>
      </c>
    </row>
    <row r="257" spans="66:239">
      <c r="BN257" s="322" t="s">
        <v>578</v>
      </c>
      <c r="CX257" s="322" t="s">
        <v>578</v>
      </c>
      <c r="DR257" s="323" t="s">
        <v>578</v>
      </c>
      <c r="DU257" s="323" t="s">
        <v>578</v>
      </c>
      <c r="DX257" s="323" t="s">
        <v>578</v>
      </c>
      <c r="EA257" s="323" t="s">
        <v>578</v>
      </c>
      <c r="ED257" s="323" t="s">
        <v>578</v>
      </c>
      <c r="EG257" s="323" t="s">
        <v>578</v>
      </c>
      <c r="EJ257" s="323" t="s">
        <v>578</v>
      </c>
      <c r="EM257" s="323" t="s">
        <v>578</v>
      </c>
      <c r="EP257" s="323" t="s">
        <v>578</v>
      </c>
      <c r="ES257" s="323" t="s">
        <v>578</v>
      </c>
      <c r="EV257" s="323" t="s">
        <v>578</v>
      </c>
      <c r="EY257" s="323" t="s">
        <v>578</v>
      </c>
      <c r="FB257" s="323" t="s">
        <v>578</v>
      </c>
      <c r="FE257" s="323" t="s">
        <v>578</v>
      </c>
      <c r="FH257" s="323" t="s">
        <v>578</v>
      </c>
      <c r="FK257" s="323" t="s">
        <v>578</v>
      </c>
      <c r="FN257" s="323" t="s">
        <v>578</v>
      </c>
      <c r="FQ257" s="323" t="s">
        <v>578</v>
      </c>
      <c r="FT257" s="323" t="s">
        <v>578</v>
      </c>
      <c r="FW257" s="323" t="s">
        <v>578</v>
      </c>
      <c r="FZ257" s="323" t="s">
        <v>578</v>
      </c>
      <c r="GC257" s="323" t="s">
        <v>578</v>
      </c>
      <c r="GF257" s="323" t="s">
        <v>578</v>
      </c>
      <c r="GI257" s="323" t="s">
        <v>578</v>
      </c>
      <c r="GL257" s="323" t="s">
        <v>578</v>
      </c>
      <c r="GO257" s="323" t="s">
        <v>578</v>
      </c>
      <c r="GR257" s="323" t="s">
        <v>578</v>
      </c>
      <c r="GU257" s="323" t="s">
        <v>578</v>
      </c>
      <c r="GX257" s="323" t="s">
        <v>578</v>
      </c>
      <c r="HA257" s="323" t="s">
        <v>578</v>
      </c>
      <c r="HD257" s="323" t="s">
        <v>578</v>
      </c>
      <c r="HG257" s="323" t="s">
        <v>578</v>
      </c>
      <c r="HJ257" s="323" t="s">
        <v>578</v>
      </c>
      <c r="HM257" s="323" t="s">
        <v>578</v>
      </c>
      <c r="HP257" s="323" t="s">
        <v>578</v>
      </c>
      <c r="HS257" s="323" t="s">
        <v>578</v>
      </c>
      <c r="HV257" s="323" t="s">
        <v>578</v>
      </c>
      <c r="IB257" s="346" t="s">
        <v>578</v>
      </c>
      <c r="IC257" s="347" t="s">
        <v>578</v>
      </c>
      <c r="ID257" s="347" t="s">
        <v>578</v>
      </c>
      <c r="IE257" s="347" t="b">
        <v>1</v>
      </c>
    </row>
    <row r="258" spans="66:239">
      <c r="BN258" s="322" t="s">
        <v>578</v>
      </c>
      <c r="CX258" s="322" t="s">
        <v>578</v>
      </c>
      <c r="DR258" s="323" t="s">
        <v>578</v>
      </c>
      <c r="DU258" s="323" t="s">
        <v>578</v>
      </c>
      <c r="DX258" s="323" t="s">
        <v>578</v>
      </c>
      <c r="EA258" s="323" t="s">
        <v>578</v>
      </c>
      <c r="ED258" s="323" t="s">
        <v>578</v>
      </c>
      <c r="EG258" s="323" t="s">
        <v>578</v>
      </c>
      <c r="EJ258" s="323" t="s">
        <v>578</v>
      </c>
      <c r="EM258" s="323" t="s">
        <v>578</v>
      </c>
      <c r="EP258" s="323" t="s">
        <v>578</v>
      </c>
      <c r="ES258" s="323" t="s">
        <v>578</v>
      </c>
      <c r="EV258" s="323" t="s">
        <v>578</v>
      </c>
      <c r="EY258" s="323" t="s">
        <v>578</v>
      </c>
      <c r="FB258" s="323" t="s">
        <v>578</v>
      </c>
      <c r="FE258" s="323" t="s">
        <v>578</v>
      </c>
      <c r="FH258" s="323" t="s">
        <v>578</v>
      </c>
      <c r="FK258" s="323" t="s">
        <v>578</v>
      </c>
      <c r="FN258" s="323" t="s">
        <v>578</v>
      </c>
      <c r="FQ258" s="323" t="s">
        <v>578</v>
      </c>
      <c r="FT258" s="323" t="s">
        <v>578</v>
      </c>
      <c r="FW258" s="323" t="s">
        <v>578</v>
      </c>
      <c r="FZ258" s="323" t="s">
        <v>578</v>
      </c>
      <c r="GC258" s="323" t="s">
        <v>578</v>
      </c>
      <c r="GF258" s="323" t="s">
        <v>578</v>
      </c>
      <c r="GI258" s="323" t="s">
        <v>578</v>
      </c>
      <c r="GL258" s="323" t="s">
        <v>578</v>
      </c>
      <c r="GO258" s="323" t="s">
        <v>578</v>
      </c>
      <c r="GR258" s="323" t="s">
        <v>578</v>
      </c>
      <c r="GU258" s="323" t="s">
        <v>578</v>
      </c>
      <c r="GX258" s="323" t="s">
        <v>578</v>
      </c>
      <c r="HA258" s="323" t="s">
        <v>578</v>
      </c>
      <c r="HD258" s="323" t="s">
        <v>578</v>
      </c>
      <c r="HG258" s="323" t="s">
        <v>578</v>
      </c>
      <c r="HJ258" s="323" t="s">
        <v>578</v>
      </c>
      <c r="HM258" s="323" t="s">
        <v>578</v>
      </c>
      <c r="HP258" s="323" t="s">
        <v>578</v>
      </c>
      <c r="HS258" s="323" t="s">
        <v>578</v>
      </c>
      <c r="HV258" s="323" t="s">
        <v>578</v>
      </c>
      <c r="IB258" s="346" t="s">
        <v>578</v>
      </c>
      <c r="IC258" s="347" t="s">
        <v>578</v>
      </c>
      <c r="ID258" s="347" t="s">
        <v>578</v>
      </c>
      <c r="IE258" s="347" t="b">
        <v>1</v>
      </c>
    </row>
    <row r="259" spans="66:239">
      <c r="BN259" s="322" t="s">
        <v>578</v>
      </c>
      <c r="CX259" s="322" t="s">
        <v>578</v>
      </c>
      <c r="DR259" s="323" t="s">
        <v>578</v>
      </c>
      <c r="DU259" s="323" t="s">
        <v>578</v>
      </c>
      <c r="DX259" s="323" t="s">
        <v>578</v>
      </c>
      <c r="EA259" s="323" t="s">
        <v>578</v>
      </c>
      <c r="ED259" s="323" t="s">
        <v>578</v>
      </c>
      <c r="EG259" s="323" t="s">
        <v>578</v>
      </c>
      <c r="EJ259" s="323" t="s">
        <v>578</v>
      </c>
      <c r="EM259" s="323" t="s">
        <v>578</v>
      </c>
      <c r="EP259" s="323" t="s">
        <v>578</v>
      </c>
      <c r="ES259" s="323" t="s">
        <v>578</v>
      </c>
      <c r="EV259" s="323" t="s">
        <v>578</v>
      </c>
      <c r="EY259" s="323" t="s">
        <v>578</v>
      </c>
      <c r="FB259" s="323" t="s">
        <v>578</v>
      </c>
      <c r="FE259" s="323" t="s">
        <v>578</v>
      </c>
      <c r="FH259" s="323" t="s">
        <v>578</v>
      </c>
      <c r="FK259" s="323" t="s">
        <v>578</v>
      </c>
      <c r="FN259" s="323" t="s">
        <v>578</v>
      </c>
      <c r="FQ259" s="323" t="s">
        <v>578</v>
      </c>
      <c r="FT259" s="323" t="s">
        <v>578</v>
      </c>
      <c r="FW259" s="323" t="s">
        <v>578</v>
      </c>
      <c r="FZ259" s="323" t="s">
        <v>578</v>
      </c>
      <c r="GC259" s="323" t="s">
        <v>578</v>
      </c>
      <c r="GF259" s="323" t="s">
        <v>578</v>
      </c>
      <c r="GI259" s="323" t="s">
        <v>578</v>
      </c>
      <c r="GL259" s="323" t="s">
        <v>578</v>
      </c>
      <c r="GO259" s="323" t="s">
        <v>578</v>
      </c>
      <c r="GR259" s="323" t="s">
        <v>578</v>
      </c>
      <c r="GU259" s="323" t="s">
        <v>578</v>
      </c>
      <c r="GX259" s="323" t="s">
        <v>578</v>
      </c>
      <c r="HA259" s="323" t="s">
        <v>578</v>
      </c>
      <c r="HD259" s="323" t="s">
        <v>578</v>
      </c>
      <c r="HG259" s="323" t="s">
        <v>578</v>
      </c>
      <c r="HJ259" s="323" t="s">
        <v>578</v>
      </c>
      <c r="HM259" s="323" t="s">
        <v>578</v>
      </c>
      <c r="HP259" s="323" t="s">
        <v>578</v>
      </c>
      <c r="HS259" s="323" t="s">
        <v>578</v>
      </c>
      <c r="HV259" s="323" t="s">
        <v>578</v>
      </c>
      <c r="IB259" s="346" t="s">
        <v>578</v>
      </c>
      <c r="IC259" s="347" t="s">
        <v>578</v>
      </c>
      <c r="ID259" s="347" t="s">
        <v>578</v>
      </c>
      <c r="IE259" s="347" t="b">
        <v>1</v>
      </c>
    </row>
    <row r="260" spans="66:239">
      <c r="BN260" s="322" t="s">
        <v>578</v>
      </c>
      <c r="CX260" s="322" t="s">
        <v>578</v>
      </c>
      <c r="DR260" s="323" t="s">
        <v>578</v>
      </c>
      <c r="DU260" s="323" t="s">
        <v>578</v>
      </c>
      <c r="DX260" s="323" t="s">
        <v>578</v>
      </c>
      <c r="EA260" s="323" t="s">
        <v>578</v>
      </c>
      <c r="ED260" s="323" t="s">
        <v>578</v>
      </c>
      <c r="EG260" s="323" t="s">
        <v>578</v>
      </c>
      <c r="EJ260" s="323" t="s">
        <v>578</v>
      </c>
      <c r="EM260" s="323" t="s">
        <v>578</v>
      </c>
      <c r="EP260" s="323" t="s">
        <v>578</v>
      </c>
      <c r="ES260" s="323" t="s">
        <v>578</v>
      </c>
      <c r="EV260" s="323" t="s">
        <v>578</v>
      </c>
      <c r="EY260" s="323" t="s">
        <v>578</v>
      </c>
      <c r="FB260" s="323" t="s">
        <v>578</v>
      </c>
      <c r="FE260" s="323" t="s">
        <v>578</v>
      </c>
      <c r="FH260" s="323" t="s">
        <v>578</v>
      </c>
      <c r="FK260" s="323" t="s">
        <v>578</v>
      </c>
      <c r="FN260" s="323" t="s">
        <v>578</v>
      </c>
      <c r="FQ260" s="323" t="s">
        <v>578</v>
      </c>
      <c r="FT260" s="323" t="s">
        <v>578</v>
      </c>
      <c r="FW260" s="323" t="s">
        <v>578</v>
      </c>
      <c r="FZ260" s="323" t="s">
        <v>578</v>
      </c>
      <c r="GC260" s="323" t="s">
        <v>578</v>
      </c>
      <c r="GF260" s="323" t="s">
        <v>578</v>
      </c>
      <c r="GI260" s="323" t="s">
        <v>578</v>
      </c>
      <c r="GL260" s="323" t="s">
        <v>578</v>
      </c>
      <c r="GO260" s="323" t="s">
        <v>578</v>
      </c>
      <c r="GR260" s="323" t="s">
        <v>578</v>
      </c>
      <c r="GU260" s="323" t="s">
        <v>578</v>
      </c>
      <c r="GX260" s="323" t="s">
        <v>578</v>
      </c>
      <c r="HA260" s="323" t="s">
        <v>578</v>
      </c>
      <c r="HD260" s="323" t="s">
        <v>578</v>
      </c>
      <c r="HG260" s="323" t="s">
        <v>578</v>
      </c>
      <c r="HJ260" s="323" t="s">
        <v>578</v>
      </c>
      <c r="HM260" s="323" t="s">
        <v>578</v>
      </c>
      <c r="HP260" s="323" t="s">
        <v>578</v>
      </c>
      <c r="HS260" s="323" t="s">
        <v>578</v>
      </c>
      <c r="HV260" s="323" t="s">
        <v>578</v>
      </c>
      <c r="IB260" s="346" t="s">
        <v>578</v>
      </c>
      <c r="IC260" s="347" t="s">
        <v>578</v>
      </c>
      <c r="ID260" s="347" t="s">
        <v>578</v>
      </c>
      <c r="IE260" s="347" t="b">
        <v>1</v>
      </c>
    </row>
    <row r="261" spans="66:239">
      <c r="BN261" s="322" t="s">
        <v>578</v>
      </c>
      <c r="CX261" s="322" t="s">
        <v>578</v>
      </c>
      <c r="DR261" s="323" t="s">
        <v>578</v>
      </c>
      <c r="DU261" s="323" t="s">
        <v>578</v>
      </c>
      <c r="DX261" s="323" t="s">
        <v>578</v>
      </c>
      <c r="EA261" s="323" t="s">
        <v>578</v>
      </c>
      <c r="ED261" s="323" t="s">
        <v>578</v>
      </c>
      <c r="EG261" s="323" t="s">
        <v>578</v>
      </c>
      <c r="EJ261" s="323" t="s">
        <v>578</v>
      </c>
      <c r="EM261" s="323" t="s">
        <v>578</v>
      </c>
      <c r="EP261" s="323" t="s">
        <v>578</v>
      </c>
      <c r="ES261" s="323" t="s">
        <v>578</v>
      </c>
      <c r="EV261" s="323" t="s">
        <v>578</v>
      </c>
      <c r="EY261" s="323" t="s">
        <v>578</v>
      </c>
      <c r="FB261" s="323" t="s">
        <v>578</v>
      </c>
      <c r="FE261" s="323" t="s">
        <v>578</v>
      </c>
      <c r="FH261" s="323" t="s">
        <v>578</v>
      </c>
      <c r="FK261" s="323" t="s">
        <v>578</v>
      </c>
      <c r="FN261" s="323" t="s">
        <v>578</v>
      </c>
      <c r="FQ261" s="323" t="s">
        <v>578</v>
      </c>
      <c r="FT261" s="323" t="s">
        <v>578</v>
      </c>
      <c r="FW261" s="323" t="s">
        <v>578</v>
      </c>
      <c r="FZ261" s="323" t="s">
        <v>578</v>
      </c>
      <c r="GC261" s="323" t="s">
        <v>578</v>
      </c>
      <c r="GF261" s="323" t="s">
        <v>578</v>
      </c>
      <c r="GI261" s="323" t="s">
        <v>578</v>
      </c>
      <c r="GL261" s="323" t="s">
        <v>578</v>
      </c>
      <c r="GO261" s="323" t="s">
        <v>578</v>
      </c>
      <c r="GR261" s="323" t="s">
        <v>578</v>
      </c>
      <c r="GU261" s="323" t="s">
        <v>578</v>
      </c>
      <c r="GX261" s="323" t="s">
        <v>578</v>
      </c>
      <c r="HA261" s="323" t="s">
        <v>578</v>
      </c>
      <c r="HD261" s="323" t="s">
        <v>578</v>
      </c>
      <c r="HG261" s="323" t="s">
        <v>578</v>
      </c>
      <c r="HJ261" s="323" t="s">
        <v>578</v>
      </c>
      <c r="HM261" s="323" t="s">
        <v>578</v>
      </c>
      <c r="HP261" s="323" t="s">
        <v>578</v>
      </c>
      <c r="HS261" s="323" t="s">
        <v>578</v>
      </c>
      <c r="HV261" s="323" t="s">
        <v>578</v>
      </c>
      <c r="IB261" s="346" t="s">
        <v>578</v>
      </c>
      <c r="IC261" s="347" t="s">
        <v>578</v>
      </c>
      <c r="ID261" s="347" t="s">
        <v>578</v>
      </c>
      <c r="IE261" s="347" t="b">
        <v>1</v>
      </c>
    </row>
    <row r="262" spans="66:239">
      <c r="BN262" s="322" t="s">
        <v>578</v>
      </c>
      <c r="CX262" s="322" t="s">
        <v>578</v>
      </c>
      <c r="DR262" s="323" t="s">
        <v>578</v>
      </c>
      <c r="DU262" s="323" t="s">
        <v>578</v>
      </c>
      <c r="DX262" s="323" t="s">
        <v>578</v>
      </c>
      <c r="EA262" s="323" t="s">
        <v>578</v>
      </c>
      <c r="ED262" s="323" t="s">
        <v>578</v>
      </c>
      <c r="EG262" s="323" t="s">
        <v>578</v>
      </c>
      <c r="EJ262" s="323" t="s">
        <v>578</v>
      </c>
      <c r="EM262" s="323" t="s">
        <v>578</v>
      </c>
      <c r="EP262" s="323" t="s">
        <v>578</v>
      </c>
      <c r="ES262" s="323" t="s">
        <v>578</v>
      </c>
      <c r="EV262" s="323" t="s">
        <v>578</v>
      </c>
      <c r="EY262" s="323" t="s">
        <v>578</v>
      </c>
      <c r="FB262" s="323" t="s">
        <v>578</v>
      </c>
      <c r="FE262" s="323" t="s">
        <v>578</v>
      </c>
      <c r="FH262" s="323" t="s">
        <v>578</v>
      </c>
      <c r="FK262" s="323" t="s">
        <v>578</v>
      </c>
      <c r="FN262" s="323" t="s">
        <v>578</v>
      </c>
      <c r="FQ262" s="323" t="s">
        <v>578</v>
      </c>
      <c r="FT262" s="323" t="s">
        <v>578</v>
      </c>
      <c r="FW262" s="323" t="s">
        <v>578</v>
      </c>
      <c r="FZ262" s="323" t="s">
        <v>578</v>
      </c>
      <c r="GC262" s="323" t="s">
        <v>578</v>
      </c>
      <c r="GF262" s="323" t="s">
        <v>578</v>
      </c>
      <c r="GI262" s="323" t="s">
        <v>578</v>
      </c>
      <c r="GL262" s="323" t="s">
        <v>578</v>
      </c>
      <c r="GO262" s="323" t="s">
        <v>578</v>
      </c>
      <c r="GR262" s="323" t="s">
        <v>578</v>
      </c>
      <c r="GU262" s="323" t="s">
        <v>578</v>
      </c>
      <c r="GX262" s="323" t="s">
        <v>578</v>
      </c>
      <c r="HA262" s="323" t="s">
        <v>578</v>
      </c>
      <c r="HD262" s="323" t="s">
        <v>578</v>
      </c>
      <c r="HG262" s="323" t="s">
        <v>578</v>
      </c>
      <c r="HJ262" s="323" t="s">
        <v>578</v>
      </c>
      <c r="HM262" s="323" t="s">
        <v>578</v>
      </c>
      <c r="HP262" s="323" t="s">
        <v>578</v>
      </c>
      <c r="HS262" s="323" t="s">
        <v>578</v>
      </c>
      <c r="HV262" s="323" t="s">
        <v>578</v>
      </c>
      <c r="IB262" s="346" t="s">
        <v>578</v>
      </c>
      <c r="IC262" s="347" t="s">
        <v>578</v>
      </c>
      <c r="ID262" s="347" t="s">
        <v>578</v>
      </c>
      <c r="IE262" s="347" t="b">
        <v>1</v>
      </c>
    </row>
    <row r="263" spans="66:239">
      <c r="BN263" s="322" t="s">
        <v>578</v>
      </c>
      <c r="CX263" s="322" t="s">
        <v>578</v>
      </c>
      <c r="DR263" s="323" t="s">
        <v>578</v>
      </c>
      <c r="DU263" s="323" t="s">
        <v>578</v>
      </c>
      <c r="DX263" s="323" t="s">
        <v>578</v>
      </c>
      <c r="EA263" s="323" t="s">
        <v>578</v>
      </c>
      <c r="ED263" s="323" t="s">
        <v>578</v>
      </c>
      <c r="EG263" s="323" t="s">
        <v>578</v>
      </c>
      <c r="EJ263" s="323" t="s">
        <v>578</v>
      </c>
      <c r="EM263" s="323" t="s">
        <v>578</v>
      </c>
      <c r="EP263" s="323" t="s">
        <v>578</v>
      </c>
      <c r="ES263" s="323" t="s">
        <v>578</v>
      </c>
      <c r="EV263" s="323" t="s">
        <v>578</v>
      </c>
      <c r="EY263" s="323" t="s">
        <v>578</v>
      </c>
      <c r="FB263" s="323" t="s">
        <v>578</v>
      </c>
      <c r="FE263" s="323" t="s">
        <v>578</v>
      </c>
      <c r="FH263" s="323" t="s">
        <v>578</v>
      </c>
      <c r="FK263" s="323" t="s">
        <v>578</v>
      </c>
      <c r="FN263" s="323" t="s">
        <v>578</v>
      </c>
      <c r="FQ263" s="323" t="s">
        <v>578</v>
      </c>
      <c r="FT263" s="323" t="s">
        <v>578</v>
      </c>
      <c r="FW263" s="323" t="s">
        <v>578</v>
      </c>
      <c r="FZ263" s="323" t="s">
        <v>578</v>
      </c>
      <c r="GC263" s="323" t="s">
        <v>578</v>
      </c>
      <c r="GF263" s="323" t="s">
        <v>578</v>
      </c>
      <c r="GI263" s="323" t="s">
        <v>578</v>
      </c>
      <c r="GL263" s="323" t="s">
        <v>578</v>
      </c>
      <c r="GO263" s="323" t="s">
        <v>578</v>
      </c>
      <c r="GR263" s="323" t="s">
        <v>578</v>
      </c>
      <c r="GU263" s="323" t="s">
        <v>578</v>
      </c>
      <c r="GX263" s="323" t="s">
        <v>578</v>
      </c>
      <c r="HA263" s="323" t="s">
        <v>578</v>
      </c>
      <c r="HD263" s="323" t="s">
        <v>578</v>
      </c>
      <c r="HG263" s="323" t="s">
        <v>578</v>
      </c>
      <c r="HJ263" s="323" t="s">
        <v>578</v>
      </c>
      <c r="HM263" s="323" t="s">
        <v>578</v>
      </c>
      <c r="HP263" s="323" t="s">
        <v>578</v>
      </c>
      <c r="HS263" s="323" t="s">
        <v>578</v>
      </c>
      <c r="HV263" s="323" t="s">
        <v>578</v>
      </c>
      <c r="IB263" s="346" t="s">
        <v>578</v>
      </c>
      <c r="IC263" s="347" t="s">
        <v>578</v>
      </c>
      <c r="ID263" s="347" t="s">
        <v>578</v>
      </c>
      <c r="IE263" s="347" t="b">
        <v>1</v>
      </c>
    </row>
    <row r="264" spans="66:239">
      <c r="BN264" s="322" t="s">
        <v>578</v>
      </c>
      <c r="CX264" s="322" t="s">
        <v>578</v>
      </c>
      <c r="DR264" s="323" t="s">
        <v>578</v>
      </c>
      <c r="DU264" s="323" t="s">
        <v>578</v>
      </c>
      <c r="DX264" s="323" t="s">
        <v>578</v>
      </c>
      <c r="EA264" s="323" t="s">
        <v>578</v>
      </c>
      <c r="ED264" s="323" t="s">
        <v>578</v>
      </c>
      <c r="EG264" s="323" t="s">
        <v>578</v>
      </c>
      <c r="EJ264" s="323" t="s">
        <v>578</v>
      </c>
      <c r="EM264" s="323" t="s">
        <v>578</v>
      </c>
      <c r="EP264" s="323" t="s">
        <v>578</v>
      </c>
      <c r="ES264" s="323" t="s">
        <v>578</v>
      </c>
      <c r="EV264" s="323" t="s">
        <v>578</v>
      </c>
      <c r="EY264" s="323" t="s">
        <v>578</v>
      </c>
      <c r="FB264" s="323" t="s">
        <v>578</v>
      </c>
      <c r="FE264" s="323" t="s">
        <v>578</v>
      </c>
      <c r="FH264" s="323" t="s">
        <v>578</v>
      </c>
      <c r="FK264" s="323" t="s">
        <v>578</v>
      </c>
      <c r="FN264" s="323" t="s">
        <v>578</v>
      </c>
      <c r="FQ264" s="323" t="s">
        <v>578</v>
      </c>
      <c r="FT264" s="323" t="s">
        <v>578</v>
      </c>
      <c r="FW264" s="323" t="s">
        <v>578</v>
      </c>
      <c r="FZ264" s="323" t="s">
        <v>578</v>
      </c>
      <c r="GC264" s="323" t="s">
        <v>578</v>
      </c>
      <c r="GF264" s="323" t="s">
        <v>578</v>
      </c>
      <c r="GI264" s="323" t="s">
        <v>578</v>
      </c>
      <c r="GL264" s="323" t="s">
        <v>578</v>
      </c>
      <c r="GO264" s="323" t="s">
        <v>578</v>
      </c>
      <c r="GR264" s="323" t="s">
        <v>578</v>
      </c>
      <c r="GU264" s="323" t="s">
        <v>578</v>
      </c>
      <c r="GX264" s="323" t="s">
        <v>578</v>
      </c>
      <c r="HA264" s="323" t="s">
        <v>578</v>
      </c>
      <c r="HD264" s="323" t="s">
        <v>578</v>
      </c>
      <c r="HG264" s="323" t="s">
        <v>578</v>
      </c>
      <c r="HJ264" s="323" t="s">
        <v>578</v>
      </c>
      <c r="HM264" s="323" t="s">
        <v>578</v>
      </c>
      <c r="HP264" s="323" t="s">
        <v>578</v>
      </c>
      <c r="HS264" s="323" t="s">
        <v>578</v>
      </c>
      <c r="HV264" s="323" t="s">
        <v>578</v>
      </c>
      <c r="IB264" s="346" t="s">
        <v>578</v>
      </c>
      <c r="IC264" s="347" t="s">
        <v>578</v>
      </c>
      <c r="ID264" s="347" t="s">
        <v>578</v>
      </c>
      <c r="IE264" s="347" t="b">
        <v>1</v>
      </c>
    </row>
    <row r="265" spans="66:239">
      <c r="BN265" s="322" t="s">
        <v>578</v>
      </c>
      <c r="CX265" s="322" t="s">
        <v>578</v>
      </c>
      <c r="DR265" s="323" t="s">
        <v>578</v>
      </c>
      <c r="DU265" s="323" t="s">
        <v>578</v>
      </c>
      <c r="DX265" s="323" t="s">
        <v>578</v>
      </c>
      <c r="EA265" s="323" t="s">
        <v>578</v>
      </c>
      <c r="ED265" s="323" t="s">
        <v>578</v>
      </c>
      <c r="EG265" s="323" t="s">
        <v>578</v>
      </c>
      <c r="EJ265" s="323" t="s">
        <v>578</v>
      </c>
      <c r="EM265" s="323" t="s">
        <v>578</v>
      </c>
      <c r="EP265" s="323" t="s">
        <v>578</v>
      </c>
      <c r="ES265" s="323" t="s">
        <v>578</v>
      </c>
      <c r="EV265" s="323" t="s">
        <v>578</v>
      </c>
      <c r="EY265" s="323" t="s">
        <v>578</v>
      </c>
      <c r="FB265" s="323" t="s">
        <v>578</v>
      </c>
      <c r="FE265" s="323" t="s">
        <v>578</v>
      </c>
      <c r="FH265" s="323" t="s">
        <v>578</v>
      </c>
      <c r="FK265" s="323" t="s">
        <v>578</v>
      </c>
      <c r="FN265" s="323" t="s">
        <v>578</v>
      </c>
      <c r="FQ265" s="323" t="s">
        <v>578</v>
      </c>
      <c r="FT265" s="323" t="s">
        <v>578</v>
      </c>
      <c r="FW265" s="323" t="s">
        <v>578</v>
      </c>
      <c r="FZ265" s="323" t="s">
        <v>578</v>
      </c>
      <c r="GC265" s="323" t="s">
        <v>578</v>
      </c>
      <c r="GF265" s="323" t="s">
        <v>578</v>
      </c>
      <c r="GI265" s="323" t="s">
        <v>578</v>
      </c>
      <c r="GL265" s="323" t="s">
        <v>578</v>
      </c>
      <c r="GO265" s="323" t="s">
        <v>578</v>
      </c>
      <c r="GR265" s="323" t="s">
        <v>578</v>
      </c>
      <c r="GU265" s="323" t="s">
        <v>578</v>
      </c>
      <c r="GX265" s="323" t="s">
        <v>578</v>
      </c>
      <c r="HA265" s="323" t="s">
        <v>578</v>
      </c>
      <c r="HD265" s="323" t="s">
        <v>578</v>
      </c>
      <c r="HG265" s="323" t="s">
        <v>578</v>
      </c>
      <c r="HJ265" s="323" t="s">
        <v>578</v>
      </c>
      <c r="HM265" s="323" t="s">
        <v>578</v>
      </c>
      <c r="HP265" s="323" t="s">
        <v>578</v>
      </c>
      <c r="HS265" s="323" t="s">
        <v>578</v>
      </c>
      <c r="HV265" s="323" t="s">
        <v>578</v>
      </c>
      <c r="IB265" s="346" t="s">
        <v>578</v>
      </c>
      <c r="IC265" s="347" t="s">
        <v>578</v>
      </c>
      <c r="ID265" s="347" t="s">
        <v>578</v>
      </c>
      <c r="IE265" s="347" t="b">
        <v>1</v>
      </c>
    </row>
    <row r="266" spans="66:239">
      <c r="BN266" s="322" t="s">
        <v>578</v>
      </c>
      <c r="CX266" s="322" t="s">
        <v>578</v>
      </c>
      <c r="DR266" s="323" t="s">
        <v>578</v>
      </c>
      <c r="DU266" s="323" t="s">
        <v>578</v>
      </c>
      <c r="DX266" s="323" t="s">
        <v>578</v>
      </c>
      <c r="EA266" s="323" t="s">
        <v>578</v>
      </c>
      <c r="ED266" s="323" t="s">
        <v>578</v>
      </c>
      <c r="EG266" s="323" t="s">
        <v>578</v>
      </c>
      <c r="EJ266" s="323" t="s">
        <v>578</v>
      </c>
      <c r="EM266" s="323" t="s">
        <v>578</v>
      </c>
      <c r="EP266" s="323" t="s">
        <v>578</v>
      </c>
      <c r="ES266" s="323" t="s">
        <v>578</v>
      </c>
      <c r="EV266" s="323" t="s">
        <v>578</v>
      </c>
      <c r="EY266" s="323" t="s">
        <v>578</v>
      </c>
      <c r="FB266" s="323" t="s">
        <v>578</v>
      </c>
      <c r="FE266" s="323" t="s">
        <v>578</v>
      </c>
      <c r="FH266" s="323" t="s">
        <v>578</v>
      </c>
      <c r="FK266" s="323" t="s">
        <v>578</v>
      </c>
      <c r="FN266" s="323" t="s">
        <v>578</v>
      </c>
      <c r="FQ266" s="323" t="s">
        <v>578</v>
      </c>
      <c r="FT266" s="323" t="s">
        <v>578</v>
      </c>
      <c r="FW266" s="323" t="s">
        <v>578</v>
      </c>
      <c r="FZ266" s="323" t="s">
        <v>578</v>
      </c>
      <c r="GC266" s="323" t="s">
        <v>578</v>
      </c>
      <c r="GF266" s="323" t="s">
        <v>578</v>
      </c>
      <c r="GI266" s="323" t="s">
        <v>578</v>
      </c>
      <c r="GL266" s="323" t="s">
        <v>578</v>
      </c>
      <c r="GO266" s="323" t="s">
        <v>578</v>
      </c>
      <c r="GR266" s="323" t="s">
        <v>578</v>
      </c>
      <c r="GU266" s="323" t="s">
        <v>578</v>
      </c>
      <c r="GX266" s="323" t="s">
        <v>578</v>
      </c>
      <c r="HA266" s="323" t="s">
        <v>578</v>
      </c>
      <c r="HD266" s="323" t="s">
        <v>578</v>
      </c>
      <c r="HG266" s="323" t="s">
        <v>578</v>
      </c>
      <c r="HJ266" s="323" t="s">
        <v>578</v>
      </c>
      <c r="HM266" s="323" t="s">
        <v>578</v>
      </c>
      <c r="HP266" s="323" t="s">
        <v>578</v>
      </c>
      <c r="HS266" s="323" t="s">
        <v>578</v>
      </c>
      <c r="HV266" s="323" t="s">
        <v>578</v>
      </c>
      <c r="IB266" s="346" t="s">
        <v>578</v>
      </c>
      <c r="IC266" s="347" t="s">
        <v>578</v>
      </c>
      <c r="ID266" s="347" t="s">
        <v>578</v>
      </c>
      <c r="IE266" s="347" t="b">
        <v>1</v>
      </c>
    </row>
    <row r="267" spans="66:239">
      <c r="BN267" s="322" t="s">
        <v>578</v>
      </c>
      <c r="CX267" s="322" t="s">
        <v>578</v>
      </c>
      <c r="DR267" s="323" t="s">
        <v>578</v>
      </c>
      <c r="DU267" s="323" t="s">
        <v>578</v>
      </c>
      <c r="DX267" s="323" t="s">
        <v>578</v>
      </c>
      <c r="EA267" s="323" t="s">
        <v>578</v>
      </c>
      <c r="ED267" s="323" t="s">
        <v>578</v>
      </c>
      <c r="EG267" s="323" t="s">
        <v>578</v>
      </c>
      <c r="EJ267" s="323" t="s">
        <v>578</v>
      </c>
      <c r="EM267" s="323" t="s">
        <v>578</v>
      </c>
      <c r="EP267" s="323" t="s">
        <v>578</v>
      </c>
      <c r="ES267" s="323" t="s">
        <v>578</v>
      </c>
      <c r="EV267" s="323" t="s">
        <v>578</v>
      </c>
      <c r="EY267" s="323" t="s">
        <v>578</v>
      </c>
      <c r="FB267" s="323" t="s">
        <v>578</v>
      </c>
      <c r="FE267" s="323" t="s">
        <v>578</v>
      </c>
      <c r="FH267" s="323" t="s">
        <v>578</v>
      </c>
      <c r="FK267" s="323" t="s">
        <v>578</v>
      </c>
      <c r="FN267" s="323" t="s">
        <v>578</v>
      </c>
      <c r="FQ267" s="323" t="s">
        <v>578</v>
      </c>
      <c r="FT267" s="323" t="s">
        <v>578</v>
      </c>
      <c r="FW267" s="323" t="s">
        <v>578</v>
      </c>
      <c r="FZ267" s="323" t="s">
        <v>578</v>
      </c>
      <c r="GC267" s="323" t="s">
        <v>578</v>
      </c>
      <c r="GF267" s="323" t="s">
        <v>578</v>
      </c>
      <c r="GI267" s="323" t="s">
        <v>578</v>
      </c>
      <c r="GL267" s="323" t="s">
        <v>578</v>
      </c>
      <c r="GO267" s="323" t="s">
        <v>578</v>
      </c>
      <c r="GR267" s="323" t="s">
        <v>578</v>
      </c>
      <c r="GU267" s="323" t="s">
        <v>578</v>
      </c>
      <c r="GX267" s="323" t="s">
        <v>578</v>
      </c>
      <c r="HA267" s="323" t="s">
        <v>578</v>
      </c>
      <c r="HD267" s="323" t="s">
        <v>578</v>
      </c>
      <c r="HG267" s="323" t="s">
        <v>578</v>
      </c>
      <c r="HJ267" s="323" t="s">
        <v>578</v>
      </c>
      <c r="HM267" s="323" t="s">
        <v>578</v>
      </c>
      <c r="HP267" s="323" t="s">
        <v>578</v>
      </c>
      <c r="HS267" s="323" t="s">
        <v>578</v>
      </c>
      <c r="HV267" s="323" t="s">
        <v>578</v>
      </c>
      <c r="IB267" s="346" t="s">
        <v>578</v>
      </c>
      <c r="IC267" s="347" t="s">
        <v>578</v>
      </c>
      <c r="ID267" s="347" t="s">
        <v>578</v>
      </c>
      <c r="IE267" s="347" t="b">
        <v>1</v>
      </c>
    </row>
    <row r="268" spans="66:239">
      <c r="BN268" s="322" t="s">
        <v>578</v>
      </c>
      <c r="CX268" s="322" t="s">
        <v>578</v>
      </c>
      <c r="DR268" s="323" t="s">
        <v>578</v>
      </c>
      <c r="DU268" s="323" t="s">
        <v>578</v>
      </c>
      <c r="DX268" s="323" t="s">
        <v>578</v>
      </c>
      <c r="EA268" s="323" t="s">
        <v>578</v>
      </c>
      <c r="ED268" s="323" t="s">
        <v>578</v>
      </c>
      <c r="EG268" s="323" t="s">
        <v>578</v>
      </c>
      <c r="EJ268" s="323" t="s">
        <v>578</v>
      </c>
      <c r="EM268" s="323" t="s">
        <v>578</v>
      </c>
      <c r="EP268" s="323" t="s">
        <v>578</v>
      </c>
      <c r="ES268" s="323" t="s">
        <v>578</v>
      </c>
      <c r="EV268" s="323" t="s">
        <v>578</v>
      </c>
      <c r="EY268" s="323" t="s">
        <v>578</v>
      </c>
      <c r="FB268" s="323" t="s">
        <v>578</v>
      </c>
      <c r="FE268" s="323" t="s">
        <v>578</v>
      </c>
      <c r="FH268" s="323" t="s">
        <v>578</v>
      </c>
      <c r="FK268" s="323" t="s">
        <v>578</v>
      </c>
      <c r="FN268" s="323" t="s">
        <v>578</v>
      </c>
      <c r="FQ268" s="323" t="s">
        <v>578</v>
      </c>
      <c r="FT268" s="323" t="s">
        <v>578</v>
      </c>
      <c r="FW268" s="323" t="s">
        <v>578</v>
      </c>
      <c r="FZ268" s="323" t="s">
        <v>578</v>
      </c>
      <c r="GC268" s="323" t="s">
        <v>578</v>
      </c>
      <c r="GF268" s="323" t="s">
        <v>578</v>
      </c>
      <c r="GI268" s="323" t="s">
        <v>578</v>
      </c>
      <c r="GL268" s="323" t="s">
        <v>578</v>
      </c>
      <c r="GO268" s="323" t="s">
        <v>578</v>
      </c>
      <c r="GR268" s="323" t="s">
        <v>578</v>
      </c>
      <c r="GU268" s="323" t="s">
        <v>578</v>
      </c>
      <c r="GX268" s="323" t="s">
        <v>578</v>
      </c>
      <c r="HA268" s="323" t="s">
        <v>578</v>
      </c>
      <c r="HD268" s="323" t="s">
        <v>578</v>
      </c>
      <c r="HG268" s="323" t="s">
        <v>578</v>
      </c>
      <c r="HJ268" s="323" t="s">
        <v>578</v>
      </c>
      <c r="HM268" s="323" t="s">
        <v>578</v>
      </c>
      <c r="HP268" s="323" t="s">
        <v>578</v>
      </c>
      <c r="HS268" s="323" t="s">
        <v>578</v>
      </c>
      <c r="HV268" s="323" t="s">
        <v>578</v>
      </c>
      <c r="IB268" s="346" t="s">
        <v>578</v>
      </c>
      <c r="IC268" s="347" t="s">
        <v>578</v>
      </c>
      <c r="ID268" s="347" t="s">
        <v>578</v>
      </c>
      <c r="IE268" s="347" t="b">
        <v>1</v>
      </c>
    </row>
    <row r="269" spans="66:239">
      <c r="BN269" s="322" t="s">
        <v>578</v>
      </c>
      <c r="CX269" s="322" t="s">
        <v>578</v>
      </c>
      <c r="DR269" s="323" t="s">
        <v>578</v>
      </c>
      <c r="DU269" s="323" t="s">
        <v>578</v>
      </c>
      <c r="DX269" s="323" t="s">
        <v>578</v>
      </c>
      <c r="EA269" s="323" t="s">
        <v>578</v>
      </c>
      <c r="ED269" s="323" t="s">
        <v>578</v>
      </c>
      <c r="EG269" s="323" t="s">
        <v>578</v>
      </c>
      <c r="EJ269" s="323" t="s">
        <v>578</v>
      </c>
      <c r="EM269" s="323" t="s">
        <v>578</v>
      </c>
      <c r="EP269" s="323" t="s">
        <v>578</v>
      </c>
      <c r="ES269" s="323" t="s">
        <v>578</v>
      </c>
      <c r="EV269" s="323" t="s">
        <v>578</v>
      </c>
      <c r="EY269" s="323" t="s">
        <v>578</v>
      </c>
      <c r="FB269" s="323" t="s">
        <v>578</v>
      </c>
      <c r="FE269" s="323" t="s">
        <v>578</v>
      </c>
      <c r="FH269" s="323" t="s">
        <v>578</v>
      </c>
      <c r="FK269" s="323" t="s">
        <v>578</v>
      </c>
      <c r="FN269" s="323" t="s">
        <v>578</v>
      </c>
      <c r="FQ269" s="323" t="s">
        <v>578</v>
      </c>
      <c r="FT269" s="323" t="s">
        <v>578</v>
      </c>
      <c r="FW269" s="323" t="s">
        <v>578</v>
      </c>
      <c r="FZ269" s="323" t="s">
        <v>578</v>
      </c>
      <c r="GC269" s="323" t="s">
        <v>578</v>
      </c>
      <c r="GF269" s="323" t="s">
        <v>578</v>
      </c>
      <c r="GI269" s="323" t="s">
        <v>578</v>
      </c>
      <c r="GL269" s="323" t="s">
        <v>578</v>
      </c>
      <c r="GO269" s="323" t="s">
        <v>578</v>
      </c>
      <c r="GR269" s="323" t="s">
        <v>578</v>
      </c>
      <c r="GU269" s="323" t="s">
        <v>578</v>
      </c>
      <c r="GX269" s="323" t="s">
        <v>578</v>
      </c>
      <c r="HA269" s="323" t="s">
        <v>578</v>
      </c>
      <c r="HD269" s="323" t="s">
        <v>578</v>
      </c>
      <c r="HG269" s="323" t="s">
        <v>578</v>
      </c>
      <c r="HJ269" s="323" t="s">
        <v>578</v>
      </c>
      <c r="HM269" s="323" t="s">
        <v>578</v>
      </c>
      <c r="HP269" s="323" t="s">
        <v>578</v>
      </c>
      <c r="HS269" s="323" t="s">
        <v>578</v>
      </c>
      <c r="HV269" s="323" t="s">
        <v>578</v>
      </c>
      <c r="IB269" s="346" t="s">
        <v>578</v>
      </c>
      <c r="IC269" s="347" t="s">
        <v>578</v>
      </c>
      <c r="ID269" s="347" t="s">
        <v>578</v>
      </c>
      <c r="IE269" s="347" t="b">
        <v>1</v>
      </c>
    </row>
    <row r="270" spans="66:239">
      <c r="BN270" s="322" t="s">
        <v>578</v>
      </c>
      <c r="CX270" s="322" t="s">
        <v>578</v>
      </c>
      <c r="DR270" s="323" t="s">
        <v>578</v>
      </c>
      <c r="DU270" s="323" t="s">
        <v>578</v>
      </c>
      <c r="DX270" s="323" t="s">
        <v>578</v>
      </c>
      <c r="EA270" s="323" t="s">
        <v>578</v>
      </c>
      <c r="ED270" s="323" t="s">
        <v>578</v>
      </c>
      <c r="EG270" s="323" t="s">
        <v>578</v>
      </c>
      <c r="EJ270" s="323" t="s">
        <v>578</v>
      </c>
      <c r="EM270" s="323" t="s">
        <v>578</v>
      </c>
      <c r="EP270" s="323" t="s">
        <v>578</v>
      </c>
      <c r="ES270" s="323" t="s">
        <v>578</v>
      </c>
      <c r="EV270" s="323" t="s">
        <v>578</v>
      </c>
      <c r="EY270" s="323" t="s">
        <v>578</v>
      </c>
      <c r="FB270" s="323" t="s">
        <v>578</v>
      </c>
      <c r="FE270" s="323" t="s">
        <v>578</v>
      </c>
      <c r="FH270" s="323" t="s">
        <v>578</v>
      </c>
      <c r="FK270" s="323" t="s">
        <v>578</v>
      </c>
      <c r="FN270" s="323" t="s">
        <v>578</v>
      </c>
      <c r="FQ270" s="323" t="s">
        <v>578</v>
      </c>
      <c r="FT270" s="323" t="s">
        <v>578</v>
      </c>
      <c r="FW270" s="323" t="s">
        <v>578</v>
      </c>
      <c r="FZ270" s="323" t="s">
        <v>578</v>
      </c>
      <c r="GC270" s="323" t="s">
        <v>578</v>
      </c>
      <c r="GF270" s="323" t="s">
        <v>578</v>
      </c>
      <c r="GI270" s="323" t="s">
        <v>578</v>
      </c>
      <c r="GL270" s="323" t="s">
        <v>578</v>
      </c>
      <c r="GO270" s="323" t="s">
        <v>578</v>
      </c>
      <c r="GR270" s="323" t="s">
        <v>578</v>
      </c>
      <c r="GU270" s="323" t="s">
        <v>578</v>
      </c>
      <c r="GX270" s="323" t="s">
        <v>578</v>
      </c>
      <c r="HA270" s="323" t="s">
        <v>578</v>
      </c>
      <c r="HD270" s="323" t="s">
        <v>578</v>
      </c>
      <c r="HG270" s="323" t="s">
        <v>578</v>
      </c>
      <c r="HJ270" s="323" t="s">
        <v>578</v>
      </c>
      <c r="HM270" s="323" t="s">
        <v>578</v>
      </c>
      <c r="HP270" s="323" t="s">
        <v>578</v>
      </c>
      <c r="HS270" s="323" t="s">
        <v>578</v>
      </c>
      <c r="HV270" s="323" t="s">
        <v>578</v>
      </c>
      <c r="IB270" s="346" t="s">
        <v>578</v>
      </c>
      <c r="IC270" s="347" t="s">
        <v>578</v>
      </c>
      <c r="ID270" s="347" t="s">
        <v>578</v>
      </c>
      <c r="IE270" s="347" t="b">
        <v>1</v>
      </c>
    </row>
    <row r="271" spans="66:239">
      <c r="BN271" s="322" t="s">
        <v>578</v>
      </c>
      <c r="CX271" s="322" t="s">
        <v>578</v>
      </c>
      <c r="DR271" s="323" t="s">
        <v>578</v>
      </c>
      <c r="DU271" s="323" t="s">
        <v>578</v>
      </c>
      <c r="DX271" s="323" t="s">
        <v>578</v>
      </c>
      <c r="EA271" s="323" t="s">
        <v>578</v>
      </c>
      <c r="ED271" s="323" t="s">
        <v>578</v>
      </c>
      <c r="EG271" s="323" t="s">
        <v>578</v>
      </c>
      <c r="EJ271" s="323" t="s">
        <v>578</v>
      </c>
      <c r="EM271" s="323" t="s">
        <v>578</v>
      </c>
      <c r="EP271" s="323" t="s">
        <v>578</v>
      </c>
      <c r="ES271" s="323" t="s">
        <v>578</v>
      </c>
      <c r="EV271" s="323" t="s">
        <v>578</v>
      </c>
      <c r="EY271" s="323" t="s">
        <v>578</v>
      </c>
      <c r="FB271" s="323" t="s">
        <v>578</v>
      </c>
      <c r="FE271" s="323" t="s">
        <v>578</v>
      </c>
      <c r="FH271" s="323" t="s">
        <v>578</v>
      </c>
      <c r="FK271" s="323" t="s">
        <v>578</v>
      </c>
      <c r="FN271" s="323" t="s">
        <v>578</v>
      </c>
      <c r="FQ271" s="323" t="s">
        <v>578</v>
      </c>
      <c r="FT271" s="323" t="s">
        <v>578</v>
      </c>
      <c r="FW271" s="323" t="s">
        <v>578</v>
      </c>
      <c r="FZ271" s="323" t="s">
        <v>578</v>
      </c>
      <c r="GC271" s="323" t="s">
        <v>578</v>
      </c>
      <c r="GF271" s="323" t="s">
        <v>578</v>
      </c>
      <c r="GI271" s="323" t="s">
        <v>578</v>
      </c>
      <c r="GL271" s="323" t="s">
        <v>578</v>
      </c>
      <c r="GO271" s="323" t="s">
        <v>578</v>
      </c>
      <c r="GR271" s="323" t="s">
        <v>578</v>
      </c>
      <c r="GU271" s="323" t="s">
        <v>578</v>
      </c>
      <c r="GX271" s="323" t="s">
        <v>578</v>
      </c>
      <c r="HA271" s="323" t="s">
        <v>578</v>
      </c>
      <c r="HD271" s="323" t="s">
        <v>578</v>
      </c>
      <c r="HG271" s="323" t="s">
        <v>578</v>
      </c>
      <c r="HJ271" s="323" t="s">
        <v>578</v>
      </c>
      <c r="HM271" s="323" t="s">
        <v>578</v>
      </c>
      <c r="HP271" s="323" t="s">
        <v>578</v>
      </c>
      <c r="HS271" s="323" t="s">
        <v>578</v>
      </c>
      <c r="HV271" s="323" t="s">
        <v>578</v>
      </c>
      <c r="IB271" s="346" t="s">
        <v>578</v>
      </c>
      <c r="IC271" s="347" t="s">
        <v>578</v>
      </c>
      <c r="ID271" s="347" t="s">
        <v>578</v>
      </c>
      <c r="IE271" s="347" t="b">
        <v>1</v>
      </c>
    </row>
    <row r="272" spans="66:239">
      <c r="BN272" s="322" t="s">
        <v>578</v>
      </c>
      <c r="CX272" s="322" t="s">
        <v>578</v>
      </c>
      <c r="DR272" s="323" t="s">
        <v>578</v>
      </c>
      <c r="DU272" s="323" t="s">
        <v>578</v>
      </c>
      <c r="DX272" s="323" t="s">
        <v>578</v>
      </c>
      <c r="EA272" s="323" t="s">
        <v>578</v>
      </c>
      <c r="ED272" s="323" t="s">
        <v>578</v>
      </c>
      <c r="EG272" s="323" t="s">
        <v>578</v>
      </c>
      <c r="EJ272" s="323" t="s">
        <v>578</v>
      </c>
      <c r="EM272" s="323" t="s">
        <v>578</v>
      </c>
      <c r="EP272" s="323" t="s">
        <v>578</v>
      </c>
      <c r="ES272" s="323" t="s">
        <v>578</v>
      </c>
      <c r="EV272" s="323" t="s">
        <v>578</v>
      </c>
      <c r="EY272" s="323" t="s">
        <v>578</v>
      </c>
      <c r="FB272" s="323" t="s">
        <v>578</v>
      </c>
      <c r="FE272" s="323" t="s">
        <v>578</v>
      </c>
      <c r="FH272" s="323" t="s">
        <v>578</v>
      </c>
      <c r="FK272" s="323" t="s">
        <v>578</v>
      </c>
      <c r="FN272" s="323" t="s">
        <v>578</v>
      </c>
      <c r="FQ272" s="323" t="s">
        <v>578</v>
      </c>
      <c r="FT272" s="323" t="s">
        <v>578</v>
      </c>
      <c r="FW272" s="323" t="s">
        <v>578</v>
      </c>
      <c r="FZ272" s="323" t="s">
        <v>578</v>
      </c>
      <c r="GC272" s="323" t="s">
        <v>578</v>
      </c>
      <c r="GF272" s="323" t="s">
        <v>578</v>
      </c>
      <c r="GI272" s="323" t="s">
        <v>578</v>
      </c>
      <c r="GL272" s="323" t="s">
        <v>578</v>
      </c>
      <c r="GO272" s="323" t="s">
        <v>578</v>
      </c>
      <c r="GR272" s="323" t="s">
        <v>578</v>
      </c>
      <c r="GU272" s="323" t="s">
        <v>578</v>
      </c>
      <c r="GX272" s="323" t="s">
        <v>578</v>
      </c>
      <c r="HA272" s="323" t="s">
        <v>578</v>
      </c>
      <c r="HD272" s="323" t="s">
        <v>578</v>
      </c>
      <c r="HG272" s="323" t="s">
        <v>578</v>
      </c>
      <c r="HJ272" s="323" t="s">
        <v>578</v>
      </c>
      <c r="HM272" s="323" t="s">
        <v>578</v>
      </c>
      <c r="HP272" s="323" t="s">
        <v>578</v>
      </c>
      <c r="HS272" s="323" t="s">
        <v>578</v>
      </c>
      <c r="HV272" s="323" t="s">
        <v>578</v>
      </c>
      <c r="IB272" s="346" t="s">
        <v>578</v>
      </c>
      <c r="IC272" s="347" t="s">
        <v>578</v>
      </c>
      <c r="ID272" s="347" t="s">
        <v>578</v>
      </c>
      <c r="IE272" s="347" t="b">
        <v>1</v>
      </c>
    </row>
    <row r="273" spans="66:239">
      <c r="BN273" s="322" t="s">
        <v>578</v>
      </c>
      <c r="CX273" s="322" t="s">
        <v>578</v>
      </c>
      <c r="DR273" s="323" t="s">
        <v>578</v>
      </c>
      <c r="DU273" s="323" t="s">
        <v>578</v>
      </c>
      <c r="DX273" s="323" t="s">
        <v>578</v>
      </c>
      <c r="EA273" s="323" t="s">
        <v>578</v>
      </c>
      <c r="ED273" s="323" t="s">
        <v>578</v>
      </c>
      <c r="EG273" s="323" t="s">
        <v>578</v>
      </c>
      <c r="EJ273" s="323" t="s">
        <v>578</v>
      </c>
      <c r="EM273" s="323" t="s">
        <v>578</v>
      </c>
      <c r="EP273" s="323" t="s">
        <v>578</v>
      </c>
      <c r="ES273" s="323" t="s">
        <v>578</v>
      </c>
      <c r="EV273" s="323" t="s">
        <v>578</v>
      </c>
      <c r="EY273" s="323" t="s">
        <v>578</v>
      </c>
      <c r="FB273" s="323" t="s">
        <v>578</v>
      </c>
      <c r="FE273" s="323" t="s">
        <v>578</v>
      </c>
      <c r="FH273" s="323" t="s">
        <v>578</v>
      </c>
      <c r="FK273" s="323" t="s">
        <v>578</v>
      </c>
      <c r="FN273" s="323" t="s">
        <v>578</v>
      </c>
      <c r="FQ273" s="323" t="s">
        <v>578</v>
      </c>
      <c r="FT273" s="323" t="s">
        <v>578</v>
      </c>
      <c r="FW273" s="323" t="s">
        <v>578</v>
      </c>
      <c r="FZ273" s="323" t="s">
        <v>578</v>
      </c>
      <c r="GC273" s="323" t="s">
        <v>578</v>
      </c>
      <c r="GF273" s="323" t="s">
        <v>578</v>
      </c>
      <c r="GI273" s="323" t="s">
        <v>578</v>
      </c>
      <c r="GL273" s="323" t="s">
        <v>578</v>
      </c>
      <c r="GO273" s="323" t="s">
        <v>578</v>
      </c>
      <c r="GR273" s="323" t="s">
        <v>578</v>
      </c>
      <c r="GU273" s="323" t="s">
        <v>578</v>
      </c>
      <c r="GX273" s="323" t="s">
        <v>578</v>
      </c>
      <c r="HA273" s="323" t="s">
        <v>578</v>
      </c>
      <c r="HD273" s="323" t="s">
        <v>578</v>
      </c>
      <c r="HG273" s="323" t="s">
        <v>578</v>
      </c>
      <c r="HJ273" s="323" t="s">
        <v>578</v>
      </c>
      <c r="HM273" s="323" t="s">
        <v>578</v>
      </c>
      <c r="HP273" s="323" t="s">
        <v>578</v>
      </c>
      <c r="HS273" s="323" t="s">
        <v>578</v>
      </c>
      <c r="HV273" s="323" t="s">
        <v>578</v>
      </c>
      <c r="IB273" s="346" t="s">
        <v>578</v>
      </c>
      <c r="IC273" s="347" t="s">
        <v>578</v>
      </c>
      <c r="ID273" s="347" t="s">
        <v>578</v>
      </c>
      <c r="IE273" s="347" t="b">
        <v>1</v>
      </c>
    </row>
    <row r="274" spans="66:239">
      <c r="BN274" s="322" t="s">
        <v>578</v>
      </c>
      <c r="CX274" s="322" t="s">
        <v>578</v>
      </c>
      <c r="DR274" s="323" t="s">
        <v>578</v>
      </c>
      <c r="DU274" s="323" t="s">
        <v>578</v>
      </c>
      <c r="DX274" s="323" t="s">
        <v>578</v>
      </c>
      <c r="EA274" s="323" t="s">
        <v>578</v>
      </c>
      <c r="ED274" s="323" t="s">
        <v>578</v>
      </c>
      <c r="EG274" s="323" t="s">
        <v>578</v>
      </c>
      <c r="EJ274" s="323" t="s">
        <v>578</v>
      </c>
      <c r="EM274" s="323" t="s">
        <v>578</v>
      </c>
      <c r="EP274" s="323" t="s">
        <v>578</v>
      </c>
      <c r="ES274" s="323" t="s">
        <v>578</v>
      </c>
      <c r="EV274" s="323" t="s">
        <v>578</v>
      </c>
      <c r="EY274" s="323" t="s">
        <v>578</v>
      </c>
      <c r="FB274" s="323" t="s">
        <v>578</v>
      </c>
      <c r="FE274" s="323" t="s">
        <v>578</v>
      </c>
      <c r="FH274" s="323" t="s">
        <v>578</v>
      </c>
      <c r="FK274" s="323" t="s">
        <v>578</v>
      </c>
      <c r="FN274" s="323" t="s">
        <v>578</v>
      </c>
      <c r="FQ274" s="323" t="s">
        <v>578</v>
      </c>
      <c r="FT274" s="323" t="s">
        <v>578</v>
      </c>
      <c r="FW274" s="323" t="s">
        <v>578</v>
      </c>
      <c r="FZ274" s="323" t="s">
        <v>578</v>
      </c>
      <c r="GC274" s="323" t="s">
        <v>578</v>
      </c>
      <c r="GF274" s="323" t="s">
        <v>578</v>
      </c>
      <c r="GI274" s="323" t="s">
        <v>578</v>
      </c>
      <c r="GL274" s="323" t="s">
        <v>578</v>
      </c>
      <c r="GO274" s="323" t="s">
        <v>578</v>
      </c>
      <c r="GR274" s="323" t="s">
        <v>578</v>
      </c>
      <c r="GU274" s="323" t="s">
        <v>578</v>
      </c>
      <c r="GX274" s="323" t="s">
        <v>578</v>
      </c>
      <c r="HA274" s="323" t="s">
        <v>578</v>
      </c>
      <c r="HD274" s="323" t="s">
        <v>578</v>
      </c>
      <c r="HG274" s="323" t="s">
        <v>578</v>
      </c>
      <c r="HJ274" s="323" t="s">
        <v>578</v>
      </c>
      <c r="HM274" s="323" t="s">
        <v>578</v>
      </c>
      <c r="HP274" s="323" t="s">
        <v>578</v>
      </c>
      <c r="HS274" s="323" t="s">
        <v>578</v>
      </c>
      <c r="HV274" s="323" t="s">
        <v>578</v>
      </c>
      <c r="IB274" s="346" t="s">
        <v>578</v>
      </c>
      <c r="IC274" s="347" t="s">
        <v>578</v>
      </c>
      <c r="ID274" s="347" t="s">
        <v>578</v>
      </c>
      <c r="IE274" s="347" t="b">
        <v>1</v>
      </c>
    </row>
    <row r="275" spans="66:239">
      <c r="BN275" s="322" t="s">
        <v>578</v>
      </c>
      <c r="CX275" s="322" t="s">
        <v>578</v>
      </c>
      <c r="DR275" s="323" t="s">
        <v>578</v>
      </c>
      <c r="DU275" s="323" t="s">
        <v>578</v>
      </c>
      <c r="DX275" s="323" t="s">
        <v>578</v>
      </c>
      <c r="EA275" s="323" t="s">
        <v>578</v>
      </c>
      <c r="ED275" s="323" t="s">
        <v>578</v>
      </c>
      <c r="EG275" s="323" t="s">
        <v>578</v>
      </c>
      <c r="EJ275" s="323" t="s">
        <v>578</v>
      </c>
      <c r="EM275" s="323" t="s">
        <v>578</v>
      </c>
      <c r="EP275" s="323" t="s">
        <v>578</v>
      </c>
      <c r="ES275" s="323" t="s">
        <v>578</v>
      </c>
      <c r="EV275" s="323" t="s">
        <v>578</v>
      </c>
      <c r="EY275" s="323" t="s">
        <v>578</v>
      </c>
      <c r="FB275" s="323" t="s">
        <v>578</v>
      </c>
      <c r="FE275" s="323" t="s">
        <v>578</v>
      </c>
      <c r="FH275" s="323" t="s">
        <v>578</v>
      </c>
      <c r="FK275" s="323" t="s">
        <v>578</v>
      </c>
      <c r="FN275" s="323" t="s">
        <v>578</v>
      </c>
      <c r="FQ275" s="323" t="s">
        <v>578</v>
      </c>
      <c r="FT275" s="323" t="s">
        <v>578</v>
      </c>
      <c r="FW275" s="323" t="s">
        <v>578</v>
      </c>
      <c r="FZ275" s="323" t="s">
        <v>578</v>
      </c>
      <c r="GC275" s="323" t="s">
        <v>578</v>
      </c>
      <c r="GF275" s="323" t="s">
        <v>578</v>
      </c>
      <c r="GI275" s="323" t="s">
        <v>578</v>
      </c>
      <c r="GL275" s="323" t="s">
        <v>578</v>
      </c>
      <c r="GO275" s="323" t="s">
        <v>578</v>
      </c>
      <c r="GR275" s="323" t="s">
        <v>578</v>
      </c>
      <c r="GU275" s="323" t="s">
        <v>578</v>
      </c>
      <c r="GX275" s="323" t="s">
        <v>578</v>
      </c>
      <c r="HA275" s="323" t="s">
        <v>578</v>
      </c>
      <c r="HD275" s="323" t="s">
        <v>578</v>
      </c>
      <c r="HG275" s="323" t="s">
        <v>578</v>
      </c>
      <c r="HJ275" s="323" t="s">
        <v>578</v>
      </c>
      <c r="HM275" s="323" t="s">
        <v>578</v>
      </c>
      <c r="HP275" s="323" t="s">
        <v>578</v>
      </c>
      <c r="HS275" s="323" t="s">
        <v>578</v>
      </c>
      <c r="HV275" s="323" t="s">
        <v>578</v>
      </c>
      <c r="IB275" s="346" t="s">
        <v>578</v>
      </c>
      <c r="IC275" s="347" t="s">
        <v>578</v>
      </c>
      <c r="ID275" s="347" t="s">
        <v>578</v>
      </c>
      <c r="IE275" s="347" t="b">
        <v>1</v>
      </c>
    </row>
    <row r="276" spans="66:239">
      <c r="BN276" s="322" t="s">
        <v>578</v>
      </c>
      <c r="CX276" s="322" t="s">
        <v>578</v>
      </c>
      <c r="DR276" s="323" t="s">
        <v>578</v>
      </c>
      <c r="DU276" s="323" t="s">
        <v>578</v>
      </c>
      <c r="DX276" s="323" t="s">
        <v>578</v>
      </c>
      <c r="EA276" s="323" t="s">
        <v>578</v>
      </c>
      <c r="ED276" s="323" t="s">
        <v>578</v>
      </c>
      <c r="EG276" s="323" t="s">
        <v>578</v>
      </c>
      <c r="EJ276" s="323" t="s">
        <v>578</v>
      </c>
      <c r="EM276" s="323" t="s">
        <v>578</v>
      </c>
      <c r="EP276" s="323" t="s">
        <v>578</v>
      </c>
      <c r="ES276" s="323" t="s">
        <v>578</v>
      </c>
      <c r="EV276" s="323" t="s">
        <v>578</v>
      </c>
      <c r="EY276" s="323" t="s">
        <v>578</v>
      </c>
      <c r="FB276" s="323" t="s">
        <v>578</v>
      </c>
      <c r="FE276" s="323" t="s">
        <v>578</v>
      </c>
      <c r="FH276" s="323" t="s">
        <v>578</v>
      </c>
      <c r="FK276" s="323" t="s">
        <v>578</v>
      </c>
      <c r="FN276" s="323" t="s">
        <v>578</v>
      </c>
      <c r="FQ276" s="323" t="s">
        <v>578</v>
      </c>
      <c r="FT276" s="323" t="s">
        <v>578</v>
      </c>
      <c r="FW276" s="323" t="s">
        <v>578</v>
      </c>
      <c r="FZ276" s="323" t="s">
        <v>578</v>
      </c>
      <c r="GC276" s="323" t="s">
        <v>578</v>
      </c>
      <c r="GF276" s="323" t="s">
        <v>578</v>
      </c>
      <c r="GI276" s="323" t="s">
        <v>578</v>
      </c>
      <c r="GL276" s="323" t="s">
        <v>578</v>
      </c>
      <c r="GO276" s="323" t="s">
        <v>578</v>
      </c>
      <c r="GR276" s="323" t="s">
        <v>578</v>
      </c>
      <c r="GU276" s="323" t="s">
        <v>578</v>
      </c>
      <c r="GX276" s="323" t="s">
        <v>578</v>
      </c>
      <c r="HA276" s="323" t="s">
        <v>578</v>
      </c>
      <c r="HD276" s="323" t="s">
        <v>578</v>
      </c>
      <c r="HG276" s="323" t="s">
        <v>578</v>
      </c>
      <c r="HJ276" s="323" t="s">
        <v>578</v>
      </c>
      <c r="HM276" s="323" t="s">
        <v>578</v>
      </c>
      <c r="HP276" s="323" t="s">
        <v>578</v>
      </c>
      <c r="HS276" s="323" t="s">
        <v>578</v>
      </c>
      <c r="HV276" s="323" t="s">
        <v>578</v>
      </c>
      <c r="IB276" s="346" t="s">
        <v>578</v>
      </c>
      <c r="IC276" s="347" t="s">
        <v>578</v>
      </c>
      <c r="ID276" s="347" t="s">
        <v>578</v>
      </c>
      <c r="IE276" s="347" t="b">
        <v>1</v>
      </c>
    </row>
    <row r="277" spans="66:239">
      <c r="BN277" s="322" t="s">
        <v>578</v>
      </c>
      <c r="CX277" s="322" t="s">
        <v>578</v>
      </c>
      <c r="DR277" s="323" t="s">
        <v>578</v>
      </c>
      <c r="DU277" s="323" t="s">
        <v>578</v>
      </c>
      <c r="DX277" s="323" t="s">
        <v>578</v>
      </c>
      <c r="EA277" s="323" t="s">
        <v>578</v>
      </c>
      <c r="ED277" s="323" t="s">
        <v>578</v>
      </c>
      <c r="EG277" s="323" t="s">
        <v>578</v>
      </c>
      <c r="EJ277" s="323" t="s">
        <v>578</v>
      </c>
      <c r="EM277" s="323" t="s">
        <v>578</v>
      </c>
      <c r="EP277" s="323" t="s">
        <v>578</v>
      </c>
      <c r="ES277" s="323" t="s">
        <v>578</v>
      </c>
      <c r="EV277" s="323" t="s">
        <v>578</v>
      </c>
      <c r="EY277" s="323" t="s">
        <v>578</v>
      </c>
      <c r="FB277" s="323" t="s">
        <v>578</v>
      </c>
      <c r="FE277" s="323" t="s">
        <v>578</v>
      </c>
      <c r="FH277" s="323" t="s">
        <v>578</v>
      </c>
      <c r="FK277" s="323" t="s">
        <v>578</v>
      </c>
      <c r="FN277" s="323" t="s">
        <v>578</v>
      </c>
      <c r="FQ277" s="323" t="s">
        <v>578</v>
      </c>
      <c r="FT277" s="323" t="s">
        <v>578</v>
      </c>
      <c r="FW277" s="323" t="s">
        <v>578</v>
      </c>
      <c r="FZ277" s="323" t="s">
        <v>578</v>
      </c>
      <c r="GC277" s="323" t="s">
        <v>578</v>
      </c>
      <c r="GF277" s="323" t="s">
        <v>578</v>
      </c>
      <c r="GI277" s="323" t="s">
        <v>578</v>
      </c>
      <c r="GL277" s="323" t="s">
        <v>578</v>
      </c>
      <c r="GO277" s="323" t="s">
        <v>578</v>
      </c>
      <c r="GR277" s="323" t="s">
        <v>578</v>
      </c>
      <c r="GU277" s="323" t="s">
        <v>578</v>
      </c>
      <c r="GX277" s="323" t="s">
        <v>578</v>
      </c>
      <c r="HA277" s="323" t="s">
        <v>578</v>
      </c>
      <c r="HD277" s="323" t="s">
        <v>578</v>
      </c>
      <c r="HG277" s="323" t="s">
        <v>578</v>
      </c>
      <c r="HJ277" s="323" t="s">
        <v>578</v>
      </c>
      <c r="HM277" s="323" t="s">
        <v>578</v>
      </c>
      <c r="HP277" s="323" t="s">
        <v>578</v>
      </c>
      <c r="HS277" s="323" t="s">
        <v>578</v>
      </c>
      <c r="HV277" s="323" t="s">
        <v>578</v>
      </c>
      <c r="IB277" s="346" t="s">
        <v>578</v>
      </c>
      <c r="IC277" s="347" t="s">
        <v>578</v>
      </c>
      <c r="ID277" s="347" t="s">
        <v>578</v>
      </c>
      <c r="IE277" s="347" t="b">
        <v>1</v>
      </c>
    </row>
    <row r="278" spans="66:239">
      <c r="BN278" s="322" t="s">
        <v>578</v>
      </c>
      <c r="CX278" s="322" t="s">
        <v>578</v>
      </c>
      <c r="DR278" s="323" t="s">
        <v>578</v>
      </c>
      <c r="DU278" s="323" t="s">
        <v>578</v>
      </c>
      <c r="DX278" s="323" t="s">
        <v>578</v>
      </c>
      <c r="EA278" s="323" t="s">
        <v>578</v>
      </c>
      <c r="ED278" s="323" t="s">
        <v>578</v>
      </c>
      <c r="EG278" s="323" t="s">
        <v>578</v>
      </c>
      <c r="EJ278" s="323" t="s">
        <v>578</v>
      </c>
      <c r="EM278" s="323" t="s">
        <v>578</v>
      </c>
      <c r="EP278" s="323" t="s">
        <v>578</v>
      </c>
      <c r="ES278" s="323" t="s">
        <v>578</v>
      </c>
      <c r="EV278" s="323" t="s">
        <v>578</v>
      </c>
      <c r="EY278" s="323" t="s">
        <v>578</v>
      </c>
      <c r="FB278" s="323" t="s">
        <v>578</v>
      </c>
      <c r="FE278" s="323" t="s">
        <v>578</v>
      </c>
      <c r="FH278" s="323" t="s">
        <v>578</v>
      </c>
      <c r="FK278" s="323" t="s">
        <v>578</v>
      </c>
      <c r="FN278" s="323" t="s">
        <v>578</v>
      </c>
      <c r="FQ278" s="323" t="s">
        <v>578</v>
      </c>
      <c r="FT278" s="323" t="s">
        <v>578</v>
      </c>
      <c r="FW278" s="323" t="s">
        <v>578</v>
      </c>
      <c r="FZ278" s="323" t="s">
        <v>578</v>
      </c>
      <c r="GC278" s="323" t="s">
        <v>578</v>
      </c>
      <c r="GF278" s="323" t="s">
        <v>578</v>
      </c>
      <c r="GI278" s="323" t="s">
        <v>578</v>
      </c>
      <c r="GL278" s="323" t="s">
        <v>578</v>
      </c>
      <c r="GO278" s="323" t="s">
        <v>578</v>
      </c>
      <c r="GR278" s="323" t="s">
        <v>578</v>
      </c>
      <c r="GU278" s="323" t="s">
        <v>578</v>
      </c>
      <c r="GX278" s="323" t="s">
        <v>578</v>
      </c>
      <c r="HA278" s="323" t="s">
        <v>578</v>
      </c>
      <c r="HD278" s="323" t="s">
        <v>578</v>
      </c>
      <c r="HG278" s="323" t="s">
        <v>578</v>
      </c>
      <c r="HJ278" s="323" t="s">
        <v>578</v>
      </c>
      <c r="HM278" s="323" t="s">
        <v>578</v>
      </c>
      <c r="HP278" s="323" t="s">
        <v>578</v>
      </c>
      <c r="HS278" s="323" t="s">
        <v>578</v>
      </c>
      <c r="HV278" s="323" t="s">
        <v>578</v>
      </c>
      <c r="IB278" s="346" t="s">
        <v>578</v>
      </c>
      <c r="IC278" s="347" t="s">
        <v>578</v>
      </c>
      <c r="ID278" s="347" t="s">
        <v>578</v>
      </c>
      <c r="IE278" s="347" t="b">
        <v>1</v>
      </c>
    </row>
    <row r="279" spans="66:239">
      <c r="BN279" s="322" t="s">
        <v>578</v>
      </c>
      <c r="CX279" s="322" t="s">
        <v>578</v>
      </c>
      <c r="DR279" s="323" t="s">
        <v>578</v>
      </c>
      <c r="DU279" s="323" t="s">
        <v>578</v>
      </c>
      <c r="DX279" s="323" t="s">
        <v>578</v>
      </c>
      <c r="EA279" s="323" t="s">
        <v>578</v>
      </c>
      <c r="ED279" s="323" t="s">
        <v>578</v>
      </c>
      <c r="EG279" s="323" t="s">
        <v>578</v>
      </c>
      <c r="EJ279" s="323" t="s">
        <v>578</v>
      </c>
      <c r="EM279" s="323" t="s">
        <v>578</v>
      </c>
      <c r="EP279" s="323" t="s">
        <v>578</v>
      </c>
      <c r="ES279" s="323" t="s">
        <v>578</v>
      </c>
      <c r="EV279" s="323" t="s">
        <v>578</v>
      </c>
      <c r="EY279" s="323" t="s">
        <v>578</v>
      </c>
      <c r="FB279" s="323" t="s">
        <v>578</v>
      </c>
      <c r="FE279" s="323" t="s">
        <v>578</v>
      </c>
      <c r="FH279" s="323" t="s">
        <v>578</v>
      </c>
      <c r="FK279" s="323" t="s">
        <v>578</v>
      </c>
      <c r="FN279" s="323" t="s">
        <v>578</v>
      </c>
      <c r="FQ279" s="323" t="s">
        <v>578</v>
      </c>
      <c r="FT279" s="323" t="s">
        <v>578</v>
      </c>
      <c r="FW279" s="323" t="s">
        <v>578</v>
      </c>
      <c r="FZ279" s="323" t="s">
        <v>578</v>
      </c>
      <c r="GC279" s="323" t="s">
        <v>578</v>
      </c>
      <c r="GF279" s="323" t="s">
        <v>578</v>
      </c>
      <c r="GI279" s="323" t="s">
        <v>578</v>
      </c>
      <c r="GL279" s="323" t="s">
        <v>578</v>
      </c>
      <c r="GO279" s="323" t="s">
        <v>578</v>
      </c>
      <c r="GR279" s="323" t="s">
        <v>578</v>
      </c>
      <c r="GU279" s="323" t="s">
        <v>578</v>
      </c>
      <c r="GX279" s="323" t="s">
        <v>578</v>
      </c>
      <c r="HA279" s="323" t="s">
        <v>578</v>
      </c>
      <c r="HD279" s="323" t="s">
        <v>578</v>
      </c>
      <c r="HG279" s="323" t="s">
        <v>578</v>
      </c>
      <c r="HJ279" s="323" t="s">
        <v>578</v>
      </c>
      <c r="HM279" s="323" t="s">
        <v>578</v>
      </c>
      <c r="HP279" s="323" t="s">
        <v>578</v>
      </c>
      <c r="HS279" s="323" t="s">
        <v>578</v>
      </c>
      <c r="HV279" s="323" t="s">
        <v>578</v>
      </c>
      <c r="IB279" s="346" t="s">
        <v>578</v>
      </c>
      <c r="IC279" s="347" t="s">
        <v>578</v>
      </c>
      <c r="ID279" s="347" t="s">
        <v>578</v>
      </c>
      <c r="IE279" s="347" t="b">
        <v>1</v>
      </c>
    </row>
    <row r="280" spans="66:239">
      <c r="BN280" s="322" t="s">
        <v>578</v>
      </c>
      <c r="CX280" s="322" t="s">
        <v>578</v>
      </c>
      <c r="DR280" s="323" t="s">
        <v>578</v>
      </c>
      <c r="DU280" s="323" t="s">
        <v>578</v>
      </c>
      <c r="DX280" s="323" t="s">
        <v>578</v>
      </c>
      <c r="EA280" s="323" t="s">
        <v>578</v>
      </c>
      <c r="ED280" s="323" t="s">
        <v>578</v>
      </c>
      <c r="EG280" s="323" t="s">
        <v>578</v>
      </c>
      <c r="EJ280" s="323" t="s">
        <v>578</v>
      </c>
      <c r="EM280" s="323" t="s">
        <v>578</v>
      </c>
      <c r="EP280" s="323" t="s">
        <v>578</v>
      </c>
      <c r="ES280" s="323" t="s">
        <v>578</v>
      </c>
      <c r="EV280" s="323" t="s">
        <v>578</v>
      </c>
      <c r="EY280" s="323" t="s">
        <v>578</v>
      </c>
      <c r="FB280" s="323" t="s">
        <v>578</v>
      </c>
      <c r="FE280" s="323" t="s">
        <v>578</v>
      </c>
      <c r="FH280" s="323" t="s">
        <v>578</v>
      </c>
      <c r="FK280" s="323" t="s">
        <v>578</v>
      </c>
      <c r="FN280" s="323" t="s">
        <v>578</v>
      </c>
      <c r="FQ280" s="323" t="s">
        <v>578</v>
      </c>
      <c r="FT280" s="323" t="s">
        <v>578</v>
      </c>
      <c r="FW280" s="323" t="s">
        <v>578</v>
      </c>
      <c r="FZ280" s="323" t="s">
        <v>578</v>
      </c>
      <c r="GC280" s="323" t="s">
        <v>578</v>
      </c>
      <c r="GF280" s="323" t="s">
        <v>578</v>
      </c>
      <c r="GI280" s="323" t="s">
        <v>578</v>
      </c>
      <c r="GL280" s="323" t="s">
        <v>578</v>
      </c>
      <c r="GO280" s="323" t="s">
        <v>578</v>
      </c>
      <c r="GR280" s="323" t="s">
        <v>578</v>
      </c>
      <c r="GU280" s="323" t="s">
        <v>578</v>
      </c>
      <c r="GX280" s="323" t="s">
        <v>578</v>
      </c>
      <c r="HA280" s="323" t="s">
        <v>578</v>
      </c>
      <c r="HD280" s="323" t="s">
        <v>578</v>
      </c>
      <c r="HG280" s="323" t="s">
        <v>578</v>
      </c>
      <c r="HJ280" s="323" t="s">
        <v>578</v>
      </c>
      <c r="HM280" s="323" t="s">
        <v>578</v>
      </c>
      <c r="HP280" s="323" t="s">
        <v>578</v>
      </c>
      <c r="HS280" s="323" t="s">
        <v>578</v>
      </c>
      <c r="HV280" s="323" t="s">
        <v>578</v>
      </c>
      <c r="IB280" s="346" t="s">
        <v>578</v>
      </c>
      <c r="IC280" s="347" t="s">
        <v>578</v>
      </c>
      <c r="ID280" s="347" t="s">
        <v>578</v>
      </c>
      <c r="IE280" s="347" t="b">
        <v>1</v>
      </c>
    </row>
    <row r="281" spans="66:239">
      <c r="BN281" s="322" t="s">
        <v>578</v>
      </c>
      <c r="CX281" s="322" t="s">
        <v>578</v>
      </c>
      <c r="DR281" s="323" t="s">
        <v>578</v>
      </c>
      <c r="DU281" s="323" t="s">
        <v>578</v>
      </c>
      <c r="DX281" s="323" t="s">
        <v>578</v>
      </c>
      <c r="EA281" s="323" t="s">
        <v>578</v>
      </c>
      <c r="ED281" s="323" t="s">
        <v>578</v>
      </c>
      <c r="EG281" s="323" t="s">
        <v>578</v>
      </c>
      <c r="EJ281" s="323" t="s">
        <v>578</v>
      </c>
      <c r="EM281" s="323" t="s">
        <v>578</v>
      </c>
      <c r="EP281" s="323" t="s">
        <v>578</v>
      </c>
      <c r="ES281" s="323" t="s">
        <v>578</v>
      </c>
      <c r="EV281" s="323" t="s">
        <v>578</v>
      </c>
      <c r="EY281" s="323" t="s">
        <v>578</v>
      </c>
      <c r="FB281" s="323" t="s">
        <v>578</v>
      </c>
      <c r="FE281" s="323" t="s">
        <v>578</v>
      </c>
      <c r="FH281" s="323" t="s">
        <v>578</v>
      </c>
      <c r="FK281" s="323" t="s">
        <v>578</v>
      </c>
      <c r="FN281" s="323" t="s">
        <v>578</v>
      </c>
      <c r="FQ281" s="323" t="s">
        <v>578</v>
      </c>
      <c r="FT281" s="323" t="s">
        <v>578</v>
      </c>
      <c r="FW281" s="323" t="s">
        <v>578</v>
      </c>
      <c r="FZ281" s="323" t="s">
        <v>578</v>
      </c>
      <c r="GC281" s="323" t="s">
        <v>578</v>
      </c>
      <c r="GF281" s="323" t="s">
        <v>578</v>
      </c>
      <c r="GI281" s="323" t="s">
        <v>578</v>
      </c>
      <c r="GL281" s="323" t="s">
        <v>578</v>
      </c>
      <c r="GO281" s="323" t="s">
        <v>578</v>
      </c>
      <c r="GR281" s="323" t="s">
        <v>578</v>
      </c>
      <c r="GU281" s="323" t="s">
        <v>578</v>
      </c>
      <c r="GX281" s="323" t="s">
        <v>578</v>
      </c>
      <c r="HA281" s="323" t="s">
        <v>578</v>
      </c>
      <c r="HD281" s="323" t="s">
        <v>578</v>
      </c>
      <c r="HG281" s="323" t="s">
        <v>578</v>
      </c>
      <c r="HJ281" s="323" t="s">
        <v>578</v>
      </c>
      <c r="HM281" s="323" t="s">
        <v>578</v>
      </c>
      <c r="HP281" s="323" t="s">
        <v>578</v>
      </c>
      <c r="HS281" s="323" t="s">
        <v>578</v>
      </c>
      <c r="HV281" s="323" t="s">
        <v>578</v>
      </c>
      <c r="IB281" s="346" t="s">
        <v>578</v>
      </c>
      <c r="IC281" s="347" t="s">
        <v>578</v>
      </c>
      <c r="ID281" s="347" t="s">
        <v>578</v>
      </c>
      <c r="IE281" s="347" t="b">
        <v>1</v>
      </c>
    </row>
    <row r="282" spans="66:239">
      <c r="BN282" s="322" t="s">
        <v>578</v>
      </c>
      <c r="CX282" s="322" t="s">
        <v>578</v>
      </c>
      <c r="DR282" s="323" t="s">
        <v>578</v>
      </c>
      <c r="DU282" s="323" t="s">
        <v>578</v>
      </c>
      <c r="DX282" s="323" t="s">
        <v>578</v>
      </c>
      <c r="EA282" s="323" t="s">
        <v>578</v>
      </c>
      <c r="ED282" s="323" t="s">
        <v>578</v>
      </c>
      <c r="EG282" s="323" t="s">
        <v>578</v>
      </c>
      <c r="EJ282" s="323" t="s">
        <v>578</v>
      </c>
      <c r="EM282" s="323" t="s">
        <v>578</v>
      </c>
      <c r="EP282" s="323" t="s">
        <v>578</v>
      </c>
      <c r="ES282" s="323" t="s">
        <v>578</v>
      </c>
      <c r="EV282" s="323" t="s">
        <v>578</v>
      </c>
      <c r="EY282" s="323" t="s">
        <v>578</v>
      </c>
      <c r="FB282" s="323" t="s">
        <v>578</v>
      </c>
      <c r="FE282" s="323" t="s">
        <v>578</v>
      </c>
      <c r="FH282" s="323" t="s">
        <v>578</v>
      </c>
      <c r="FK282" s="323" t="s">
        <v>578</v>
      </c>
      <c r="FN282" s="323" t="s">
        <v>578</v>
      </c>
      <c r="FQ282" s="323" t="s">
        <v>578</v>
      </c>
      <c r="FT282" s="323" t="s">
        <v>578</v>
      </c>
      <c r="FW282" s="323" t="s">
        <v>578</v>
      </c>
      <c r="FZ282" s="323" t="s">
        <v>578</v>
      </c>
      <c r="GC282" s="323" t="s">
        <v>578</v>
      </c>
      <c r="GF282" s="323" t="s">
        <v>578</v>
      </c>
      <c r="GI282" s="323" t="s">
        <v>578</v>
      </c>
      <c r="GL282" s="323" t="s">
        <v>578</v>
      </c>
      <c r="GO282" s="323" t="s">
        <v>578</v>
      </c>
      <c r="GR282" s="323" t="s">
        <v>578</v>
      </c>
      <c r="GU282" s="323" t="s">
        <v>578</v>
      </c>
      <c r="GX282" s="323" t="s">
        <v>578</v>
      </c>
      <c r="HA282" s="323" t="s">
        <v>578</v>
      </c>
      <c r="HD282" s="323" t="s">
        <v>578</v>
      </c>
      <c r="HG282" s="323" t="s">
        <v>578</v>
      </c>
      <c r="HJ282" s="323" t="s">
        <v>578</v>
      </c>
      <c r="HM282" s="323" t="s">
        <v>578</v>
      </c>
      <c r="HP282" s="323" t="s">
        <v>578</v>
      </c>
      <c r="HS282" s="323" t="s">
        <v>578</v>
      </c>
      <c r="HV282" s="323" t="s">
        <v>578</v>
      </c>
      <c r="IB282" s="346" t="s">
        <v>578</v>
      </c>
      <c r="IC282" s="347" t="s">
        <v>578</v>
      </c>
      <c r="ID282" s="347" t="s">
        <v>578</v>
      </c>
      <c r="IE282" s="347" t="b">
        <v>1</v>
      </c>
    </row>
    <row r="283" spans="66:239">
      <c r="BN283" s="322" t="s">
        <v>578</v>
      </c>
      <c r="CX283" s="322" t="s">
        <v>578</v>
      </c>
      <c r="DR283" s="323" t="s">
        <v>578</v>
      </c>
      <c r="DU283" s="323" t="s">
        <v>578</v>
      </c>
      <c r="DX283" s="323" t="s">
        <v>578</v>
      </c>
      <c r="EA283" s="323" t="s">
        <v>578</v>
      </c>
      <c r="ED283" s="323" t="s">
        <v>578</v>
      </c>
      <c r="EG283" s="323" t="s">
        <v>578</v>
      </c>
      <c r="EJ283" s="323" t="s">
        <v>578</v>
      </c>
      <c r="EM283" s="323" t="s">
        <v>578</v>
      </c>
      <c r="EP283" s="323" t="s">
        <v>578</v>
      </c>
      <c r="ES283" s="323" t="s">
        <v>578</v>
      </c>
      <c r="EV283" s="323" t="s">
        <v>578</v>
      </c>
      <c r="EY283" s="323" t="s">
        <v>578</v>
      </c>
      <c r="FB283" s="323" t="s">
        <v>578</v>
      </c>
      <c r="FE283" s="323" t="s">
        <v>578</v>
      </c>
      <c r="FH283" s="323" t="s">
        <v>578</v>
      </c>
      <c r="FK283" s="323" t="s">
        <v>578</v>
      </c>
      <c r="FN283" s="323" t="s">
        <v>578</v>
      </c>
      <c r="FQ283" s="323" t="s">
        <v>578</v>
      </c>
      <c r="FT283" s="323" t="s">
        <v>578</v>
      </c>
      <c r="FW283" s="323" t="s">
        <v>578</v>
      </c>
      <c r="FZ283" s="323" t="s">
        <v>578</v>
      </c>
      <c r="GC283" s="323" t="s">
        <v>578</v>
      </c>
      <c r="GF283" s="323" t="s">
        <v>578</v>
      </c>
      <c r="GI283" s="323" t="s">
        <v>578</v>
      </c>
      <c r="GL283" s="323" t="s">
        <v>578</v>
      </c>
      <c r="GO283" s="323" t="s">
        <v>578</v>
      </c>
      <c r="GR283" s="323" t="s">
        <v>578</v>
      </c>
      <c r="GU283" s="323" t="s">
        <v>578</v>
      </c>
      <c r="GX283" s="323" t="s">
        <v>578</v>
      </c>
      <c r="HA283" s="323" t="s">
        <v>578</v>
      </c>
      <c r="HD283" s="323" t="s">
        <v>578</v>
      </c>
      <c r="HG283" s="323" t="s">
        <v>578</v>
      </c>
      <c r="HJ283" s="323" t="s">
        <v>578</v>
      </c>
      <c r="HM283" s="323" t="s">
        <v>578</v>
      </c>
      <c r="HP283" s="323" t="s">
        <v>578</v>
      </c>
      <c r="HS283" s="323" t="s">
        <v>578</v>
      </c>
      <c r="HV283" s="323" t="s">
        <v>578</v>
      </c>
      <c r="IB283" s="346" t="s">
        <v>578</v>
      </c>
      <c r="IC283" s="347" t="s">
        <v>578</v>
      </c>
      <c r="ID283" s="347" t="s">
        <v>578</v>
      </c>
      <c r="IE283" s="347" t="b">
        <v>1</v>
      </c>
    </row>
    <row r="284" spans="66:239">
      <c r="BN284" s="322" t="s">
        <v>578</v>
      </c>
      <c r="CX284" s="322" t="s">
        <v>578</v>
      </c>
      <c r="DR284" s="323" t="s">
        <v>578</v>
      </c>
      <c r="DU284" s="323" t="s">
        <v>578</v>
      </c>
      <c r="DX284" s="323" t="s">
        <v>578</v>
      </c>
      <c r="EA284" s="323" t="s">
        <v>578</v>
      </c>
      <c r="ED284" s="323" t="s">
        <v>578</v>
      </c>
      <c r="EG284" s="323" t="s">
        <v>578</v>
      </c>
      <c r="EJ284" s="323" t="s">
        <v>578</v>
      </c>
      <c r="EM284" s="323" t="s">
        <v>578</v>
      </c>
      <c r="EP284" s="323" t="s">
        <v>578</v>
      </c>
      <c r="ES284" s="323" t="s">
        <v>578</v>
      </c>
      <c r="EV284" s="323" t="s">
        <v>578</v>
      </c>
      <c r="EY284" s="323" t="s">
        <v>578</v>
      </c>
      <c r="FB284" s="323" t="s">
        <v>578</v>
      </c>
      <c r="FE284" s="323" t="s">
        <v>578</v>
      </c>
      <c r="FH284" s="323" t="s">
        <v>578</v>
      </c>
      <c r="FK284" s="323" t="s">
        <v>578</v>
      </c>
      <c r="FN284" s="323" t="s">
        <v>578</v>
      </c>
      <c r="FQ284" s="323" t="s">
        <v>578</v>
      </c>
      <c r="FT284" s="323" t="s">
        <v>578</v>
      </c>
      <c r="FW284" s="323" t="s">
        <v>578</v>
      </c>
      <c r="FZ284" s="323" t="s">
        <v>578</v>
      </c>
      <c r="GC284" s="323" t="s">
        <v>578</v>
      </c>
      <c r="GF284" s="323" t="s">
        <v>578</v>
      </c>
      <c r="GI284" s="323" t="s">
        <v>578</v>
      </c>
      <c r="GL284" s="323" t="s">
        <v>578</v>
      </c>
      <c r="GO284" s="323" t="s">
        <v>578</v>
      </c>
      <c r="GR284" s="323" t="s">
        <v>578</v>
      </c>
      <c r="GU284" s="323" t="s">
        <v>578</v>
      </c>
      <c r="GX284" s="323" t="s">
        <v>578</v>
      </c>
      <c r="HA284" s="323" t="s">
        <v>578</v>
      </c>
      <c r="HD284" s="323" t="s">
        <v>578</v>
      </c>
      <c r="HG284" s="323" t="s">
        <v>578</v>
      </c>
      <c r="HJ284" s="323" t="s">
        <v>578</v>
      </c>
      <c r="HM284" s="323" t="s">
        <v>578</v>
      </c>
      <c r="HP284" s="323" t="s">
        <v>578</v>
      </c>
      <c r="HS284" s="323" t="s">
        <v>578</v>
      </c>
      <c r="HV284" s="323" t="s">
        <v>578</v>
      </c>
      <c r="IB284" s="346" t="s">
        <v>578</v>
      </c>
      <c r="IC284" s="347" t="s">
        <v>578</v>
      </c>
      <c r="ID284" s="347" t="s">
        <v>578</v>
      </c>
      <c r="IE284" s="347" t="b">
        <v>1</v>
      </c>
    </row>
    <row r="285" spans="66:239">
      <c r="BN285" s="322" t="s">
        <v>578</v>
      </c>
      <c r="CX285" s="322" t="s">
        <v>578</v>
      </c>
      <c r="DR285" s="323" t="s">
        <v>578</v>
      </c>
      <c r="DU285" s="323" t="s">
        <v>578</v>
      </c>
      <c r="DX285" s="323" t="s">
        <v>578</v>
      </c>
      <c r="EA285" s="323" t="s">
        <v>578</v>
      </c>
      <c r="ED285" s="323" t="s">
        <v>578</v>
      </c>
      <c r="EG285" s="323" t="s">
        <v>578</v>
      </c>
      <c r="EJ285" s="323" t="s">
        <v>578</v>
      </c>
      <c r="EM285" s="323" t="s">
        <v>578</v>
      </c>
      <c r="EP285" s="323" t="s">
        <v>578</v>
      </c>
      <c r="ES285" s="323" t="s">
        <v>578</v>
      </c>
      <c r="EV285" s="323" t="s">
        <v>578</v>
      </c>
      <c r="EY285" s="323" t="s">
        <v>578</v>
      </c>
      <c r="FB285" s="323" t="s">
        <v>578</v>
      </c>
      <c r="FE285" s="323" t="s">
        <v>578</v>
      </c>
      <c r="FH285" s="323" t="s">
        <v>578</v>
      </c>
      <c r="FK285" s="323" t="s">
        <v>578</v>
      </c>
      <c r="FN285" s="323" t="s">
        <v>578</v>
      </c>
      <c r="FQ285" s="323" t="s">
        <v>578</v>
      </c>
      <c r="FT285" s="323" t="s">
        <v>578</v>
      </c>
      <c r="FW285" s="323" t="s">
        <v>578</v>
      </c>
      <c r="FZ285" s="323" t="s">
        <v>578</v>
      </c>
      <c r="GC285" s="323" t="s">
        <v>578</v>
      </c>
      <c r="GF285" s="323" t="s">
        <v>578</v>
      </c>
      <c r="GI285" s="323" t="s">
        <v>578</v>
      </c>
      <c r="GL285" s="323" t="s">
        <v>578</v>
      </c>
      <c r="GO285" s="323" t="s">
        <v>578</v>
      </c>
      <c r="GR285" s="323" t="s">
        <v>578</v>
      </c>
      <c r="GU285" s="323" t="s">
        <v>578</v>
      </c>
      <c r="GX285" s="323" t="s">
        <v>578</v>
      </c>
      <c r="HA285" s="323" t="s">
        <v>578</v>
      </c>
      <c r="HD285" s="323" t="s">
        <v>578</v>
      </c>
      <c r="HG285" s="323" t="s">
        <v>578</v>
      </c>
      <c r="HJ285" s="323" t="s">
        <v>578</v>
      </c>
      <c r="HM285" s="323" t="s">
        <v>578</v>
      </c>
      <c r="HP285" s="323" t="s">
        <v>578</v>
      </c>
      <c r="HS285" s="323" t="s">
        <v>578</v>
      </c>
      <c r="HV285" s="323" t="s">
        <v>578</v>
      </c>
      <c r="IB285" s="346" t="s">
        <v>578</v>
      </c>
      <c r="IC285" s="347" t="s">
        <v>578</v>
      </c>
      <c r="ID285" s="347" t="s">
        <v>578</v>
      </c>
      <c r="IE285" s="347" t="b">
        <v>1</v>
      </c>
    </row>
    <row r="286" spans="66:239">
      <c r="BN286" s="322" t="s">
        <v>578</v>
      </c>
      <c r="CX286" s="322" t="s">
        <v>578</v>
      </c>
      <c r="DR286" s="323" t="s">
        <v>578</v>
      </c>
      <c r="DU286" s="323" t="s">
        <v>578</v>
      </c>
      <c r="DX286" s="323" t="s">
        <v>578</v>
      </c>
      <c r="EA286" s="323" t="s">
        <v>578</v>
      </c>
      <c r="ED286" s="323" t="s">
        <v>578</v>
      </c>
      <c r="EG286" s="323" t="s">
        <v>578</v>
      </c>
      <c r="EJ286" s="323" t="s">
        <v>578</v>
      </c>
      <c r="EM286" s="323" t="s">
        <v>578</v>
      </c>
      <c r="EP286" s="323" t="s">
        <v>578</v>
      </c>
      <c r="ES286" s="323" t="s">
        <v>578</v>
      </c>
      <c r="EV286" s="323" t="s">
        <v>578</v>
      </c>
      <c r="EY286" s="323" t="s">
        <v>578</v>
      </c>
      <c r="FB286" s="323" t="s">
        <v>578</v>
      </c>
      <c r="FE286" s="323" t="s">
        <v>578</v>
      </c>
      <c r="FH286" s="323" t="s">
        <v>578</v>
      </c>
      <c r="FK286" s="323" t="s">
        <v>578</v>
      </c>
      <c r="FN286" s="323" t="s">
        <v>578</v>
      </c>
      <c r="FQ286" s="323" t="s">
        <v>578</v>
      </c>
      <c r="FT286" s="323" t="s">
        <v>578</v>
      </c>
      <c r="FW286" s="323" t="s">
        <v>578</v>
      </c>
      <c r="FZ286" s="323" t="s">
        <v>578</v>
      </c>
      <c r="GC286" s="323" t="s">
        <v>578</v>
      </c>
      <c r="GF286" s="323" t="s">
        <v>578</v>
      </c>
      <c r="GI286" s="323" t="s">
        <v>578</v>
      </c>
      <c r="GL286" s="323" t="s">
        <v>578</v>
      </c>
      <c r="GO286" s="323" t="s">
        <v>578</v>
      </c>
      <c r="GR286" s="323" t="s">
        <v>578</v>
      </c>
      <c r="GU286" s="323" t="s">
        <v>578</v>
      </c>
      <c r="GX286" s="323" t="s">
        <v>578</v>
      </c>
      <c r="HA286" s="323" t="s">
        <v>578</v>
      </c>
      <c r="HD286" s="323" t="s">
        <v>578</v>
      </c>
      <c r="HG286" s="323" t="s">
        <v>578</v>
      </c>
      <c r="HJ286" s="323" t="s">
        <v>578</v>
      </c>
      <c r="HM286" s="323" t="s">
        <v>578</v>
      </c>
      <c r="HP286" s="323" t="s">
        <v>578</v>
      </c>
      <c r="HS286" s="323" t="s">
        <v>578</v>
      </c>
      <c r="HV286" s="323" t="s">
        <v>578</v>
      </c>
      <c r="IB286" s="346" t="s">
        <v>578</v>
      </c>
      <c r="IC286" s="347" t="s">
        <v>578</v>
      </c>
      <c r="ID286" s="347" t="s">
        <v>578</v>
      </c>
      <c r="IE286" s="347" t="b">
        <v>1</v>
      </c>
    </row>
    <row r="287" spans="66:239">
      <c r="BN287" s="322" t="s">
        <v>578</v>
      </c>
      <c r="CX287" s="322" t="s">
        <v>578</v>
      </c>
      <c r="DR287" s="323" t="s">
        <v>578</v>
      </c>
      <c r="DU287" s="323" t="s">
        <v>578</v>
      </c>
      <c r="DX287" s="323" t="s">
        <v>578</v>
      </c>
      <c r="EA287" s="323" t="s">
        <v>578</v>
      </c>
      <c r="ED287" s="323" t="s">
        <v>578</v>
      </c>
      <c r="EG287" s="323" t="s">
        <v>578</v>
      </c>
      <c r="EJ287" s="323" t="s">
        <v>578</v>
      </c>
      <c r="EM287" s="323" t="s">
        <v>578</v>
      </c>
      <c r="EP287" s="323" t="s">
        <v>578</v>
      </c>
      <c r="ES287" s="323" t="s">
        <v>578</v>
      </c>
      <c r="EV287" s="323" t="s">
        <v>578</v>
      </c>
      <c r="EY287" s="323" t="s">
        <v>578</v>
      </c>
      <c r="FB287" s="323" t="s">
        <v>578</v>
      </c>
      <c r="FE287" s="323" t="s">
        <v>578</v>
      </c>
      <c r="FH287" s="323" t="s">
        <v>578</v>
      </c>
      <c r="FK287" s="323" t="s">
        <v>578</v>
      </c>
      <c r="FN287" s="323" t="s">
        <v>578</v>
      </c>
      <c r="FQ287" s="323" t="s">
        <v>578</v>
      </c>
      <c r="FT287" s="323" t="s">
        <v>578</v>
      </c>
      <c r="FW287" s="323" t="s">
        <v>578</v>
      </c>
      <c r="FZ287" s="323" t="s">
        <v>578</v>
      </c>
      <c r="GC287" s="323" t="s">
        <v>578</v>
      </c>
      <c r="GF287" s="323" t="s">
        <v>578</v>
      </c>
      <c r="GI287" s="323" t="s">
        <v>578</v>
      </c>
      <c r="GL287" s="323" t="s">
        <v>578</v>
      </c>
      <c r="GO287" s="323" t="s">
        <v>578</v>
      </c>
      <c r="GR287" s="323" t="s">
        <v>578</v>
      </c>
      <c r="GU287" s="323" t="s">
        <v>578</v>
      </c>
      <c r="GX287" s="323" t="s">
        <v>578</v>
      </c>
      <c r="HA287" s="323" t="s">
        <v>578</v>
      </c>
      <c r="HD287" s="323" t="s">
        <v>578</v>
      </c>
      <c r="HG287" s="323" t="s">
        <v>578</v>
      </c>
      <c r="HJ287" s="323" t="s">
        <v>578</v>
      </c>
      <c r="HM287" s="323" t="s">
        <v>578</v>
      </c>
      <c r="HP287" s="323" t="s">
        <v>578</v>
      </c>
      <c r="HS287" s="323" t="s">
        <v>578</v>
      </c>
      <c r="HV287" s="323" t="s">
        <v>578</v>
      </c>
      <c r="IB287" s="346" t="s">
        <v>578</v>
      </c>
      <c r="IC287" s="347" t="s">
        <v>578</v>
      </c>
      <c r="ID287" s="347" t="s">
        <v>578</v>
      </c>
      <c r="IE287" s="347" t="b">
        <v>1</v>
      </c>
    </row>
    <row r="288" spans="66:239">
      <c r="BN288" s="322" t="s">
        <v>578</v>
      </c>
      <c r="CX288" s="322" t="s">
        <v>578</v>
      </c>
      <c r="DR288" s="323" t="s">
        <v>578</v>
      </c>
      <c r="DU288" s="323" t="s">
        <v>578</v>
      </c>
      <c r="DX288" s="323" t="s">
        <v>578</v>
      </c>
      <c r="EA288" s="323" t="s">
        <v>578</v>
      </c>
      <c r="ED288" s="323" t="s">
        <v>578</v>
      </c>
      <c r="EG288" s="323" t="s">
        <v>578</v>
      </c>
      <c r="EJ288" s="323" t="s">
        <v>578</v>
      </c>
      <c r="EM288" s="323" t="s">
        <v>578</v>
      </c>
      <c r="EP288" s="323" t="s">
        <v>578</v>
      </c>
      <c r="ES288" s="323" t="s">
        <v>578</v>
      </c>
      <c r="EV288" s="323" t="s">
        <v>578</v>
      </c>
      <c r="EY288" s="323" t="s">
        <v>578</v>
      </c>
      <c r="FB288" s="323" t="s">
        <v>578</v>
      </c>
      <c r="FE288" s="323" t="s">
        <v>578</v>
      </c>
      <c r="FH288" s="323" t="s">
        <v>578</v>
      </c>
      <c r="FK288" s="323" t="s">
        <v>578</v>
      </c>
      <c r="FN288" s="323" t="s">
        <v>578</v>
      </c>
      <c r="FQ288" s="323" t="s">
        <v>578</v>
      </c>
      <c r="FT288" s="323" t="s">
        <v>578</v>
      </c>
      <c r="FW288" s="323" t="s">
        <v>578</v>
      </c>
      <c r="FZ288" s="323" t="s">
        <v>578</v>
      </c>
      <c r="GC288" s="323" t="s">
        <v>578</v>
      </c>
      <c r="GF288" s="323" t="s">
        <v>578</v>
      </c>
      <c r="GI288" s="323" t="s">
        <v>578</v>
      </c>
      <c r="GL288" s="323" t="s">
        <v>578</v>
      </c>
      <c r="GO288" s="323" t="s">
        <v>578</v>
      </c>
      <c r="GR288" s="323" t="s">
        <v>578</v>
      </c>
      <c r="GU288" s="323" t="s">
        <v>578</v>
      </c>
      <c r="GX288" s="323" t="s">
        <v>578</v>
      </c>
      <c r="HA288" s="323" t="s">
        <v>578</v>
      </c>
      <c r="HD288" s="323" t="s">
        <v>578</v>
      </c>
      <c r="HG288" s="323" t="s">
        <v>578</v>
      </c>
      <c r="HJ288" s="323" t="s">
        <v>578</v>
      </c>
      <c r="HM288" s="323" t="s">
        <v>578</v>
      </c>
      <c r="HP288" s="323" t="s">
        <v>578</v>
      </c>
      <c r="HS288" s="323" t="s">
        <v>578</v>
      </c>
      <c r="HV288" s="323" t="s">
        <v>578</v>
      </c>
      <c r="IB288" s="346" t="s">
        <v>578</v>
      </c>
      <c r="IC288" s="347" t="s">
        <v>578</v>
      </c>
      <c r="ID288" s="347" t="s">
        <v>578</v>
      </c>
      <c r="IE288" s="347" t="b">
        <v>1</v>
      </c>
    </row>
    <row r="289" spans="66:239">
      <c r="BN289" s="322" t="s">
        <v>578</v>
      </c>
      <c r="CX289" s="322" t="s">
        <v>578</v>
      </c>
      <c r="DR289" s="323" t="s">
        <v>578</v>
      </c>
      <c r="DU289" s="323" t="s">
        <v>578</v>
      </c>
      <c r="DX289" s="323" t="s">
        <v>578</v>
      </c>
      <c r="EA289" s="323" t="s">
        <v>578</v>
      </c>
      <c r="ED289" s="323" t="s">
        <v>578</v>
      </c>
      <c r="EG289" s="323" t="s">
        <v>578</v>
      </c>
      <c r="EJ289" s="323" t="s">
        <v>578</v>
      </c>
      <c r="EM289" s="323" t="s">
        <v>578</v>
      </c>
      <c r="EP289" s="323" t="s">
        <v>578</v>
      </c>
      <c r="ES289" s="323" t="s">
        <v>578</v>
      </c>
      <c r="EV289" s="323" t="s">
        <v>578</v>
      </c>
      <c r="EY289" s="323" t="s">
        <v>578</v>
      </c>
      <c r="FB289" s="323" t="s">
        <v>578</v>
      </c>
      <c r="FE289" s="323" t="s">
        <v>578</v>
      </c>
      <c r="FH289" s="323" t="s">
        <v>578</v>
      </c>
      <c r="FK289" s="323" t="s">
        <v>578</v>
      </c>
      <c r="FN289" s="323" t="s">
        <v>578</v>
      </c>
      <c r="FQ289" s="323" t="s">
        <v>578</v>
      </c>
      <c r="FT289" s="323" t="s">
        <v>578</v>
      </c>
      <c r="FW289" s="323" t="s">
        <v>578</v>
      </c>
      <c r="FZ289" s="323" t="s">
        <v>578</v>
      </c>
      <c r="GC289" s="323" t="s">
        <v>578</v>
      </c>
      <c r="GF289" s="323" t="s">
        <v>578</v>
      </c>
      <c r="GI289" s="323" t="s">
        <v>578</v>
      </c>
      <c r="GL289" s="323" t="s">
        <v>578</v>
      </c>
      <c r="GO289" s="323" t="s">
        <v>578</v>
      </c>
      <c r="GR289" s="323" t="s">
        <v>578</v>
      </c>
      <c r="GU289" s="323" t="s">
        <v>578</v>
      </c>
      <c r="GX289" s="323" t="s">
        <v>578</v>
      </c>
      <c r="HA289" s="323" t="s">
        <v>578</v>
      </c>
      <c r="HD289" s="323" t="s">
        <v>578</v>
      </c>
      <c r="HG289" s="323" t="s">
        <v>578</v>
      </c>
      <c r="HJ289" s="323" t="s">
        <v>578</v>
      </c>
      <c r="HM289" s="323" t="s">
        <v>578</v>
      </c>
      <c r="HP289" s="323" t="s">
        <v>578</v>
      </c>
      <c r="HS289" s="323" t="s">
        <v>578</v>
      </c>
      <c r="HV289" s="323" t="s">
        <v>578</v>
      </c>
      <c r="IB289" s="346" t="s">
        <v>578</v>
      </c>
      <c r="IC289" s="347" t="s">
        <v>578</v>
      </c>
      <c r="ID289" s="347" t="s">
        <v>578</v>
      </c>
      <c r="IE289" s="347" t="b">
        <v>1</v>
      </c>
    </row>
    <row r="290" spans="66:239">
      <c r="BN290" s="322" t="s">
        <v>578</v>
      </c>
      <c r="CX290" s="322" t="s">
        <v>578</v>
      </c>
      <c r="DR290" s="323" t="s">
        <v>578</v>
      </c>
      <c r="DU290" s="323" t="s">
        <v>578</v>
      </c>
      <c r="DX290" s="323" t="s">
        <v>578</v>
      </c>
      <c r="EA290" s="323" t="s">
        <v>578</v>
      </c>
      <c r="ED290" s="323" t="s">
        <v>578</v>
      </c>
      <c r="EG290" s="323" t="s">
        <v>578</v>
      </c>
      <c r="EJ290" s="323" t="s">
        <v>578</v>
      </c>
      <c r="EM290" s="323" t="s">
        <v>578</v>
      </c>
      <c r="EP290" s="323" t="s">
        <v>578</v>
      </c>
      <c r="ES290" s="323" t="s">
        <v>578</v>
      </c>
      <c r="EV290" s="323" t="s">
        <v>578</v>
      </c>
      <c r="EY290" s="323" t="s">
        <v>578</v>
      </c>
      <c r="FB290" s="323" t="s">
        <v>578</v>
      </c>
      <c r="FE290" s="323" t="s">
        <v>578</v>
      </c>
      <c r="FH290" s="323" t="s">
        <v>578</v>
      </c>
      <c r="FK290" s="323" t="s">
        <v>578</v>
      </c>
      <c r="FN290" s="323" t="s">
        <v>578</v>
      </c>
      <c r="FQ290" s="323" t="s">
        <v>578</v>
      </c>
      <c r="FT290" s="323" t="s">
        <v>578</v>
      </c>
      <c r="FW290" s="323" t="s">
        <v>578</v>
      </c>
      <c r="FZ290" s="323" t="s">
        <v>578</v>
      </c>
      <c r="GC290" s="323" t="s">
        <v>578</v>
      </c>
      <c r="GF290" s="323" t="s">
        <v>578</v>
      </c>
      <c r="GI290" s="323" t="s">
        <v>578</v>
      </c>
      <c r="GL290" s="323" t="s">
        <v>578</v>
      </c>
      <c r="GO290" s="323" t="s">
        <v>578</v>
      </c>
      <c r="GR290" s="323" t="s">
        <v>578</v>
      </c>
      <c r="GU290" s="323" t="s">
        <v>578</v>
      </c>
      <c r="GX290" s="323" t="s">
        <v>578</v>
      </c>
      <c r="HA290" s="323" t="s">
        <v>578</v>
      </c>
      <c r="HD290" s="323" t="s">
        <v>578</v>
      </c>
      <c r="HG290" s="323" t="s">
        <v>578</v>
      </c>
      <c r="HJ290" s="323" t="s">
        <v>578</v>
      </c>
      <c r="HM290" s="323" t="s">
        <v>578</v>
      </c>
      <c r="HP290" s="323" t="s">
        <v>578</v>
      </c>
      <c r="HS290" s="323" t="s">
        <v>578</v>
      </c>
      <c r="HV290" s="323" t="s">
        <v>578</v>
      </c>
      <c r="IB290" s="346" t="s">
        <v>578</v>
      </c>
      <c r="IC290" s="347" t="s">
        <v>578</v>
      </c>
      <c r="ID290" s="347" t="s">
        <v>578</v>
      </c>
      <c r="IE290" s="347" t="b">
        <v>1</v>
      </c>
    </row>
    <row r="291" spans="66:239">
      <c r="BN291" s="322" t="s">
        <v>578</v>
      </c>
      <c r="CX291" s="322" t="s">
        <v>578</v>
      </c>
      <c r="DR291" s="323" t="s">
        <v>578</v>
      </c>
      <c r="DU291" s="323" t="s">
        <v>578</v>
      </c>
      <c r="DX291" s="323" t="s">
        <v>578</v>
      </c>
      <c r="EA291" s="323" t="s">
        <v>578</v>
      </c>
      <c r="ED291" s="323" t="s">
        <v>578</v>
      </c>
      <c r="EG291" s="323" t="s">
        <v>578</v>
      </c>
      <c r="EJ291" s="323" t="s">
        <v>578</v>
      </c>
      <c r="EM291" s="323" t="s">
        <v>578</v>
      </c>
      <c r="EP291" s="323" t="s">
        <v>578</v>
      </c>
      <c r="ES291" s="323" t="s">
        <v>578</v>
      </c>
      <c r="EV291" s="323" t="s">
        <v>578</v>
      </c>
      <c r="EY291" s="323" t="s">
        <v>578</v>
      </c>
      <c r="FB291" s="323" t="s">
        <v>578</v>
      </c>
      <c r="FE291" s="323" t="s">
        <v>578</v>
      </c>
      <c r="FH291" s="323" t="s">
        <v>578</v>
      </c>
      <c r="FK291" s="323" t="s">
        <v>578</v>
      </c>
      <c r="FN291" s="323" t="s">
        <v>578</v>
      </c>
      <c r="FQ291" s="323" t="s">
        <v>578</v>
      </c>
      <c r="FT291" s="323" t="s">
        <v>578</v>
      </c>
      <c r="FW291" s="323" t="s">
        <v>578</v>
      </c>
      <c r="FZ291" s="323" t="s">
        <v>578</v>
      </c>
      <c r="GC291" s="323" t="s">
        <v>578</v>
      </c>
      <c r="GF291" s="323" t="s">
        <v>578</v>
      </c>
      <c r="GI291" s="323" t="s">
        <v>578</v>
      </c>
      <c r="GL291" s="323" t="s">
        <v>578</v>
      </c>
      <c r="GO291" s="323" t="s">
        <v>578</v>
      </c>
      <c r="GR291" s="323" t="s">
        <v>578</v>
      </c>
      <c r="GU291" s="323" t="s">
        <v>578</v>
      </c>
      <c r="GX291" s="323" t="s">
        <v>578</v>
      </c>
      <c r="HA291" s="323" t="s">
        <v>578</v>
      </c>
      <c r="HD291" s="323" t="s">
        <v>578</v>
      </c>
      <c r="HG291" s="323" t="s">
        <v>578</v>
      </c>
      <c r="HJ291" s="323" t="s">
        <v>578</v>
      </c>
      <c r="HM291" s="323" t="s">
        <v>578</v>
      </c>
      <c r="HP291" s="323" t="s">
        <v>578</v>
      </c>
      <c r="HS291" s="323" t="s">
        <v>578</v>
      </c>
      <c r="HV291" s="323" t="s">
        <v>578</v>
      </c>
      <c r="IB291" s="346" t="s">
        <v>578</v>
      </c>
      <c r="IC291" s="347" t="s">
        <v>578</v>
      </c>
      <c r="ID291" s="347" t="s">
        <v>578</v>
      </c>
      <c r="IE291" s="347" t="b">
        <v>1</v>
      </c>
    </row>
    <row r="292" spans="66:239">
      <c r="BN292" s="322" t="s">
        <v>578</v>
      </c>
      <c r="CX292" s="322" t="s">
        <v>578</v>
      </c>
      <c r="DR292" s="323" t="s">
        <v>578</v>
      </c>
      <c r="DU292" s="323" t="s">
        <v>578</v>
      </c>
      <c r="DX292" s="323" t="s">
        <v>578</v>
      </c>
      <c r="EA292" s="323" t="s">
        <v>578</v>
      </c>
      <c r="ED292" s="323" t="s">
        <v>578</v>
      </c>
      <c r="EG292" s="323" t="s">
        <v>578</v>
      </c>
      <c r="EJ292" s="323" t="s">
        <v>578</v>
      </c>
      <c r="EM292" s="323" t="s">
        <v>578</v>
      </c>
      <c r="EP292" s="323" t="s">
        <v>578</v>
      </c>
      <c r="ES292" s="323" t="s">
        <v>578</v>
      </c>
      <c r="EV292" s="323" t="s">
        <v>578</v>
      </c>
      <c r="EY292" s="323" t="s">
        <v>578</v>
      </c>
      <c r="FB292" s="323" t="s">
        <v>578</v>
      </c>
      <c r="FE292" s="323" t="s">
        <v>578</v>
      </c>
      <c r="FH292" s="323" t="s">
        <v>578</v>
      </c>
      <c r="FK292" s="323" t="s">
        <v>578</v>
      </c>
      <c r="FN292" s="323" t="s">
        <v>578</v>
      </c>
      <c r="FQ292" s="323" t="s">
        <v>578</v>
      </c>
      <c r="FT292" s="323" t="s">
        <v>578</v>
      </c>
      <c r="FW292" s="323" t="s">
        <v>578</v>
      </c>
      <c r="FZ292" s="323" t="s">
        <v>578</v>
      </c>
      <c r="GC292" s="323" t="s">
        <v>578</v>
      </c>
      <c r="GF292" s="323" t="s">
        <v>578</v>
      </c>
      <c r="GI292" s="323" t="s">
        <v>578</v>
      </c>
      <c r="GL292" s="323" t="s">
        <v>578</v>
      </c>
      <c r="GO292" s="323" t="s">
        <v>578</v>
      </c>
      <c r="GR292" s="323" t="s">
        <v>578</v>
      </c>
      <c r="GU292" s="323" t="s">
        <v>578</v>
      </c>
      <c r="GX292" s="323" t="s">
        <v>578</v>
      </c>
      <c r="HA292" s="323" t="s">
        <v>578</v>
      </c>
      <c r="HD292" s="323" t="s">
        <v>578</v>
      </c>
      <c r="HG292" s="323" t="s">
        <v>578</v>
      </c>
      <c r="HJ292" s="323" t="s">
        <v>578</v>
      </c>
      <c r="HM292" s="323" t="s">
        <v>578</v>
      </c>
      <c r="HP292" s="323" t="s">
        <v>578</v>
      </c>
      <c r="HS292" s="323" t="s">
        <v>578</v>
      </c>
      <c r="HV292" s="323" t="s">
        <v>578</v>
      </c>
      <c r="IB292" s="346" t="s">
        <v>578</v>
      </c>
      <c r="IC292" s="347" t="s">
        <v>578</v>
      </c>
      <c r="ID292" s="347" t="s">
        <v>578</v>
      </c>
      <c r="IE292" s="347" t="b">
        <v>1</v>
      </c>
    </row>
    <row r="293" spans="66:239">
      <c r="BN293" s="322" t="s">
        <v>578</v>
      </c>
      <c r="CX293" s="322" t="s">
        <v>578</v>
      </c>
      <c r="DR293" s="323" t="s">
        <v>578</v>
      </c>
      <c r="DU293" s="323" t="s">
        <v>578</v>
      </c>
      <c r="DX293" s="323" t="s">
        <v>578</v>
      </c>
      <c r="EA293" s="323" t="s">
        <v>578</v>
      </c>
      <c r="ED293" s="323" t="s">
        <v>578</v>
      </c>
      <c r="EG293" s="323" t="s">
        <v>578</v>
      </c>
      <c r="EJ293" s="323" t="s">
        <v>578</v>
      </c>
      <c r="EM293" s="323" t="s">
        <v>578</v>
      </c>
      <c r="EP293" s="323" t="s">
        <v>578</v>
      </c>
      <c r="ES293" s="323" t="s">
        <v>578</v>
      </c>
      <c r="EV293" s="323" t="s">
        <v>578</v>
      </c>
      <c r="EY293" s="323" t="s">
        <v>578</v>
      </c>
      <c r="FB293" s="323" t="s">
        <v>578</v>
      </c>
      <c r="FE293" s="323" t="s">
        <v>578</v>
      </c>
      <c r="FH293" s="323" t="s">
        <v>578</v>
      </c>
      <c r="FK293" s="323" t="s">
        <v>578</v>
      </c>
      <c r="FN293" s="323" t="s">
        <v>578</v>
      </c>
      <c r="FQ293" s="323" t="s">
        <v>578</v>
      </c>
      <c r="FT293" s="323" t="s">
        <v>578</v>
      </c>
      <c r="FW293" s="323" t="s">
        <v>578</v>
      </c>
      <c r="FZ293" s="323" t="s">
        <v>578</v>
      </c>
      <c r="GC293" s="323" t="s">
        <v>578</v>
      </c>
      <c r="GF293" s="323" t="s">
        <v>578</v>
      </c>
      <c r="GI293" s="323" t="s">
        <v>578</v>
      </c>
      <c r="GL293" s="323" t="s">
        <v>578</v>
      </c>
      <c r="GO293" s="323" t="s">
        <v>578</v>
      </c>
      <c r="GR293" s="323" t="s">
        <v>578</v>
      </c>
      <c r="GU293" s="323" t="s">
        <v>578</v>
      </c>
      <c r="GX293" s="323" t="s">
        <v>578</v>
      </c>
      <c r="HA293" s="323" t="s">
        <v>578</v>
      </c>
      <c r="HD293" s="323" t="s">
        <v>578</v>
      </c>
      <c r="HG293" s="323" t="s">
        <v>578</v>
      </c>
      <c r="HJ293" s="323" t="s">
        <v>578</v>
      </c>
      <c r="HM293" s="323" t="s">
        <v>578</v>
      </c>
      <c r="HP293" s="323" t="s">
        <v>578</v>
      </c>
      <c r="HS293" s="323" t="s">
        <v>578</v>
      </c>
      <c r="HV293" s="323" t="s">
        <v>578</v>
      </c>
      <c r="IB293" s="346" t="s">
        <v>578</v>
      </c>
      <c r="IC293" s="347" t="s">
        <v>578</v>
      </c>
      <c r="ID293" s="347" t="s">
        <v>578</v>
      </c>
      <c r="IE293" s="347" t="b">
        <v>1</v>
      </c>
    </row>
    <row r="294" spans="66:239">
      <c r="BN294" s="322" t="s">
        <v>578</v>
      </c>
      <c r="CX294" s="322" t="s">
        <v>578</v>
      </c>
      <c r="DR294" s="323" t="s">
        <v>578</v>
      </c>
      <c r="DU294" s="323" t="s">
        <v>578</v>
      </c>
      <c r="DX294" s="323" t="s">
        <v>578</v>
      </c>
      <c r="EA294" s="323" t="s">
        <v>578</v>
      </c>
      <c r="ED294" s="323" t="s">
        <v>578</v>
      </c>
      <c r="EG294" s="323" t="s">
        <v>578</v>
      </c>
      <c r="EJ294" s="323" t="s">
        <v>578</v>
      </c>
      <c r="EM294" s="323" t="s">
        <v>578</v>
      </c>
      <c r="EP294" s="323" t="s">
        <v>578</v>
      </c>
      <c r="ES294" s="323" t="s">
        <v>578</v>
      </c>
      <c r="EV294" s="323" t="s">
        <v>578</v>
      </c>
      <c r="EY294" s="323" t="s">
        <v>578</v>
      </c>
      <c r="FB294" s="323" t="s">
        <v>578</v>
      </c>
      <c r="FE294" s="323" t="s">
        <v>578</v>
      </c>
      <c r="FH294" s="323" t="s">
        <v>578</v>
      </c>
      <c r="FK294" s="323" t="s">
        <v>578</v>
      </c>
      <c r="FN294" s="323" t="s">
        <v>578</v>
      </c>
      <c r="FQ294" s="323" t="s">
        <v>578</v>
      </c>
      <c r="FT294" s="323" t="s">
        <v>578</v>
      </c>
      <c r="FW294" s="323" t="s">
        <v>578</v>
      </c>
      <c r="FZ294" s="323" t="s">
        <v>578</v>
      </c>
      <c r="GC294" s="323" t="s">
        <v>578</v>
      </c>
      <c r="GF294" s="323" t="s">
        <v>578</v>
      </c>
      <c r="GI294" s="323" t="s">
        <v>578</v>
      </c>
      <c r="GL294" s="323" t="s">
        <v>578</v>
      </c>
      <c r="GO294" s="323" t="s">
        <v>578</v>
      </c>
      <c r="GR294" s="323" t="s">
        <v>578</v>
      </c>
      <c r="GU294" s="323" t="s">
        <v>578</v>
      </c>
      <c r="GX294" s="323" t="s">
        <v>578</v>
      </c>
      <c r="HA294" s="323" t="s">
        <v>578</v>
      </c>
      <c r="HD294" s="323" t="s">
        <v>578</v>
      </c>
      <c r="HG294" s="323" t="s">
        <v>578</v>
      </c>
      <c r="HJ294" s="323" t="s">
        <v>578</v>
      </c>
      <c r="HM294" s="323" t="s">
        <v>578</v>
      </c>
      <c r="HP294" s="323" t="s">
        <v>578</v>
      </c>
      <c r="HS294" s="323" t="s">
        <v>578</v>
      </c>
      <c r="HV294" s="323" t="s">
        <v>578</v>
      </c>
      <c r="IB294" s="346" t="s">
        <v>578</v>
      </c>
      <c r="IC294" s="347" t="s">
        <v>578</v>
      </c>
      <c r="ID294" s="347" t="s">
        <v>578</v>
      </c>
      <c r="IE294" s="347" t="b">
        <v>1</v>
      </c>
    </row>
    <row r="295" spans="66:239">
      <c r="BN295" s="322" t="s">
        <v>578</v>
      </c>
      <c r="CX295" s="322" t="s">
        <v>578</v>
      </c>
      <c r="DR295" s="323" t="s">
        <v>578</v>
      </c>
      <c r="DU295" s="323" t="s">
        <v>578</v>
      </c>
      <c r="DX295" s="323" t="s">
        <v>578</v>
      </c>
      <c r="EA295" s="323" t="s">
        <v>578</v>
      </c>
      <c r="ED295" s="323" t="s">
        <v>578</v>
      </c>
      <c r="EG295" s="323" t="s">
        <v>578</v>
      </c>
      <c r="EJ295" s="323" t="s">
        <v>578</v>
      </c>
      <c r="EM295" s="323" t="s">
        <v>578</v>
      </c>
      <c r="EP295" s="323" t="s">
        <v>578</v>
      </c>
      <c r="ES295" s="323" t="s">
        <v>578</v>
      </c>
      <c r="EV295" s="323" t="s">
        <v>578</v>
      </c>
      <c r="EY295" s="323" t="s">
        <v>578</v>
      </c>
      <c r="FB295" s="323" t="s">
        <v>578</v>
      </c>
      <c r="FE295" s="323" t="s">
        <v>578</v>
      </c>
      <c r="FH295" s="323" t="s">
        <v>578</v>
      </c>
      <c r="FK295" s="323" t="s">
        <v>578</v>
      </c>
      <c r="FN295" s="323" t="s">
        <v>578</v>
      </c>
      <c r="FQ295" s="323" t="s">
        <v>578</v>
      </c>
      <c r="FT295" s="323" t="s">
        <v>578</v>
      </c>
      <c r="FW295" s="323" t="s">
        <v>578</v>
      </c>
      <c r="FZ295" s="323" t="s">
        <v>578</v>
      </c>
      <c r="GC295" s="323" t="s">
        <v>578</v>
      </c>
      <c r="GF295" s="323" t="s">
        <v>578</v>
      </c>
      <c r="GI295" s="323" t="s">
        <v>578</v>
      </c>
      <c r="GL295" s="323" t="s">
        <v>578</v>
      </c>
      <c r="GO295" s="323" t="s">
        <v>578</v>
      </c>
      <c r="GR295" s="323" t="s">
        <v>578</v>
      </c>
      <c r="GU295" s="323" t="s">
        <v>578</v>
      </c>
      <c r="GX295" s="323" t="s">
        <v>578</v>
      </c>
      <c r="HA295" s="323" t="s">
        <v>578</v>
      </c>
      <c r="HD295" s="323" t="s">
        <v>578</v>
      </c>
      <c r="HG295" s="323" t="s">
        <v>578</v>
      </c>
      <c r="HJ295" s="323" t="s">
        <v>578</v>
      </c>
      <c r="HM295" s="323" t="s">
        <v>578</v>
      </c>
      <c r="HP295" s="323" t="s">
        <v>578</v>
      </c>
      <c r="HS295" s="323" t="s">
        <v>578</v>
      </c>
      <c r="HV295" s="323" t="s">
        <v>578</v>
      </c>
      <c r="IB295" s="346" t="s">
        <v>578</v>
      </c>
      <c r="IC295" s="347" t="s">
        <v>578</v>
      </c>
      <c r="ID295" s="347" t="s">
        <v>578</v>
      </c>
      <c r="IE295" s="347" t="b">
        <v>1</v>
      </c>
    </row>
    <row r="296" spans="66:239">
      <c r="BN296" s="322" t="s">
        <v>578</v>
      </c>
      <c r="CX296" s="322" t="s">
        <v>578</v>
      </c>
      <c r="DR296" s="323" t="s">
        <v>578</v>
      </c>
      <c r="DU296" s="323" t="s">
        <v>578</v>
      </c>
      <c r="DX296" s="323" t="s">
        <v>578</v>
      </c>
      <c r="EA296" s="323" t="s">
        <v>578</v>
      </c>
      <c r="ED296" s="323" t="s">
        <v>578</v>
      </c>
      <c r="EG296" s="323" t="s">
        <v>578</v>
      </c>
      <c r="EJ296" s="323" t="s">
        <v>578</v>
      </c>
      <c r="EM296" s="323" t="s">
        <v>578</v>
      </c>
      <c r="EP296" s="323" t="s">
        <v>578</v>
      </c>
      <c r="ES296" s="323" t="s">
        <v>578</v>
      </c>
      <c r="EV296" s="323" t="s">
        <v>578</v>
      </c>
      <c r="EY296" s="323" t="s">
        <v>578</v>
      </c>
      <c r="FB296" s="323" t="s">
        <v>578</v>
      </c>
      <c r="FE296" s="323" t="s">
        <v>578</v>
      </c>
      <c r="FH296" s="323" t="s">
        <v>578</v>
      </c>
      <c r="FK296" s="323" t="s">
        <v>578</v>
      </c>
      <c r="FN296" s="323" t="s">
        <v>578</v>
      </c>
      <c r="FQ296" s="323" t="s">
        <v>578</v>
      </c>
      <c r="FT296" s="323" t="s">
        <v>578</v>
      </c>
      <c r="FW296" s="323" t="s">
        <v>578</v>
      </c>
      <c r="FZ296" s="323" t="s">
        <v>578</v>
      </c>
      <c r="GC296" s="323" t="s">
        <v>578</v>
      </c>
      <c r="GF296" s="323" t="s">
        <v>578</v>
      </c>
      <c r="GI296" s="323" t="s">
        <v>578</v>
      </c>
      <c r="GL296" s="323" t="s">
        <v>578</v>
      </c>
      <c r="GO296" s="323" t="s">
        <v>578</v>
      </c>
      <c r="GR296" s="323" t="s">
        <v>578</v>
      </c>
      <c r="GU296" s="323" t="s">
        <v>578</v>
      </c>
      <c r="GX296" s="323" t="s">
        <v>578</v>
      </c>
      <c r="HA296" s="323" t="s">
        <v>578</v>
      </c>
      <c r="HD296" s="323" t="s">
        <v>578</v>
      </c>
      <c r="HG296" s="323" t="s">
        <v>578</v>
      </c>
      <c r="HJ296" s="323" t="s">
        <v>578</v>
      </c>
      <c r="HM296" s="323" t="s">
        <v>578</v>
      </c>
      <c r="HP296" s="323" t="s">
        <v>578</v>
      </c>
      <c r="HS296" s="323" t="s">
        <v>578</v>
      </c>
      <c r="HV296" s="323" t="s">
        <v>578</v>
      </c>
      <c r="IB296" s="346" t="s">
        <v>578</v>
      </c>
      <c r="IC296" s="347" t="s">
        <v>578</v>
      </c>
      <c r="ID296" s="347" t="s">
        <v>578</v>
      </c>
      <c r="IE296" s="347" t="b">
        <v>1</v>
      </c>
    </row>
    <row r="297" spans="66:239">
      <c r="BN297" s="322" t="s">
        <v>578</v>
      </c>
      <c r="CX297" s="322" t="s">
        <v>578</v>
      </c>
      <c r="DR297" s="323" t="s">
        <v>578</v>
      </c>
      <c r="DU297" s="323" t="s">
        <v>578</v>
      </c>
      <c r="DX297" s="323" t="s">
        <v>578</v>
      </c>
      <c r="EA297" s="323" t="s">
        <v>578</v>
      </c>
      <c r="ED297" s="323" t="s">
        <v>578</v>
      </c>
      <c r="EG297" s="323" t="s">
        <v>578</v>
      </c>
      <c r="EJ297" s="323" t="s">
        <v>578</v>
      </c>
      <c r="EM297" s="323" t="s">
        <v>578</v>
      </c>
      <c r="EP297" s="323" t="s">
        <v>578</v>
      </c>
      <c r="ES297" s="323" t="s">
        <v>578</v>
      </c>
      <c r="EV297" s="323" t="s">
        <v>578</v>
      </c>
      <c r="EY297" s="323" t="s">
        <v>578</v>
      </c>
      <c r="FB297" s="323" t="s">
        <v>578</v>
      </c>
      <c r="FE297" s="323" t="s">
        <v>578</v>
      </c>
      <c r="FH297" s="323" t="s">
        <v>578</v>
      </c>
      <c r="FK297" s="323" t="s">
        <v>578</v>
      </c>
      <c r="FN297" s="323" t="s">
        <v>578</v>
      </c>
      <c r="FQ297" s="323" t="s">
        <v>578</v>
      </c>
      <c r="FT297" s="323" t="s">
        <v>578</v>
      </c>
      <c r="FW297" s="323" t="s">
        <v>578</v>
      </c>
      <c r="FZ297" s="323" t="s">
        <v>578</v>
      </c>
      <c r="GC297" s="323" t="s">
        <v>578</v>
      </c>
      <c r="GF297" s="323" t="s">
        <v>578</v>
      </c>
      <c r="GI297" s="323" t="s">
        <v>578</v>
      </c>
      <c r="GL297" s="323" t="s">
        <v>578</v>
      </c>
      <c r="GO297" s="323" t="s">
        <v>578</v>
      </c>
      <c r="GR297" s="323" t="s">
        <v>578</v>
      </c>
      <c r="GU297" s="323" t="s">
        <v>578</v>
      </c>
      <c r="GX297" s="323" t="s">
        <v>578</v>
      </c>
      <c r="HA297" s="323" t="s">
        <v>578</v>
      </c>
      <c r="HD297" s="323" t="s">
        <v>578</v>
      </c>
      <c r="HG297" s="323" t="s">
        <v>578</v>
      </c>
      <c r="HJ297" s="323" t="s">
        <v>578</v>
      </c>
      <c r="HM297" s="323" t="s">
        <v>578</v>
      </c>
      <c r="HP297" s="323" t="s">
        <v>578</v>
      </c>
      <c r="HS297" s="323" t="s">
        <v>578</v>
      </c>
      <c r="HV297" s="323" t="s">
        <v>578</v>
      </c>
      <c r="IB297" s="346" t="s">
        <v>578</v>
      </c>
      <c r="IC297" s="347" t="s">
        <v>578</v>
      </c>
      <c r="ID297" s="347" t="s">
        <v>578</v>
      </c>
      <c r="IE297" s="347" t="b">
        <v>1</v>
      </c>
    </row>
    <row r="298" spans="66:239">
      <c r="BN298" s="322" t="s">
        <v>578</v>
      </c>
      <c r="CX298" s="322" t="s">
        <v>578</v>
      </c>
      <c r="DR298" s="323" t="s">
        <v>578</v>
      </c>
      <c r="DU298" s="323" t="s">
        <v>578</v>
      </c>
      <c r="DX298" s="323" t="s">
        <v>578</v>
      </c>
      <c r="EA298" s="323" t="s">
        <v>578</v>
      </c>
      <c r="ED298" s="323" t="s">
        <v>578</v>
      </c>
      <c r="EG298" s="323" t="s">
        <v>578</v>
      </c>
      <c r="EJ298" s="323" t="s">
        <v>578</v>
      </c>
      <c r="EM298" s="323" t="s">
        <v>578</v>
      </c>
      <c r="EP298" s="323" t="s">
        <v>578</v>
      </c>
      <c r="ES298" s="323" t="s">
        <v>578</v>
      </c>
      <c r="EV298" s="323" t="s">
        <v>578</v>
      </c>
      <c r="EY298" s="323" t="s">
        <v>578</v>
      </c>
      <c r="FB298" s="323" t="s">
        <v>578</v>
      </c>
      <c r="FE298" s="323" t="s">
        <v>578</v>
      </c>
      <c r="FH298" s="323" t="s">
        <v>578</v>
      </c>
      <c r="FK298" s="323" t="s">
        <v>578</v>
      </c>
      <c r="FN298" s="323" t="s">
        <v>578</v>
      </c>
      <c r="FQ298" s="323" t="s">
        <v>578</v>
      </c>
      <c r="FT298" s="323" t="s">
        <v>578</v>
      </c>
      <c r="FW298" s="323" t="s">
        <v>578</v>
      </c>
      <c r="FZ298" s="323" t="s">
        <v>578</v>
      </c>
      <c r="GC298" s="323" t="s">
        <v>578</v>
      </c>
      <c r="GF298" s="323" t="s">
        <v>578</v>
      </c>
      <c r="GI298" s="323" t="s">
        <v>578</v>
      </c>
      <c r="GL298" s="323" t="s">
        <v>578</v>
      </c>
      <c r="GO298" s="323" t="s">
        <v>578</v>
      </c>
      <c r="GR298" s="323" t="s">
        <v>578</v>
      </c>
      <c r="GU298" s="323" t="s">
        <v>578</v>
      </c>
      <c r="GX298" s="323" t="s">
        <v>578</v>
      </c>
      <c r="HA298" s="323" t="s">
        <v>578</v>
      </c>
      <c r="HD298" s="323" t="s">
        <v>578</v>
      </c>
      <c r="HG298" s="323" t="s">
        <v>578</v>
      </c>
      <c r="HJ298" s="323" t="s">
        <v>578</v>
      </c>
      <c r="HM298" s="323" t="s">
        <v>578</v>
      </c>
      <c r="HP298" s="323" t="s">
        <v>578</v>
      </c>
      <c r="HS298" s="323" t="s">
        <v>578</v>
      </c>
      <c r="HV298" s="323" t="s">
        <v>578</v>
      </c>
      <c r="IB298" s="346" t="s">
        <v>578</v>
      </c>
      <c r="IC298" s="347" t="s">
        <v>578</v>
      </c>
      <c r="ID298" s="347" t="s">
        <v>578</v>
      </c>
      <c r="IE298" s="347" t="b">
        <v>1</v>
      </c>
    </row>
    <row r="299" spans="66:239">
      <c r="BN299" s="322" t="s">
        <v>578</v>
      </c>
      <c r="CX299" s="322" t="s">
        <v>578</v>
      </c>
      <c r="DR299" s="323" t="s">
        <v>578</v>
      </c>
      <c r="DU299" s="323" t="s">
        <v>578</v>
      </c>
      <c r="DX299" s="323" t="s">
        <v>578</v>
      </c>
      <c r="EA299" s="323" t="s">
        <v>578</v>
      </c>
      <c r="ED299" s="323" t="s">
        <v>578</v>
      </c>
      <c r="EG299" s="323" t="s">
        <v>578</v>
      </c>
      <c r="EJ299" s="323" t="s">
        <v>578</v>
      </c>
      <c r="EM299" s="323" t="s">
        <v>578</v>
      </c>
      <c r="EP299" s="323" t="s">
        <v>578</v>
      </c>
      <c r="ES299" s="323" t="s">
        <v>578</v>
      </c>
      <c r="EV299" s="323" t="s">
        <v>578</v>
      </c>
      <c r="EY299" s="323" t="s">
        <v>578</v>
      </c>
      <c r="FB299" s="323" t="s">
        <v>578</v>
      </c>
      <c r="FE299" s="323" t="s">
        <v>578</v>
      </c>
      <c r="FH299" s="323" t="s">
        <v>578</v>
      </c>
      <c r="FK299" s="323" t="s">
        <v>578</v>
      </c>
      <c r="FN299" s="323" t="s">
        <v>578</v>
      </c>
      <c r="FQ299" s="323" t="s">
        <v>578</v>
      </c>
      <c r="FT299" s="323" t="s">
        <v>578</v>
      </c>
      <c r="FW299" s="323" t="s">
        <v>578</v>
      </c>
      <c r="FZ299" s="323" t="s">
        <v>578</v>
      </c>
      <c r="GC299" s="323" t="s">
        <v>578</v>
      </c>
      <c r="GF299" s="323" t="s">
        <v>578</v>
      </c>
      <c r="GI299" s="323" t="s">
        <v>578</v>
      </c>
      <c r="GL299" s="323" t="s">
        <v>578</v>
      </c>
      <c r="GO299" s="323" t="s">
        <v>578</v>
      </c>
      <c r="GR299" s="323" t="s">
        <v>578</v>
      </c>
      <c r="GU299" s="323" t="s">
        <v>578</v>
      </c>
      <c r="GX299" s="323" t="s">
        <v>578</v>
      </c>
      <c r="HA299" s="323" t="s">
        <v>578</v>
      </c>
      <c r="HD299" s="323" t="s">
        <v>578</v>
      </c>
      <c r="HG299" s="323" t="s">
        <v>578</v>
      </c>
      <c r="HJ299" s="323" t="s">
        <v>578</v>
      </c>
      <c r="HM299" s="323" t="s">
        <v>578</v>
      </c>
      <c r="HP299" s="323" t="s">
        <v>578</v>
      </c>
      <c r="HS299" s="323" t="s">
        <v>578</v>
      </c>
      <c r="HV299" s="323" t="s">
        <v>578</v>
      </c>
      <c r="IB299" s="346" t="s">
        <v>578</v>
      </c>
      <c r="IC299" s="347" t="s">
        <v>578</v>
      </c>
      <c r="ID299" s="347" t="s">
        <v>578</v>
      </c>
      <c r="IE299" s="347" t="b">
        <v>1</v>
      </c>
    </row>
    <row r="300" spans="66:239">
      <c r="BN300" s="322" t="s">
        <v>578</v>
      </c>
      <c r="CX300" s="322" t="s">
        <v>578</v>
      </c>
      <c r="DR300" s="323" t="s">
        <v>578</v>
      </c>
      <c r="DU300" s="323" t="s">
        <v>578</v>
      </c>
      <c r="DX300" s="323" t="s">
        <v>578</v>
      </c>
      <c r="EA300" s="323" t="s">
        <v>578</v>
      </c>
      <c r="ED300" s="323" t="s">
        <v>578</v>
      </c>
      <c r="EG300" s="323" t="s">
        <v>578</v>
      </c>
      <c r="EJ300" s="323" t="s">
        <v>578</v>
      </c>
      <c r="EM300" s="323" t="s">
        <v>578</v>
      </c>
      <c r="EP300" s="323" t="s">
        <v>578</v>
      </c>
      <c r="ES300" s="323" t="s">
        <v>578</v>
      </c>
      <c r="EV300" s="323" t="s">
        <v>578</v>
      </c>
      <c r="EY300" s="323" t="s">
        <v>578</v>
      </c>
      <c r="FB300" s="323" t="s">
        <v>578</v>
      </c>
      <c r="FE300" s="323" t="s">
        <v>578</v>
      </c>
      <c r="FH300" s="323" t="s">
        <v>578</v>
      </c>
      <c r="FK300" s="323" t="s">
        <v>578</v>
      </c>
      <c r="FN300" s="323" t="s">
        <v>578</v>
      </c>
      <c r="FQ300" s="323" t="s">
        <v>578</v>
      </c>
      <c r="FT300" s="323" t="s">
        <v>578</v>
      </c>
      <c r="FW300" s="323" t="s">
        <v>578</v>
      </c>
      <c r="FZ300" s="323" t="s">
        <v>578</v>
      </c>
      <c r="GC300" s="323" t="s">
        <v>578</v>
      </c>
      <c r="GF300" s="323" t="s">
        <v>578</v>
      </c>
      <c r="GI300" s="323" t="s">
        <v>578</v>
      </c>
      <c r="GL300" s="323" t="s">
        <v>578</v>
      </c>
      <c r="GO300" s="323" t="s">
        <v>578</v>
      </c>
      <c r="GR300" s="323" t="s">
        <v>578</v>
      </c>
      <c r="GU300" s="323" t="s">
        <v>578</v>
      </c>
      <c r="GX300" s="323" t="s">
        <v>578</v>
      </c>
      <c r="HA300" s="323" t="s">
        <v>578</v>
      </c>
      <c r="HD300" s="323" t="s">
        <v>578</v>
      </c>
      <c r="HG300" s="323" t="s">
        <v>578</v>
      </c>
      <c r="HJ300" s="323" t="s">
        <v>578</v>
      </c>
      <c r="HM300" s="323" t="s">
        <v>578</v>
      </c>
      <c r="HP300" s="323" t="s">
        <v>578</v>
      </c>
      <c r="HS300" s="323" t="s">
        <v>578</v>
      </c>
      <c r="HV300" s="323" t="s">
        <v>578</v>
      </c>
      <c r="IB300" s="346" t="s">
        <v>578</v>
      </c>
      <c r="IC300" s="347" t="s">
        <v>578</v>
      </c>
      <c r="ID300" s="347" t="s">
        <v>578</v>
      </c>
      <c r="IE300" s="347" t="b">
        <v>1</v>
      </c>
    </row>
    <row r="301" spans="66:239">
      <c r="BN301" s="322" t="s">
        <v>578</v>
      </c>
      <c r="CX301" s="322" t="s">
        <v>578</v>
      </c>
      <c r="DR301" s="323" t="s">
        <v>578</v>
      </c>
      <c r="DU301" s="323" t="s">
        <v>578</v>
      </c>
      <c r="DX301" s="323" t="s">
        <v>578</v>
      </c>
      <c r="EA301" s="323" t="s">
        <v>578</v>
      </c>
      <c r="ED301" s="323" t="s">
        <v>578</v>
      </c>
      <c r="EG301" s="323" t="s">
        <v>578</v>
      </c>
      <c r="EJ301" s="323" t="s">
        <v>578</v>
      </c>
      <c r="EM301" s="323" t="s">
        <v>578</v>
      </c>
      <c r="EP301" s="323" t="s">
        <v>578</v>
      </c>
      <c r="ES301" s="323" t="s">
        <v>578</v>
      </c>
      <c r="EV301" s="323" t="s">
        <v>578</v>
      </c>
      <c r="EY301" s="323" t="s">
        <v>578</v>
      </c>
      <c r="FB301" s="323" t="s">
        <v>578</v>
      </c>
      <c r="FE301" s="323" t="s">
        <v>578</v>
      </c>
      <c r="FH301" s="323" t="s">
        <v>578</v>
      </c>
      <c r="FK301" s="323" t="s">
        <v>578</v>
      </c>
      <c r="FN301" s="323" t="s">
        <v>578</v>
      </c>
      <c r="FQ301" s="323" t="s">
        <v>578</v>
      </c>
      <c r="FT301" s="323" t="s">
        <v>578</v>
      </c>
      <c r="FW301" s="323" t="s">
        <v>578</v>
      </c>
      <c r="FZ301" s="323" t="s">
        <v>578</v>
      </c>
      <c r="GC301" s="323" t="s">
        <v>578</v>
      </c>
      <c r="GF301" s="323" t="s">
        <v>578</v>
      </c>
      <c r="GI301" s="323" t="s">
        <v>578</v>
      </c>
      <c r="GL301" s="323" t="s">
        <v>578</v>
      </c>
      <c r="GO301" s="323" t="s">
        <v>578</v>
      </c>
      <c r="GR301" s="323" t="s">
        <v>578</v>
      </c>
      <c r="GU301" s="323" t="s">
        <v>578</v>
      </c>
      <c r="GX301" s="323" t="s">
        <v>578</v>
      </c>
      <c r="HA301" s="323" t="s">
        <v>578</v>
      </c>
      <c r="HD301" s="323" t="s">
        <v>578</v>
      </c>
      <c r="HG301" s="323" t="s">
        <v>578</v>
      </c>
      <c r="HJ301" s="323" t="s">
        <v>578</v>
      </c>
      <c r="HM301" s="323" t="s">
        <v>578</v>
      </c>
      <c r="HP301" s="323" t="s">
        <v>578</v>
      </c>
      <c r="HS301" s="323" t="s">
        <v>578</v>
      </c>
      <c r="HV301" s="323" t="s">
        <v>578</v>
      </c>
      <c r="IB301" s="346" t="s">
        <v>578</v>
      </c>
      <c r="IC301" s="347" t="s">
        <v>578</v>
      </c>
      <c r="ID301" s="347" t="s">
        <v>578</v>
      </c>
      <c r="IE301" s="347" t="b">
        <v>1</v>
      </c>
    </row>
    <row r="302" spans="66:239">
      <c r="BN302" s="322" t="s">
        <v>578</v>
      </c>
      <c r="CX302" s="322" t="s">
        <v>578</v>
      </c>
      <c r="DR302" s="323" t="s">
        <v>578</v>
      </c>
      <c r="DU302" s="323" t="s">
        <v>578</v>
      </c>
      <c r="DX302" s="323" t="s">
        <v>578</v>
      </c>
      <c r="EA302" s="323" t="s">
        <v>578</v>
      </c>
      <c r="ED302" s="323" t="s">
        <v>578</v>
      </c>
      <c r="EG302" s="323" t="s">
        <v>578</v>
      </c>
      <c r="EJ302" s="323" t="s">
        <v>578</v>
      </c>
      <c r="EM302" s="323" t="s">
        <v>578</v>
      </c>
      <c r="EP302" s="323" t="s">
        <v>578</v>
      </c>
      <c r="ES302" s="323" t="s">
        <v>578</v>
      </c>
      <c r="EV302" s="323" t="s">
        <v>578</v>
      </c>
      <c r="EY302" s="323" t="s">
        <v>578</v>
      </c>
      <c r="FB302" s="323" t="s">
        <v>578</v>
      </c>
      <c r="FE302" s="323" t="s">
        <v>578</v>
      </c>
      <c r="FH302" s="323" t="s">
        <v>578</v>
      </c>
      <c r="FK302" s="323" t="s">
        <v>578</v>
      </c>
      <c r="FN302" s="323" t="s">
        <v>578</v>
      </c>
      <c r="FQ302" s="323" t="s">
        <v>578</v>
      </c>
      <c r="FT302" s="323" t="s">
        <v>578</v>
      </c>
      <c r="FW302" s="323" t="s">
        <v>578</v>
      </c>
      <c r="FZ302" s="323" t="s">
        <v>578</v>
      </c>
      <c r="GC302" s="323" t="s">
        <v>578</v>
      </c>
      <c r="GF302" s="323" t="s">
        <v>578</v>
      </c>
      <c r="GI302" s="323" t="s">
        <v>578</v>
      </c>
      <c r="GL302" s="323" t="s">
        <v>578</v>
      </c>
      <c r="GO302" s="323" t="s">
        <v>578</v>
      </c>
      <c r="GR302" s="323" t="s">
        <v>578</v>
      </c>
      <c r="GU302" s="323" t="s">
        <v>578</v>
      </c>
      <c r="GX302" s="323" t="s">
        <v>578</v>
      </c>
      <c r="HA302" s="323" t="s">
        <v>578</v>
      </c>
      <c r="HD302" s="323" t="s">
        <v>578</v>
      </c>
      <c r="HG302" s="323" t="s">
        <v>578</v>
      </c>
      <c r="HJ302" s="323" t="s">
        <v>578</v>
      </c>
      <c r="HM302" s="323" t="s">
        <v>578</v>
      </c>
      <c r="HP302" s="323" t="s">
        <v>578</v>
      </c>
      <c r="HS302" s="323" t="s">
        <v>578</v>
      </c>
      <c r="HV302" s="323" t="s">
        <v>578</v>
      </c>
      <c r="IB302" s="346" t="s">
        <v>578</v>
      </c>
      <c r="IC302" s="347" t="s">
        <v>578</v>
      </c>
      <c r="ID302" s="347" t="s">
        <v>578</v>
      </c>
      <c r="IE302" s="347" t="b">
        <v>1</v>
      </c>
    </row>
    <row r="303" spans="66:239">
      <c r="BN303" s="322" t="s">
        <v>578</v>
      </c>
      <c r="CX303" s="322" t="s">
        <v>578</v>
      </c>
      <c r="DR303" s="323" t="s">
        <v>578</v>
      </c>
      <c r="DU303" s="323" t="s">
        <v>578</v>
      </c>
      <c r="DX303" s="323" t="s">
        <v>578</v>
      </c>
      <c r="EA303" s="323" t="s">
        <v>578</v>
      </c>
      <c r="ED303" s="323" t="s">
        <v>578</v>
      </c>
      <c r="EG303" s="323" t="s">
        <v>578</v>
      </c>
      <c r="EJ303" s="323" t="s">
        <v>578</v>
      </c>
      <c r="EM303" s="323" t="s">
        <v>578</v>
      </c>
      <c r="EP303" s="323" t="s">
        <v>578</v>
      </c>
      <c r="ES303" s="323" t="s">
        <v>578</v>
      </c>
      <c r="EV303" s="323" t="s">
        <v>578</v>
      </c>
      <c r="EY303" s="323" t="s">
        <v>578</v>
      </c>
      <c r="FB303" s="323" t="s">
        <v>578</v>
      </c>
      <c r="FE303" s="323" t="s">
        <v>578</v>
      </c>
      <c r="FH303" s="323" t="s">
        <v>578</v>
      </c>
      <c r="FK303" s="323" t="s">
        <v>578</v>
      </c>
      <c r="FN303" s="323" t="s">
        <v>578</v>
      </c>
      <c r="FQ303" s="323" t="s">
        <v>578</v>
      </c>
      <c r="FT303" s="323" t="s">
        <v>578</v>
      </c>
      <c r="FW303" s="323" t="s">
        <v>578</v>
      </c>
      <c r="FZ303" s="323" t="s">
        <v>578</v>
      </c>
      <c r="GC303" s="323" t="s">
        <v>578</v>
      </c>
      <c r="GF303" s="323" t="s">
        <v>578</v>
      </c>
      <c r="GI303" s="323" t="s">
        <v>578</v>
      </c>
      <c r="GL303" s="323" t="s">
        <v>578</v>
      </c>
      <c r="GO303" s="323" t="s">
        <v>578</v>
      </c>
      <c r="GR303" s="323" t="s">
        <v>578</v>
      </c>
      <c r="GU303" s="323" t="s">
        <v>578</v>
      </c>
      <c r="GX303" s="323" t="s">
        <v>578</v>
      </c>
      <c r="HA303" s="323" t="s">
        <v>578</v>
      </c>
      <c r="HD303" s="323" t="s">
        <v>578</v>
      </c>
      <c r="HG303" s="323" t="s">
        <v>578</v>
      </c>
      <c r="HJ303" s="323" t="s">
        <v>578</v>
      </c>
      <c r="HM303" s="323" t="s">
        <v>578</v>
      </c>
      <c r="HP303" s="323" t="s">
        <v>578</v>
      </c>
      <c r="HS303" s="323" t="s">
        <v>578</v>
      </c>
      <c r="HV303" s="323" t="s">
        <v>578</v>
      </c>
      <c r="IB303" s="346" t="s">
        <v>578</v>
      </c>
      <c r="IC303" s="347" t="s">
        <v>578</v>
      </c>
      <c r="ID303" s="347" t="s">
        <v>578</v>
      </c>
      <c r="IE303" s="347" t="b">
        <v>1</v>
      </c>
    </row>
    <row r="304" spans="66:239">
      <c r="BN304" s="322" t="s">
        <v>578</v>
      </c>
      <c r="CX304" s="322" t="s">
        <v>578</v>
      </c>
      <c r="DR304" s="323" t="s">
        <v>578</v>
      </c>
      <c r="DU304" s="323" t="s">
        <v>578</v>
      </c>
      <c r="DX304" s="323" t="s">
        <v>578</v>
      </c>
      <c r="EA304" s="323" t="s">
        <v>578</v>
      </c>
      <c r="ED304" s="323" t="s">
        <v>578</v>
      </c>
      <c r="EG304" s="323" t="s">
        <v>578</v>
      </c>
      <c r="EJ304" s="323" t="s">
        <v>578</v>
      </c>
      <c r="EM304" s="323" t="s">
        <v>578</v>
      </c>
      <c r="EP304" s="323" t="s">
        <v>578</v>
      </c>
      <c r="ES304" s="323" t="s">
        <v>578</v>
      </c>
      <c r="EV304" s="323" t="s">
        <v>578</v>
      </c>
      <c r="EY304" s="323" t="s">
        <v>578</v>
      </c>
      <c r="FB304" s="323" t="s">
        <v>578</v>
      </c>
      <c r="FE304" s="323" t="s">
        <v>578</v>
      </c>
      <c r="FH304" s="323" t="s">
        <v>578</v>
      </c>
      <c r="FK304" s="323" t="s">
        <v>578</v>
      </c>
      <c r="FN304" s="323" t="s">
        <v>578</v>
      </c>
      <c r="FQ304" s="323" t="s">
        <v>578</v>
      </c>
      <c r="FT304" s="323" t="s">
        <v>578</v>
      </c>
      <c r="FW304" s="323" t="s">
        <v>578</v>
      </c>
      <c r="FZ304" s="323" t="s">
        <v>578</v>
      </c>
      <c r="GC304" s="323" t="s">
        <v>578</v>
      </c>
      <c r="GF304" s="323" t="s">
        <v>578</v>
      </c>
      <c r="GI304" s="323" t="s">
        <v>578</v>
      </c>
      <c r="GL304" s="323" t="s">
        <v>578</v>
      </c>
      <c r="GO304" s="323" t="s">
        <v>578</v>
      </c>
      <c r="GR304" s="323" t="s">
        <v>578</v>
      </c>
      <c r="GU304" s="323" t="s">
        <v>578</v>
      </c>
      <c r="GX304" s="323" t="s">
        <v>578</v>
      </c>
      <c r="HA304" s="323" t="s">
        <v>578</v>
      </c>
      <c r="HD304" s="323" t="s">
        <v>578</v>
      </c>
      <c r="HG304" s="323" t="s">
        <v>578</v>
      </c>
      <c r="HJ304" s="323" t="s">
        <v>578</v>
      </c>
      <c r="HM304" s="323" t="s">
        <v>578</v>
      </c>
      <c r="HP304" s="323" t="s">
        <v>578</v>
      </c>
      <c r="HS304" s="323" t="s">
        <v>578</v>
      </c>
      <c r="HV304" s="323" t="s">
        <v>578</v>
      </c>
      <c r="IB304" s="346" t="s">
        <v>578</v>
      </c>
      <c r="IC304" s="347" t="s">
        <v>578</v>
      </c>
      <c r="ID304" s="347" t="s">
        <v>578</v>
      </c>
      <c r="IE304" s="347" t="b">
        <v>1</v>
      </c>
    </row>
  </sheetData>
  <conditionalFormatting sqref="BN12:BN304 CX12:CX304">
    <cfRule type="expression" dxfId="3" priority="1">
      <formula>AND(AND(BN12&gt;0,BN13&gt;=BN$1),BN12&lt;=BN$2)</formula>
    </cfRule>
    <cfRule type="expression" dxfId="2" priority="2">
      <formula>AND(LEN(BN12)=0,OR(BL12&gt;0,BM12&gt;0))</formula>
    </cfRule>
  </conditionalFormatting>
  <conditionalFormatting sqref="HV12:HV304 HS12:HS304 HP12:HP304 HM12:HM304 HJ12:HJ304 HG12:HG304 HD12:HD304 HA12:HA304 GX12:GX304 GU12:GU304 GR12:GR304 GO12:GO304 GL12:GL304 GI12:GI304 GF12:GF304 GC12:GC304 FZ12:FZ304 FW12:FW304 FT12:FT304 FQ12:FQ304 FN12:FN304 FK12:FK304 FH12:FH304 FE12:FE304 FB12:FB304 EY12:EY304 EV12:EV304 ES12:ES304 EP12:EP304 EM12:EM304 EJ12:EJ304 EG12:EG304 ED12:ED304 EA12:EA304 DX12:DX304 DU12:DU304 DR12:DR304">
    <cfRule type="expression" dxfId="1" priority="3">
      <formula>AND(DR12&gt;=DR$1,DR12&lt;=DR$2)</formula>
    </cfRule>
    <cfRule type="expression" dxfId="0" priority="4">
      <formula>AND(LEN(DR12)=0,OR(DP12&gt;0,DQ12&gt;0))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CAF Fall 2018</vt:lpstr>
      <vt:lpstr>OBOTS FQHC w Add-on</vt:lpstr>
      <vt:lpstr>OBOTS Outpatient Clinic</vt:lpstr>
      <vt:lpstr>OBOTS Hospital w Add-on</vt:lpstr>
      <vt:lpstr>CAF</vt:lpstr>
      <vt:lpstr>4929 OBOTS FQHC Start-Up</vt:lpstr>
      <vt:lpstr>Salary Data</vt:lpstr>
      <vt:lpstr>FY17 UFR </vt:lpstr>
      <vt:lpstr>UFR FY17</vt:lpstr>
      <vt:lpstr>Consolidated Rates</vt:lpstr>
      <vt:lpstr>CAF!Print_Area</vt:lpstr>
      <vt:lpstr>'CAF Fall 2018'!Print_Area</vt:lpstr>
      <vt:lpstr>'OBOTS FQHC w Add-on'!Print_Area</vt:lpstr>
      <vt:lpstr>'OBOTS Hospital w Add-on'!Print_Area</vt:lpstr>
      <vt:lpstr>CAF!Print_Titles</vt:lpstr>
      <vt:lpstr>'CAF Fall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Martha (EHS)</dc:creator>
  <cp:lastModifiedBy> </cp:lastModifiedBy>
  <cp:lastPrinted>2019-03-20T12:50:49Z</cp:lastPrinted>
  <dcterms:created xsi:type="dcterms:W3CDTF">2014-12-30T21:52:58Z</dcterms:created>
  <dcterms:modified xsi:type="dcterms:W3CDTF">2019-03-21T16:13:42Z</dcterms:modified>
</cp:coreProperties>
</file>