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5DC46972-29EF-429E-81D5-91A8AF4DDB13}" xr6:coauthVersionLast="47" xr6:coauthVersionMax="47" xr10:uidLastSave="{00000000-0000-0000-0000-000000000000}"/>
  <bookViews>
    <workbookView xWindow="286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<sst xmlns="http://schemas.openxmlformats.org/spreadsheetml/2006/main" count="135" uniqueCount="99">
  <si>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</si>
  <si>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</si>
  <si>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</si>
  <si>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</si>
  <si>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</si>
  <si>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</si>
  <si>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</si>
  <si>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</si>
  <si>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</si>
  <si>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</si>
  <si>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</si>
  <si>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</si>
  <si>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</si>
  <si>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</si>
  <si>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</si>
  <si>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</si>
  <si>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</si>
  <si>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</si>
  <si>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</si>
  <si>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</si>
  <si>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</si>
  <si>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</si>
  <si>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</si>
  <si>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</si>
  <si>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</si>
  <si>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</si>
  <si>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</si>
  <si>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</si>
  <si>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</si>
  <si>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</si>
  <si>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</si>
  <si>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</si>
  <si>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</si>
  <si>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</si>
  <si>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</si>
  <si>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</si>
  <si>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</si>
  <si>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</si>
  <si>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</si>
  <si>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</si>
  <si>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</si>
  <si>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</si>
  <si>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</si>
  <si>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</si>
  <si>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</si>
  <si>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</si>
  <si>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</si>
  <si>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</si>
  <si>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</si>
  <si>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</si>
  <si>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</si>
  <si>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</si>
  <si>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</si>
  <si>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</si>
  <si>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</si>
  <si>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</si>
  <si>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</si>
  <si>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</si>
  <si>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</si>
  <si>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</si>
  <si>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</si>
  <si>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</si>
  <si>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</si>
  <si>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</si>
  <si>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</si>
  <si>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</si>
  <si>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</si>
  <si>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</si>
  <si>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</si>
  <si>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</si>
  <si>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</si>
  <si>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</si>
  <si>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</si>
  <si>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</si>
  <si>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</si>
  <si>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</si>
  <si>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</si>
  <si>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</si>
  <si>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</si>
  <si>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</si>
  <si>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</si>
  <si>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</si>
  <si>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</si>
  <si>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</si>
  <si>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</si>
  <si>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 xml:space="preserve">Oct 18 - </t>
  </si>
  <si>
    <t>Sep 19</t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</si>
  <si>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</si>
  <si>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</si>
  <si>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</si>
  <si>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</si>
  <si>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FY22 Average Monthly Grant for TAFDC and EAEDC is a calculation based on the average monthly spending and the monthly caseload.</t>
    </r>
  </si>
  <si>
    <t>As of 
June 2023</t>
  </si>
  <si>
    <r>
      <t xml:space="preserve">FY23 Avg Monthly Grant </t>
    </r>
    <r>
      <rPr>
        <b/>
        <vertAlign val="superscript"/>
        <sz val="10"/>
        <rFont val="Arial"/>
        <family val="2"/>
      </rPr>
      <t>(2)</t>
    </r>
  </si>
  <si>
    <r>
      <t xml:space="preserve">FY23 Avg Monthly Grant </t>
    </r>
    <r>
      <rPr>
        <b/>
        <vertAlign val="superscript"/>
        <sz val="10"/>
        <rFont val="Arial"/>
        <family val="2"/>
      </rPr>
      <t>(3)</t>
    </r>
  </si>
  <si>
    <t>As of 
July 2023</t>
  </si>
  <si>
    <t>FY24 Appropriations</t>
  </si>
  <si>
    <t>FY24</t>
  </si>
  <si>
    <t>FY24 Target (Subject to change)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</si>
</sst>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6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4" fillId="3" borderId="0" xfId="3" applyFont="1" applyFill="1" applyAlignment="1">
      <alignment horizontal="center"/>
    </xf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17" fontId="6" fillId="3" borderId="0" xfId="3" applyNumberFormat="1" applyFont="1" applyFill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4" fillId="3" borderId="2" xfId="3" applyFont="1" applyFill="1" applyBorder="1"/>
    <xf numFmtId="0" fontId="24" fillId="0" borderId="0" xfId="3" applyFont="1" applyProtection="1">
      <protection locked="0"/>
    </xf>
    <xf numFmtId="8" fontId="24" fillId="0" borderId="0" xfId="3" applyNumberFormat="1" applyFont="1" applyProtection="1">
      <protection locked="0"/>
    </xf>
    <xf numFmtId="0" fontId="25" fillId="4" borderId="0" xfId="3" applyFont="1" applyFill="1" applyAlignment="1">
      <alignment horizontal="left"/>
    </xf>
    <xf numFmtId="0" fontId="26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8" fontId="0" fillId="0" borderId="0" xfId="0" applyNumberFormat="1"/>
    <xf numFmtId="0" fontId="17" fillId="0" borderId="0" xfId="0" applyFont="1"/>
    <xf numFmtId="167" fontId="5" fillId="0" borderId="0" xfId="3" applyNumberFormat="1" applyProtection="1">
      <protection locked="0"/>
    </xf>
    <xf numFmtId="0" fontId="5" fillId="0" borderId="2" xfId="3" applyBorder="1" applyProtection="1">
      <protection locked="0"/>
    </xf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27" fillId="4" borderId="0" xfId="3" applyFont="1" applyFill="1"/>
    <xf numFmtId="0" fontId="8" fillId="0" borderId="0" xfId="0" applyFont="1"/>
    <xf numFmtId="164" fontId="12" fillId="0" borderId="7" xfId="3" applyNumberFormat="1" applyFont="1" applyBorder="1" applyAlignment="1">
      <alignment horizontal="right"/>
    </xf>
    <xf numFmtId="0" fontId="11" fillId="4" borderId="0" xfId="3" applyFont="1" applyFill="1" applyAlignment="1">
      <alignment horizontal="right"/>
    </xf>
    <xf numFmtId="0" fontId="28" fillId="4" borderId="0" xfId="3" applyFont="1" applyFill="1"/>
    <xf numFmtId="0" fontId="11" fillId="4" borderId="0" xfId="3" applyFont="1" applyFill="1"/>
    <xf numFmtId="3" fontId="4" fillId="0" borderId="0" xfId="0" applyNumberFormat="1" applyFont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49" fontId="8" fillId="4" borderId="0" xfId="3" applyNumberFormat="1" applyFont="1" applyFill="1" applyAlignment="1">
      <alignment horizontal="center"/>
    </xf>
    <xf numFmtId="0" fontId="5" fillId="0" borderId="0" xfId="3" applyAlignment="1" applyProtection="1">
      <alignment horizontal="center"/>
      <protection locked="0"/>
    </xf>
    <xf numFmtId="0" fontId="5" fillId="3" borderId="29" xfId="3" applyFill="1" applyBorder="1" applyAlignment="1" applyProtection="1">
      <alignment horizontal="center"/>
      <protection locked="0"/>
    </xf>
    <xf numFmtId="0" fontId="5" fillId="3" borderId="20" xfId="3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Alignment="1">
      <alignment horizontal="center"/>
    </xf>
    <xf numFmtId="49" fontId="30" fillId="4" borderId="0" xfId="3" applyNumberFormat="1" applyFont="1" applyFill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0" fontId="5" fillId="0" borderId="20" xfId="3" applyBorder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0" borderId="7" xfId="3" applyBorder="1" applyAlignment="1">
      <alignment horizontal="center"/>
    </xf>
    <xf numFmtId="0" fontId="5" fillId="0" borderId="8" xfId="3" applyBorder="1" applyAlignment="1">
      <alignment horizontal="center"/>
    </xf>
    <xf numFmtId="0" fontId="5" fillId="3" borderId="20" xfId="3" applyFill="1" applyBorder="1" applyAlignment="1">
      <alignment horizontal="center"/>
    </xf>
    <xf numFmtId="0" fontId="5" fillId="0" borderId="8" xfId="3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4" fillId="0" borderId="0" xfId="3" applyFont="1"/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164" fontId="4" fillId="0" borderId="0" xfId="3" applyNumberFormat="1" applyFont="1" applyProtection="1">
      <protection locked="0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4" fillId="6" borderId="0" xfId="3" applyFont="1" applyFill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/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9" xfId="3" applyFont="1" applyFill="1" applyBorder="1" applyAlignment="1">
      <alignment horizontal="center" wrapText="1"/>
    </xf>
    <xf numFmtId="0" fontId="6" fillId="6" borderId="9" xfId="3" applyFont="1" applyFill="1" applyBorder="1" applyAlignment="1">
      <alignment horizontal="center"/>
    </xf>
    <xf numFmtId="0" fontId="6" fillId="6" borderId="29" xfId="3" applyFont="1" applyFill="1" applyBorder="1" applyAlignment="1">
      <alignment horizontal="center"/>
    </xf>
    <xf numFmtId="0" fontId="4" fillId="3" borderId="32" xfId="3" applyFont="1" applyFill="1" applyBorder="1" applyAlignment="1">
      <alignment horizontal="left"/>
    </xf>
    <xf numFmtId="0" fontId="4" fillId="3" borderId="36" xfId="3" applyFont="1" applyFill="1" applyBorder="1" applyAlignment="1">
      <alignment horizontal="left"/>
    </xf>
    <xf numFmtId="16" fontId="4" fillId="3" borderId="0" xfId="3" quotePrefix="1" applyNumberFormat="1" applyFont="1" applyFill="1" applyAlignment="1">
      <alignment horizontal="left"/>
    </xf>
    <xf numFmtId="16" fontId="4" fillId="3" borderId="0" xfId="3" applyNumberFormat="1" applyFont="1" applyFill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F4" sqref="F4"/>
    </sheetView>
  </sheetViews>
  <sheetFormatPr defaultColWidth="10.7265625" defaultRowHeight="13"/>
  <cols>
    <col min="1" max="1" width="26.26953125" style="55" customWidth="1"/>
    <col min="2" max="2" width="11" style="37" customWidth="1"/>
    <col min="3" max="3" width="9.7265625" style="37" bestFit="1" customWidth="1"/>
    <col min="4" max="4" width="9.7265625" style="56" customWidth="1"/>
    <col min="5" max="5" width="9.7265625" style="57" customWidth="1"/>
    <col min="6" max="6" width="6.1796875" style="57" customWidth="1"/>
    <col min="7" max="16384" width="10.7265625" style="37"/>
  </cols>
  <sheetData>
    <row r="1" spans="1:240" ht="18">
      <c r="A1" s="58" t="s">
        <v>20</v>
      </c>
      <c r="B1" s="213"/>
      <c r="C1" s="213"/>
      <c r="D1" s="214"/>
      <c r="E1" s="215"/>
      <c r="F1" s="215"/>
    </row>
    <row r="2" spans="1:240" ht="12.75" customHeight="1">
      <c r="A2" s="50"/>
      <c r="B2" s="35"/>
      <c r="C2" s="35"/>
      <c r="D2" s="35"/>
      <c r="E2" s="36"/>
      <c r="F2" s="36"/>
    </row>
    <row r="3" spans="1:240" ht="12.75" customHeight="1">
      <c r="A3" s="50"/>
      <c r="B3" s="35"/>
      <c r="C3" s="35"/>
      <c r="D3" s="35"/>
      <c r="E3" s="36"/>
      <c r="F3" s="36"/>
    </row>
    <row r="4" spans="1:240" ht="24" customHeight="1" thickBot="1">
      <c r="A4" s="249" t="s">
        <v>58</v>
      </c>
      <c r="B4" s="35"/>
      <c r="C4" s="35"/>
      <c r="D4" s="35"/>
      <c r="E4" s="36"/>
      <c r="F4" s="36"/>
    </row>
    <row r="5" spans="1:240" ht="15" customHeight="1" thickTop="1">
      <c r="A5" s="38"/>
      <c r="B5" s="169" t="s">
        <v>16</v>
      </c>
      <c r="C5" s="39"/>
      <c r="D5" s="40"/>
      <c r="E5" s="39"/>
      <c r="F5" s="41"/>
    </row>
    <row r="6" spans="1:240" ht="40" customHeight="1">
      <c r="A6" s="42"/>
      <c r="B6" s="43" t="s">
        <v>95</v>
      </c>
      <c r="C6" s="43" t="s">
        <v>17</v>
      </c>
      <c r="D6" s="43" t="s">
        <v>18</v>
      </c>
      <c r="E6" s="43" t="s">
        <v>19</v>
      </c>
      <c r="F6" s="44"/>
      <c r="G6" s="45"/>
      <c r="H6" s="45"/>
      <c r="I6" s="112"/>
      <c r="J6" s="45"/>
      <c r="K6" s="112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240" ht="16.5" customHeight="1">
      <c r="A7" s="76" t="s">
        <v>65</v>
      </c>
      <c r="B7" s="216">
        <v>40044</v>
      </c>
      <c r="C7" s="216">
        <v>39578</v>
      </c>
      <c r="D7" s="207">
        <f>(B7-C7)</f>
        <v>466</v>
      </c>
      <c r="E7" s="208">
        <f>(B7-C7)/C7</f>
        <v>1.1774217999898935E-2</v>
      </c>
      <c r="F7" s="209"/>
      <c r="I7" s="113"/>
      <c r="K7" s="112"/>
    </row>
    <row r="8" spans="1:240" ht="16.5" customHeight="1" thickBot="1">
      <c r="A8" s="46" t="s">
        <v>63</v>
      </c>
      <c r="B8" s="217">
        <v>104209</v>
      </c>
      <c r="C8" s="217">
        <v>102736</v>
      </c>
      <c r="D8" s="210">
        <f>(B8-C8)</f>
        <v>1473</v>
      </c>
      <c r="E8" s="211">
        <f>(B8-C8)/C8</f>
        <v>1.4337719981311323E-2</v>
      </c>
      <c r="F8" s="212"/>
      <c r="I8" s="113"/>
      <c r="K8" s="112"/>
      <c r="U8" s="49"/>
    </row>
    <row r="9" spans="1:240" ht="12.75" customHeight="1" thickTop="1">
      <c r="A9" s="50"/>
      <c r="B9" s="35"/>
      <c r="C9" s="35"/>
      <c r="D9" s="35"/>
      <c r="E9" s="36"/>
      <c r="F9" s="36"/>
      <c r="I9" s="113"/>
      <c r="K9" s="112"/>
    </row>
    <row r="10" spans="1:240" ht="12.75" customHeight="1">
      <c r="A10" s="50"/>
      <c r="B10" s="35"/>
      <c r="C10" s="35"/>
      <c r="D10" s="35"/>
      <c r="E10" s="36"/>
      <c r="F10" s="36"/>
      <c r="K10" s="112"/>
    </row>
    <row r="11" spans="1:240" ht="24" customHeight="1" thickBot="1">
      <c r="A11" s="34" t="s">
        <v>59</v>
      </c>
      <c r="B11" s="35"/>
      <c r="C11" s="35"/>
      <c r="D11" s="35"/>
      <c r="E11" s="36"/>
      <c r="F11" s="51"/>
      <c r="K11" s="112"/>
    </row>
    <row r="12" spans="1:240" ht="15" customHeight="1" thickTop="1">
      <c r="A12" s="52"/>
      <c r="B12" s="53" t="s">
        <v>16</v>
      </c>
      <c r="C12" s="39"/>
      <c r="D12" s="39"/>
      <c r="E12" s="39"/>
      <c r="F12" s="41"/>
    </row>
    <row r="13" spans="1:240" ht="40" customHeight="1">
      <c r="A13" s="42"/>
      <c r="B13" s="43" t="s">
        <v>95</v>
      </c>
      <c r="C13" s="43" t="s">
        <v>17</v>
      </c>
      <c r="D13" s="43" t="s">
        <v>18</v>
      </c>
      <c r="E13" s="43" t="s">
        <v>19</v>
      </c>
      <c r="F13" s="44"/>
    </row>
    <row r="14" spans="1:240" ht="16.5" customHeight="1">
      <c r="A14" s="76" t="s">
        <v>65</v>
      </c>
      <c r="B14" s="216">
        <v>28247</v>
      </c>
      <c r="C14" s="216">
        <v>28364</v>
      </c>
      <c r="D14" s="157">
        <f>(B14-C14)</f>
        <v>-117</v>
      </c>
      <c r="E14" s="78">
        <f>(B14-C14)/C14</f>
        <v>-4.1249471160626147E-3</v>
      </c>
      <c r="F14" s="79"/>
    </row>
    <row r="15" spans="1:240" ht="16.5" customHeight="1" thickBot="1">
      <c r="A15" s="46" t="s">
        <v>63</v>
      </c>
      <c r="B15" s="217">
        <v>28400</v>
      </c>
      <c r="C15" s="217">
        <v>28529</v>
      </c>
      <c r="D15" s="158">
        <f>(B15-C15)</f>
        <v>-129</v>
      </c>
      <c r="E15" s="47">
        <f>(B15-C15)/C15</f>
        <v>-4.5217147463984019E-3</v>
      </c>
      <c r="F15" s="48"/>
    </row>
    <row r="16" spans="1:240" ht="12.75" customHeight="1" thickTop="1">
      <c r="A16" s="50"/>
      <c r="B16" s="35"/>
      <c r="C16" s="35"/>
      <c r="D16" s="35"/>
      <c r="E16" s="36"/>
      <c r="F16" s="36"/>
    </row>
    <row r="17" spans="1:6" ht="12.75" customHeight="1">
      <c r="A17" s="50"/>
      <c r="B17" s="35"/>
      <c r="C17" s="35"/>
      <c r="D17" s="35"/>
      <c r="E17" s="36"/>
      <c r="F17" s="36"/>
    </row>
    <row r="18" spans="1:6" ht="24" customHeight="1" thickBot="1">
      <c r="A18" s="34" t="s">
        <v>60</v>
      </c>
      <c r="B18" s="35"/>
      <c r="C18" s="35"/>
      <c r="D18" s="35"/>
      <c r="E18" s="51"/>
      <c r="F18" s="51"/>
    </row>
    <row r="19" spans="1:6" ht="15" customHeight="1" thickTop="1">
      <c r="A19" s="52"/>
      <c r="B19" s="53" t="s">
        <v>16</v>
      </c>
      <c r="C19" s="39"/>
      <c r="D19" s="39"/>
      <c r="E19" s="39"/>
      <c r="F19" s="41"/>
    </row>
    <row r="20" spans="1:6" ht="40" customHeight="1">
      <c r="A20" s="42"/>
      <c r="B20" s="43" t="s">
        <v>95</v>
      </c>
      <c r="C20" s="43" t="s">
        <v>17</v>
      </c>
      <c r="D20" s="43" t="s">
        <v>18</v>
      </c>
      <c r="E20" s="43" t="s">
        <v>19</v>
      </c>
      <c r="F20" s="44"/>
    </row>
    <row r="21" spans="1:6" ht="16.5" customHeight="1">
      <c r="A21" s="76" t="s">
        <v>65</v>
      </c>
      <c r="B21" s="218">
        <v>172028</v>
      </c>
      <c r="C21" s="218">
        <v>172018</v>
      </c>
      <c r="D21" s="157">
        <f>(B21-C21)</f>
        <v>10</v>
      </c>
      <c r="E21" s="78">
        <f>(B21-C21)/C21</f>
        <v>5.8133451150460998E-5</v>
      </c>
      <c r="F21" s="77"/>
    </row>
    <row r="22" spans="1:6" ht="16.5" customHeight="1" thickBot="1">
      <c r="A22" s="46" t="s">
        <v>63</v>
      </c>
      <c r="B22" s="219">
        <v>172028</v>
      </c>
      <c r="C22" s="219">
        <v>172018</v>
      </c>
      <c r="D22" s="158">
        <f>(B22-C22)</f>
        <v>10</v>
      </c>
      <c r="E22" s="47">
        <f>(B22-C22)/C22</f>
        <v>5.8133451150460998E-5</v>
      </c>
      <c r="F22" s="48"/>
    </row>
    <row r="23" spans="1:6" ht="12.75" customHeight="1" thickTop="1">
      <c r="A23" s="50"/>
      <c r="B23" s="35"/>
      <c r="C23" s="35"/>
      <c r="D23" s="35"/>
      <c r="E23" s="36"/>
      <c r="F23" s="36"/>
    </row>
    <row r="24" spans="1:6" ht="12.75" customHeight="1">
      <c r="A24" s="50"/>
      <c r="B24" s="35"/>
      <c r="C24" s="35"/>
      <c r="D24" s="35"/>
      <c r="E24" s="36"/>
      <c r="F24" s="36"/>
    </row>
    <row r="25" spans="1:6" ht="24" customHeight="1" thickBot="1">
      <c r="A25" s="34" t="s">
        <v>81</v>
      </c>
      <c r="B25" s="35"/>
      <c r="C25" s="35"/>
      <c r="D25" s="35"/>
      <c r="E25" s="51"/>
      <c r="F25" s="51"/>
    </row>
    <row r="26" spans="1:6" ht="15" customHeight="1" thickTop="1">
      <c r="A26" s="54"/>
      <c r="B26" s="53" t="s">
        <v>16</v>
      </c>
      <c r="C26" s="39"/>
      <c r="D26" s="39"/>
      <c r="E26" s="39"/>
      <c r="F26" s="41"/>
    </row>
    <row r="27" spans="1:6" ht="40" customHeight="1">
      <c r="A27" s="42"/>
      <c r="B27" s="43" t="s">
        <v>92</v>
      </c>
      <c r="C27" s="43" t="s">
        <v>17</v>
      </c>
      <c r="D27" s="43" t="s">
        <v>18</v>
      </c>
      <c r="E27" s="43" t="s">
        <v>19</v>
      </c>
      <c r="F27" s="44"/>
    </row>
    <row r="28" spans="1:6" ht="16.5" customHeight="1">
      <c r="A28" s="193" t="s">
        <v>65</v>
      </c>
      <c r="B28" s="218">
        <v>659169</v>
      </c>
      <c r="C28" s="218">
        <v>658731</v>
      </c>
      <c r="D28" s="194">
        <f>(B28-C28)</f>
        <v>438</v>
      </c>
      <c r="E28" s="195">
        <f>(B28-C28)/C28</f>
        <v>6.6491481348228637E-4</v>
      </c>
      <c r="F28" s="196"/>
    </row>
    <row r="29" spans="1:6" ht="16.5" customHeight="1" thickBot="1">
      <c r="A29" s="197" t="s">
        <v>63</v>
      </c>
      <c r="B29" s="219">
        <v>1088785</v>
      </c>
      <c r="C29" s="219">
        <v>1087507</v>
      </c>
      <c r="D29" s="198">
        <f>(B29-C29)</f>
        <v>1278</v>
      </c>
      <c r="E29" s="199">
        <f>(B29-C29)/C29</f>
        <v>1.1751648495136123E-3</v>
      </c>
      <c r="F29" s="200"/>
    </row>
    <row r="30" spans="1:6" ht="12.75" customHeight="1" thickTop="1">
      <c r="A30" s="201"/>
      <c r="B30" s="202"/>
      <c r="C30" s="202"/>
      <c r="D30" s="202"/>
      <c r="E30" s="203"/>
      <c r="F30" s="203"/>
    </row>
    <row r="31" spans="1:6" ht="12.75" customHeight="1">
      <c r="A31" s="201"/>
      <c r="B31" s="202"/>
      <c r="C31" s="202"/>
      <c r="D31" s="202"/>
      <c r="E31" s="203"/>
      <c r="F31" s="203"/>
    </row>
    <row r="32" spans="1:6" s="101" customFormat="1">
      <c r="A32" s="252" t="s">
        <v>53</v>
      </c>
      <c r="B32" s="252"/>
      <c r="C32" s="252"/>
      <c r="D32" s="252"/>
      <c r="E32" s="252"/>
      <c r="F32" s="252"/>
    </row>
    <row r="33" spans="1:6" s="101" customFormat="1" ht="36.75" customHeight="1">
      <c r="A33" s="252" t="s">
        <v>73</v>
      </c>
      <c r="B33" s="252"/>
      <c r="C33" s="252"/>
      <c r="D33" s="252"/>
      <c r="E33" s="252"/>
      <c r="F33" s="252"/>
    </row>
    <row r="34" spans="1:6" ht="12.5">
      <c r="A34" s="252" t="s">
        <v>82</v>
      </c>
      <c r="B34" s="252"/>
      <c r="C34" s="252"/>
      <c r="D34" s="252"/>
      <c r="E34" s="252"/>
      <c r="F34" s="252"/>
    </row>
    <row r="35" spans="1:6">
      <c r="A35" s="102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August 2023&amp;R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6" zoomScaleNormal="115" workbookViewId="0">
      <selection activeCell="E14" sqref="E14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5" t="s">
        <v>4</v>
      </c>
      <c r="B1" s="33"/>
      <c r="C1" s="33"/>
      <c r="D1" s="33"/>
    </row>
    <row r="2" spans="1:10" ht="21" customHeight="1" thickBot="1">
      <c r="A2" s="3" t="s">
        <v>5</v>
      </c>
      <c r="B2" s="121"/>
    </row>
    <row r="3" spans="1:10" ht="16.5" customHeight="1" thickTop="1">
      <c r="A3" s="162"/>
      <c r="B3" s="254" t="s">
        <v>6</v>
      </c>
      <c r="C3" s="254"/>
      <c r="D3" s="255"/>
      <c r="E3" s="253"/>
      <c r="F3" s="253"/>
      <c r="G3" s="253"/>
      <c r="J3" s="228"/>
    </row>
    <row r="4" spans="1:10" ht="22.5" customHeight="1">
      <c r="A4" s="163" t="s">
        <v>29</v>
      </c>
      <c r="B4" s="164" t="s">
        <v>87</v>
      </c>
      <c r="C4" s="164"/>
      <c r="D4" s="206" t="s">
        <v>88</v>
      </c>
      <c r="E4" s="159"/>
      <c r="G4" s="160"/>
    </row>
    <row r="5" spans="1:10">
      <c r="A5" s="1" t="s">
        <v>0</v>
      </c>
      <c r="B5" s="4">
        <v>513</v>
      </c>
      <c r="C5" s="5"/>
      <c r="D5" s="205">
        <v>553</v>
      </c>
      <c r="E5" s="161"/>
      <c r="G5" s="161"/>
    </row>
    <row r="6" spans="1:10">
      <c r="A6" s="2" t="s">
        <v>1</v>
      </c>
      <c r="B6" s="6">
        <v>648</v>
      </c>
      <c r="C6" s="7"/>
      <c r="D6" s="205">
        <v>688</v>
      </c>
      <c r="E6" s="161"/>
      <c r="G6" s="161"/>
    </row>
    <row r="7" spans="1:10">
      <c r="A7" s="2" t="s">
        <v>2</v>
      </c>
      <c r="B7" s="6">
        <v>783</v>
      </c>
      <c r="C7" s="7"/>
      <c r="D7" s="205">
        <v>823</v>
      </c>
      <c r="E7" s="161"/>
      <c r="G7" s="161"/>
    </row>
    <row r="8" spans="1:10">
      <c r="A8" s="2" t="s">
        <v>3</v>
      </c>
      <c r="B8" s="6">
        <v>912</v>
      </c>
      <c r="C8" s="7"/>
      <c r="D8" s="205">
        <v>952</v>
      </c>
      <c r="E8" s="161"/>
      <c r="G8" s="161"/>
    </row>
    <row r="9" spans="1:10">
      <c r="A9" s="2" t="s">
        <v>64</v>
      </c>
      <c r="B9" s="6">
        <v>139</v>
      </c>
      <c r="C9" s="7"/>
      <c r="D9" s="205">
        <v>139</v>
      </c>
      <c r="E9" s="161"/>
      <c r="G9" s="161"/>
    </row>
    <row r="10" spans="1:10" ht="15.5" thickBot="1">
      <c r="A10" s="221" t="s">
        <v>93</v>
      </c>
      <c r="B10" s="222"/>
      <c r="C10" s="223"/>
      <c r="D10" s="239">
        <v>686</v>
      </c>
      <c r="G10" s="161"/>
    </row>
    <row r="11" spans="1:10" ht="13.5" customHeight="1" thickTop="1">
      <c r="A11" s="122" t="s">
        <v>36</v>
      </c>
      <c r="B11" s="165"/>
      <c r="C11" s="165"/>
      <c r="D11" s="165"/>
    </row>
    <row r="12" spans="1:10" ht="2.15" customHeight="1">
      <c r="A12" s="93"/>
      <c r="B12" s="94"/>
    </row>
    <row r="13" spans="1:10" ht="21" customHeight="1" thickBot="1">
      <c r="A13" s="3" t="s">
        <v>15</v>
      </c>
      <c r="B13" s="121"/>
      <c r="E13" s="3"/>
      <c r="F13" s="3"/>
      <c r="G13" s="3"/>
    </row>
    <row r="14" spans="1:10" ht="13" thickTop="1">
      <c r="A14" s="166"/>
      <c r="B14" s="265"/>
      <c r="C14" s="266"/>
      <c r="D14" s="267"/>
    </row>
    <row r="15" spans="1:10">
      <c r="A15" s="163" t="s">
        <v>29</v>
      </c>
      <c r="B15" s="268" t="s">
        <v>66</v>
      </c>
      <c r="C15" s="263"/>
      <c r="D15" s="263"/>
    </row>
    <row r="16" spans="1:10">
      <c r="A16" s="1" t="s">
        <v>0</v>
      </c>
      <c r="B16" s="261">
        <v>401</v>
      </c>
      <c r="C16" s="262"/>
      <c r="D16" s="263"/>
    </row>
    <row r="17" spans="1:10">
      <c r="A17" s="167" t="s">
        <v>1</v>
      </c>
      <c r="B17" s="261">
        <v>521.70000000000005</v>
      </c>
      <c r="C17" s="262"/>
      <c r="D17" s="263"/>
    </row>
    <row r="18" spans="1:10">
      <c r="A18" s="167" t="s">
        <v>2</v>
      </c>
      <c r="B18" s="261">
        <f>521.7+121</f>
        <v>642.70000000000005</v>
      </c>
      <c r="C18" s="262"/>
      <c r="D18" s="263"/>
    </row>
    <row r="19" spans="1:10">
      <c r="A19" s="167" t="s">
        <v>3</v>
      </c>
      <c r="B19" s="261">
        <f>B18+121</f>
        <v>763.7</v>
      </c>
      <c r="C19" s="262"/>
      <c r="D19" s="263"/>
    </row>
    <row r="20" spans="1:10">
      <c r="A20" s="168" t="s">
        <v>64</v>
      </c>
      <c r="B20" s="261">
        <v>121</v>
      </c>
      <c r="C20" s="262"/>
      <c r="D20" s="263"/>
    </row>
    <row r="21" spans="1:10" ht="15.75" customHeight="1" thickBot="1">
      <c r="A21" s="224" t="s">
        <v>94</v>
      </c>
      <c r="B21" s="225"/>
      <c r="C21" s="259">
        <v>441</v>
      </c>
      <c r="D21" s="260"/>
    </row>
    <row r="22" spans="1:10" s="99" customFormat="1" ht="8.25" customHeight="1" thickTop="1">
      <c r="A22" s="98"/>
      <c r="B22" s="100"/>
    </row>
    <row r="23" spans="1:10" ht="21" customHeight="1" thickBot="1">
      <c r="A23" s="3" t="s">
        <v>7</v>
      </c>
      <c r="B23" s="9"/>
      <c r="C23" s="9"/>
      <c r="D23" s="9"/>
      <c r="E23" s="122"/>
    </row>
    <row r="24" spans="1:10" ht="18" customHeight="1" thickTop="1">
      <c r="A24" s="10"/>
      <c r="B24" s="20"/>
      <c r="C24" s="20"/>
      <c r="D24" s="25" t="s">
        <v>8</v>
      </c>
      <c r="E24" s="25" t="s">
        <v>9</v>
      </c>
      <c r="F24" s="27"/>
      <c r="G24" s="25" t="s">
        <v>10</v>
      </c>
      <c r="H24" s="81"/>
    </row>
    <row r="25" spans="1:10" ht="14.25" customHeight="1">
      <c r="A25" s="11" t="s">
        <v>30</v>
      </c>
      <c r="B25" s="28"/>
      <c r="C25" s="28"/>
      <c r="D25" s="12" t="s">
        <v>79</v>
      </c>
      <c r="E25" s="12" t="s">
        <v>11</v>
      </c>
      <c r="F25" s="28"/>
      <c r="G25" s="85" t="s">
        <v>12</v>
      </c>
      <c r="H25" s="82"/>
    </row>
    <row r="26" spans="1:10" ht="16.5" customHeight="1">
      <c r="A26" s="21" t="s">
        <v>31</v>
      </c>
      <c r="B26" s="22"/>
      <c r="C26" s="22"/>
      <c r="D26" s="176">
        <v>1042.82</v>
      </c>
      <c r="E26" s="176">
        <v>914</v>
      </c>
      <c r="F26" s="177"/>
      <c r="G26" s="176">
        <v>128.82</v>
      </c>
      <c r="H26" s="83"/>
      <c r="J26" s="111"/>
    </row>
    <row r="27" spans="1:10">
      <c r="A27" s="23" t="s">
        <v>32</v>
      </c>
      <c r="B27" s="24"/>
      <c r="C27" s="24"/>
      <c r="D27" s="178">
        <v>953.26</v>
      </c>
      <c r="E27" s="178">
        <v>914</v>
      </c>
      <c r="F27" s="179"/>
      <c r="G27" s="178">
        <v>30.4</v>
      </c>
      <c r="H27" s="84"/>
      <c r="J27" s="111"/>
    </row>
    <row r="28" spans="1:10">
      <c r="A28" s="23" t="s">
        <v>33</v>
      </c>
      <c r="B28" s="24"/>
      <c r="C28" s="24"/>
      <c r="D28" s="178">
        <v>713.7</v>
      </c>
      <c r="E28" s="178">
        <v>609.34</v>
      </c>
      <c r="F28" s="179"/>
      <c r="G28" s="178">
        <v>104.36</v>
      </c>
      <c r="H28" s="84"/>
      <c r="J28" s="111"/>
    </row>
    <row r="29" spans="1:10" ht="20.25" customHeight="1">
      <c r="A29" s="11" t="s">
        <v>34</v>
      </c>
      <c r="B29" s="28"/>
      <c r="C29" s="28"/>
      <c r="D29" s="180"/>
      <c r="E29" s="180"/>
      <c r="F29" s="181"/>
      <c r="G29" s="180"/>
      <c r="H29" s="29"/>
    </row>
    <row r="30" spans="1:10">
      <c r="A30" s="21" t="s">
        <v>31</v>
      </c>
      <c r="B30" s="22"/>
      <c r="C30" s="22"/>
      <c r="D30" s="176">
        <v>1028.3900000000001</v>
      </c>
      <c r="E30" s="176">
        <v>914</v>
      </c>
      <c r="F30" s="177"/>
      <c r="G30" s="176">
        <v>114.39</v>
      </c>
      <c r="H30" s="83"/>
      <c r="J30" s="111"/>
    </row>
    <row r="31" spans="1:10">
      <c r="A31" s="23" t="s">
        <v>35</v>
      </c>
      <c r="B31" s="24"/>
      <c r="C31" s="24"/>
      <c r="D31" s="178">
        <v>944.4</v>
      </c>
      <c r="E31" s="178">
        <v>914</v>
      </c>
      <c r="F31" s="179"/>
      <c r="G31" s="178">
        <v>30.4</v>
      </c>
      <c r="H31" s="84"/>
      <c r="J31" s="111"/>
    </row>
    <row r="32" spans="1:10" ht="13" thickBot="1">
      <c r="A32" s="15" t="s">
        <v>33</v>
      </c>
      <c r="B32" s="30"/>
      <c r="C32" s="30"/>
      <c r="D32" s="182">
        <v>696.92</v>
      </c>
      <c r="E32" s="182">
        <v>609.34</v>
      </c>
      <c r="F32" s="183"/>
      <c r="G32" s="182">
        <v>87.58</v>
      </c>
      <c r="H32" s="8"/>
      <c r="J32" s="111"/>
    </row>
    <row r="33" spans="1:13" ht="6.75" customHeight="1" thickTop="1">
      <c r="A33" s="9"/>
      <c r="B33" s="32"/>
      <c r="C33" s="32"/>
      <c r="D33" s="14"/>
      <c r="E33" s="14"/>
      <c r="G33" s="14"/>
    </row>
    <row r="34" spans="1:13" ht="18.75" customHeight="1" thickBot="1">
      <c r="A34" s="137" t="s">
        <v>44</v>
      </c>
      <c r="B34" s="16"/>
      <c r="C34" s="9"/>
      <c r="D34" s="17"/>
      <c r="E34" s="16"/>
      <c r="F34" s="121"/>
      <c r="G34" s="121"/>
    </row>
    <row r="35" spans="1:13" ht="16.5" customHeight="1" thickTop="1">
      <c r="A35" s="132"/>
      <c r="B35" s="184" t="s">
        <v>71</v>
      </c>
      <c r="C35" s="190"/>
      <c r="D35" s="190"/>
      <c r="E35" s="256"/>
      <c r="F35" s="257"/>
      <c r="G35" s="257"/>
      <c r="H35" s="258"/>
    </row>
    <row r="36" spans="1:13" ht="45.75" customHeight="1">
      <c r="A36" s="133"/>
      <c r="B36" s="173" t="s">
        <v>70</v>
      </c>
      <c r="C36" s="191"/>
      <c r="D36" s="192" t="s">
        <v>72</v>
      </c>
      <c r="E36" s="246" t="s">
        <v>83</v>
      </c>
      <c r="F36" s="245"/>
      <c r="G36" s="192"/>
      <c r="H36" s="82"/>
      <c r="M36" s="175"/>
    </row>
    <row r="37" spans="1:13" ht="21.75" customHeight="1">
      <c r="A37" s="134" t="s">
        <v>29</v>
      </c>
      <c r="B37" s="189" t="s">
        <v>68</v>
      </c>
      <c r="C37" s="191"/>
      <c r="D37" s="189" t="s">
        <v>69</v>
      </c>
      <c r="E37" s="245"/>
      <c r="F37" s="245"/>
      <c r="G37" s="245"/>
      <c r="H37" s="82"/>
    </row>
    <row r="38" spans="1:13" ht="16.5" customHeight="1">
      <c r="A38" s="135" t="s">
        <v>0</v>
      </c>
      <c r="B38" s="185">
        <v>1473</v>
      </c>
      <c r="C38" s="186"/>
      <c r="D38" s="174">
        <v>1133</v>
      </c>
      <c r="E38" s="111">
        <v>281</v>
      </c>
      <c r="F38" s="111"/>
      <c r="G38" s="111"/>
      <c r="H38" s="243"/>
    </row>
    <row r="39" spans="1:13" ht="15" customHeight="1">
      <c r="A39" s="135" t="s">
        <v>1</v>
      </c>
      <c r="B39" s="185">
        <v>1984</v>
      </c>
      <c r="D39" s="174">
        <v>1526</v>
      </c>
      <c r="E39" s="244">
        <v>516</v>
      </c>
      <c r="F39" s="111"/>
      <c r="G39" s="111"/>
      <c r="H39" s="243"/>
    </row>
    <row r="40" spans="1:13">
      <c r="A40" s="135" t="s">
        <v>2</v>
      </c>
      <c r="B40" s="185">
        <v>2495</v>
      </c>
      <c r="D40" s="174">
        <v>1920</v>
      </c>
      <c r="E40" s="244">
        <v>740</v>
      </c>
      <c r="F40" s="111"/>
      <c r="G40" s="111"/>
      <c r="H40" s="243"/>
    </row>
    <row r="41" spans="1:13">
      <c r="A41" s="135" t="s">
        <v>3</v>
      </c>
      <c r="B41" s="185">
        <v>3007</v>
      </c>
      <c r="D41" s="174">
        <v>2313</v>
      </c>
      <c r="E41" s="244">
        <v>939</v>
      </c>
      <c r="F41" s="111"/>
      <c r="G41" s="111"/>
      <c r="H41" s="243"/>
    </row>
    <row r="42" spans="1:13">
      <c r="A42" s="135" t="s">
        <v>13</v>
      </c>
      <c r="B42" s="185">
        <v>3518</v>
      </c>
      <c r="D42" s="174">
        <v>2706</v>
      </c>
      <c r="E42" s="244">
        <v>1116</v>
      </c>
      <c r="F42" s="111"/>
      <c r="G42" s="111"/>
      <c r="H42" s="243"/>
    </row>
    <row r="43" spans="1:13">
      <c r="A43" s="135" t="s">
        <v>14</v>
      </c>
      <c r="B43" s="185">
        <v>4029</v>
      </c>
      <c r="D43" s="174">
        <v>3100</v>
      </c>
      <c r="E43" s="244">
        <v>1339</v>
      </c>
      <c r="F43" s="111"/>
      <c r="G43" s="111"/>
      <c r="H43" s="243"/>
    </row>
    <row r="44" spans="1:13">
      <c r="A44" s="135">
        <v>7</v>
      </c>
      <c r="B44" s="185">
        <v>4541</v>
      </c>
      <c r="D44" s="174">
        <v>3493</v>
      </c>
      <c r="E44" s="111">
        <v>1480</v>
      </c>
      <c r="F44" s="111"/>
      <c r="G44" s="111"/>
      <c r="H44" s="243"/>
      <c r="M44" s="174"/>
    </row>
    <row r="45" spans="1:13">
      <c r="A45" s="135">
        <v>8</v>
      </c>
      <c r="B45" s="185">
        <v>5052</v>
      </c>
      <c r="D45" s="174">
        <v>3886</v>
      </c>
      <c r="E45" s="111">
        <v>1691</v>
      </c>
      <c r="F45" s="111"/>
      <c r="G45" s="111"/>
      <c r="H45" s="243"/>
      <c r="M45" s="174"/>
    </row>
    <row r="46" spans="1:13" ht="13" thickBot="1">
      <c r="A46" s="136" t="s">
        <v>64</v>
      </c>
      <c r="B46" s="187">
        <v>512</v>
      </c>
      <c r="C46" s="187"/>
      <c r="D46" s="226">
        <v>394</v>
      </c>
      <c r="E46" s="187">
        <v>211</v>
      </c>
      <c r="F46" s="187"/>
      <c r="G46" s="187"/>
      <c r="H46" s="227"/>
      <c r="M46" s="174"/>
    </row>
    <row r="47" spans="1:13" ht="3" customHeight="1" thickTop="1">
      <c r="A47" s="103"/>
      <c r="B47" s="104"/>
      <c r="C47" s="105"/>
      <c r="D47" s="89"/>
    </row>
    <row r="48" spans="1:13" ht="13">
      <c r="A48" s="103" t="s">
        <v>54</v>
      </c>
      <c r="B48" s="104"/>
      <c r="C48" s="105"/>
      <c r="D48" s="89"/>
    </row>
    <row r="49" spans="1:13" s="99" customFormat="1" ht="30" customHeight="1">
      <c r="A49" s="264" t="s">
        <v>91</v>
      </c>
      <c r="B49" s="264"/>
      <c r="C49" s="264"/>
      <c r="D49" s="264"/>
      <c r="E49" s="264"/>
      <c r="F49" s="264"/>
      <c r="G49" s="264"/>
      <c r="H49" s="264"/>
    </row>
    <row r="50" spans="1:13" s="99" customFormat="1" ht="30" customHeight="1">
      <c r="A50" s="264" t="s">
        <v>89</v>
      </c>
      <c r="B50" s="264"/>
      <c r="C50" s="264"/>
      <c r="D50" s="264"/>
      <c r="E50" s="264"/>
      <c r="F50" s="264"/>
      <c r="G50" s="264"/>
      <c r="H50" s="264"/>
    </row>
    <row r="51" spans="1:13" s="99" customFormat="1" ht="30" customHeight="1">
      <c r="A51" s="264" t="s">
        <v>84</v>
      </c>
      <c r="B51" s="264"/>
      <c r="C51" s="264"/>
      <c r="D51" s="264"/>
      <c r="E51" s="264"/>
      <c r="F51" s="264"/>
      <c r="G51" s="264"/>
      <c r="H51" s="264"/>
    </row>
    <row r="52" spans="1:13" s="99" customFormat="1" ht="30" customHeight="1">
      <c r="A52" s="242"/>
      <c r="B52" s="242"/>
      <c r="C52" s="242"/>
      <c r="D52" s="242"/>
      <c r="E52" s="242"/>
      <c r="F52" s="242"/>
      <c r="G52" s="242"/>
      <c r="H52" s="242"/>
    </row>
    <row r="53" spans="1:13" ht="13.5" customHeight="1">
      <c r="A53" s="241"/>
      <c r="B53" s="240"/>
      <c r="C53" s="240"/>
      <c r="D53" s="240"/>
      <c r="E53" s="240"/>
      <c r="F53" s="240"/>
      <c r="G53" s="240"/>
      <c r="H53" s="240"/>
    </row>
    <row r="54" spans="1:13">
      <c r="A54" s="240"/>
      <c r="B54" s="240"/>
      <c r="C54" s="240"/>
      <c r="D54" s="240"/>
      <c r="E54" s="240"/>
      <c r="F54" s="240"/>
      <c r="G54" s="240"/>
      <c r="H54" s="240"/>
    </row>
    <row r="55" spans="1:13">
      <c r="A55" s="93"/>
      <c r="B55" s="94"/>
      <c r="L55" s="174"/>
      <c r="M55" s="174"/>
    </row>
    <row r="56" spans="1:13">
      <c r="A56" s="93"/>
      <c r="B56" s="94"/>
      <c r="L56" s="174"/>
      <c r="M56" s="174"/>
    </row>
    <row r="57" spans="1:13">
      <c r="L57" s="174"/>
      <c r="M57" s="174"/>
    </row>
    <row r="58" spans="1:13">
      <c r="L58" s="174"/>
      <c r="M58" s="174"/>
    </row>
    <row r="59" spans="1:13">
      <c r="L59" s="174"/>
      <c r="M59" s="174"/>
    </row>
    <row r="60" spans="1:13">
      <c r="L60" s="174"/>
      <c r="M60" s="174"/>
    </row>
    <row r="61" spans="1:13">
      <c r="L61" s="174"/>
      <c r="M61" s="174"/>
    </row>
    <row r="62" spans="1:13">
      <c r="L62" s="174"/>
      <c r="M62" s="174"/>
    </row>
    <row r="63" spans="1:13">
      <c r="L63" s="174"/>
      <c r="M63" s="174"/>
    </row>
    <row r="68" spans="11:11">
      <c r="K68" s="188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 xml:space="preserve">&amp;C&amp;"Arial,Bold"&amp;14DEPARTMENT OF TRANSITIONAL ASSISTANCE
Facts and Figures 
&amp;12Issue Date: August 2023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topLeftCell="A12" zoomScale="95" zoomScaleNormal="100" zoomScalePageLayoutView="95" workbookViewId="0">
      <selection activeCell="C36" sqref="C36"/>
    </sheetView>
  </sheetViews>
  <sheetFormatPr defaultColWidth="12.453125" defaultRowHeight="15.5"/>
  <cols>
    <col min="1" max="1" width="21.7265625" style="59" customWidth="1"/>
    <col min="2" max="2" width="25.81640625" style="59" customWidth="1"/>
    <col min="3" max="3" width="11" style="59" customWidth="1"/>
    <col min="4" max="4" width="18.54296875" style="59" customWidth="1"/>
    <col min="5" max="5" width="7.26953125" style="139" customWidth="1"/>
    <col min="6" max="6" width="4.453125" style="139" customWidth="1"/>
    <col min="7" max="7" width="2.7265625" style="139" customWidth="1"/>
    <col min="8" max="8" width="2.54296875" style="59" customWidth="1"/>
    <col min="9" max="9" width="6.26953125" style="59" customWidth="1"/>
    <col min="10" max="16384" width="12.453125" style="59"/>
  </cols>
  <sheetData>
    <row r="1" spans="1:9" ht="21" customHeight="1" thickBot="1">
      <c r="A1" s="204" t="s">
        <v>96</v>
      </c>
    </row>
    <row r="2" spans="1:9" ht="16" thickTop="1">
      <c r="A2" s="62"/>
      <c r="B2" s="26"/>
      <c r="C2" s="26"/>
      <c r="D2" s="18"/>
      <c r="E2" s="25"/>
      <c r="F2" s="25"/>
      <c r="G2" s="140"/>
    </row>
    <row r="3" spans="1:9">
      <c r="A3" s="63"/>
      <c r="B3" s="13"/>
      <c r="C3" s="13"/>
      <c r="D3" s="13"/>
      <c r="E3" s="19"/>
      <c r="F3" s="19"/>
      <c r="G3" s="141"/>
    </row>
    <row r="4" spans="1:9">
      <c r="A4" s="63"/>
      <c r="B4" s="13"/>
      <c r="C4" s="13"/>
      <c r="D4" s="71" t="s">
        <v>97</v>
      </c>
      <c r="E4" s="19"/>
      <c r="F4" s="80"/>
      <c r="G4" s="141"/>
    </row>
    <row r="5" spans="1:9">
      <c r="A5" s="64" t="s">
        <v>24</v>
      </c>
      <c r="B5" s="9" t="s">
        <v>45</v>
      </c>
      <c r="C5" s="9"/>
      <c r="D5" s="66">
        <v>80071407</v>
      </c>
      <c r="E5" s="138"/>
      <c r="F5" s="138"/>
      <c r="G5" s="142"/>
      <c r="H5" s="117"/>
      <c r="I5" s="90"/>
    </row>
    <row r="6" spans="1:9">
      <c r="A6" s="64"/>
      <c r="B6" s="9" t="s">
        <v>42</v>
      </c>
      <c r="C6" s="9"/>
      <c r="D6" s="66">
        <v>95405257</v>
      </c>
      <c r="E6" s="138"/>
      <c r="F6" s="138"/>
      <c r="G6" s="142"/>
      <c r="H6" s="87"/>
      <c r="I6" s="66"/>
    </row>
    <row r="7" spans="1:9">
      <c r="A7" s="64"/>
      <c r="B7" s="9" t="s">
        <v>48</v>
      </c>
      <c r="C7" s="9"/>
      <c r="D7" s="66">
        <v>4904705</v>
      </c>
      <c r="E7" s="138"/>
      <c r="F7" s="138"/>
      <c r="G7" s="142"/>
      <c r="H7" s="87"/>
      <c r="I7" s="87"/>
    </row>
    <row r="8" spans="1:9" ht="15" customHeight="1">
      <c r="A8" s="64"/>
      <c r="B8" s="9" t="s">
        <v>43</v>
      </c>
      <c r="C8" s="9"/>
      <c r="D8" s="220">
        <v>1989567</v>
      </c>
      <c r="E8" s="138"/>
      <c r="F8" s="143"/>
      <c r="G8" s="142"/>
      <c r="I8" s="87"/>
    </row>
    <row r="9" spans="1:9">
      <c r="A9" s="64"/>
      <c r="B9" s="126" t="s">
        <v>21</v>
      </c>
      <c r="C9" s="128"/>
      <c r="D9" s="172">
        <f>SUM(D5:D8)</f>
        <v>182370936</v>
      </c>
      <c r="E9" s="138"/>
      <c r="F9" s="138"/>
      <c r="G9" s="142"/>
    </row>
    <row r="10" spans="1:9">
      <c r="A10" s="64"/>
      <c r="B10" s="67"/>
      <c r="C10" s="9"/>
      <c r="D10" s="68"/>
      <c r="E10" s="138"/>
      <c r="F10" s="138"/>
      <c r="G10" s="142"/>
    </row>
    <row r="11" spans="1:9">
      <c r="A11" s="64" t="s">
        <v>25</v>
      </c>
      <c r="B11" s="9" t="s">
        <v>5</v>
      </c>
      <c r="C11" s="9"/>
      <c r="D11" s="66">
        <v>444655605</v>
      </c>
      <c r="E11" s="138"/>
      <c r="F11" s="138"/>
      <c r="G11" s="142"/>
      <c r="H11" s="87"/>
      <c r="I11" s="87"/>
    </row>
    <row r="12" spans="1:9">
      <c r="A12" s="64"/>
      <c r="B12" s="92" t="s">
        <v>50</v>
      </c>
      <c r="C12" s="9"/>
      <c r="D12" s="66">
        <v>350000</v>
      </c>
      <c r="E12" s="138"/>
      <c r="F12" s="138"/>
      <c r="G12" s="142"/>
      <c r="I12" s="87"/>
    </row>
    <row r="13" spans="1:9">
      <c r="A13" s="64"/>
      <c r="B13" s="9" t="s">
        <v>62</v>
      </c>
      <c r="C13" s="9"/>
      <c r="D13" s="66">
        <v>10883264</v>
      </c>
      <c r="E13" s="138"/>
      <c r="F13" s="138"/>
      <c r="G13" s="142"/>
      <c r="H13" s="87"/>
      <c r="I13" s="87"/>
    </row>
    <row r="14" spans="1:9">
      <c r="A14" s="64"/>
      <c r="B14" s="9" t="s">
        <v>46</v>
      </c>
      <c r="C14" s="9"/>
      <c r="D14" s="66">
        <v>209839098</v>
      </c>
      <c r="E14" s="138"/>
      <c r="F14" s="138"/>
      <c r="G14" s="142"/>
      <c r="H14" s="87"/>
      <c r="I14" s="87"/>
    </row>
    <row r="15" spans="1:9">
      <c r="A15" s="64"/>
      <c r="B15" s="9" t="s">
        <v>15</v>
      </c>
      <c r="C15" s="9"/>
      <c r="D15" s="66">
        <v>186409929</v>
      </c>
      <c r="E15" s="138"/>
      <c r="F15" s="138"/>
      <c r="G15" s="142"/>
      <c r="H15" s="87"/>
      <c r="I15" s="65"/>
    </row>
    <row r="16" spans="1:9">
      <c r="A16" s="170"/>
      <c r="B16" s="70" t="s">
        <v>74</v>
      </c>
      <c r="C16" s="70"/>
      <c r="D16" s="66">
        <v>500000</v>
      </c>
      <c r="E16" s="230"/>
      <c r="F16" s="138"/>
      <c r="G16" s="171"/>
      <c r="H16" s="87"/>
      <c r="I16" s="65"/>
    </row>
    <row r="17" spans="1:9">
      <c r="A17" s="170"/>
      <c r="B17" s="70" t="s">
        <v>78</v>
      </c>
      <c r="C17" s="70"/>
      <c r="D17" s="66">
        <v>5050000</v>
      </c>
      <c r="E17" s="231"/>
      <c r="F17" s="138"/>
      <c r="G17" s="171"/>
      <c r="H17" s="87"/>
      <c r="I17" s="65"/>
    </row>
    <row r="18" spans="1:9">
      <c r="A18" s="170"/>
      <c r="B18" s="70" t="s">
        <v>80</v>
      </c>
      <c r="C18" s="70"/>
      <c r="D18" s="66">
        <v>3500000</v>
      </c>
      <c r="E18" s="231"/>
      <c r="F18" s="138"/>
      <c r="G18" s="171"/>
      <c r="H18" s="87"/>
      <c r="I18" s="65"/>
    </row>
    <row r="19" spans="1:9">
      <c r="A19" s="64"/>
      <c r="B19" s="9" t="s">
        <v>47</v>
      </c>
      <c r="C19" s="9"/>
      <c r="D19" s="66">
        <v>19925509</v>
      </c>
      <c r="E19" s="138"/>
      <c r="F19" s="138"/>
      <c r="G19" s="142"/>
      <c r="H19" s="87"/>
      <c r="I19" s="87"/>
    </row>
    <row r="20" spans="1:9">
      <c r="A20" s="64"/>
      <c r="B20" s="9" t="s">
        <v>61</v>
      </c>
      <c r="C20" s="9"/>
      <c r="D20" s="66">
        <v>1000000</v>
      </c>
      <c r="E20" s="138"/>
      <c r="F20" s="138"/>
      <c r="G20" s="142"/>
      <c r="H20" s="87"/>
    </row>
    <row r="21" spans="1:9">
      <c r="A21" s="170"/>
      <c r="B21" s="9" t="s">
        <v>67</v>
      </c>
      <c r="C21" s="9"/>
      <c r="D21" s="220">
        <v>5050000</v>
      </c>
      <c r="E21" s="138"/>
      <c r="F21" s="138"/>
      <c r="G21" s="171"/>
      <c r="H21" s="87"/>
    </row>
    <row r="22" spans="1:9">
      <c r="A22" s="64"/>
      <c r="B22" s="126" t="s">
        <v>22</v>
      </c>
      <c r="C22" s="128"/>
      <c r="D22" s="172">
        <f>SUM(D11:D21)</f>
        <v>887163405</v>
      </c>
      <c r="E22" s="138"/>
      <c r="F22" s="144"/>
      <c r="G22" s="142"/>
      <c r="I22" s="87"/>
    </row>
    <row r="23" spans="1:9" s="107" customFormat="1" ht="21" customHeight="1">
      <c r="A23" s="106"/>
      <c r="B23" s="126" t="s">
        <v>23</v>
      </c>
      <c r="C23" s="127"/>
      <c r="D23" s="172">
        <f>+D22+D9</f>
        <v>1069534341</v>
      </c>
      <c r="E23" s="138"/>
      <c r="F23" s="138"/>
      <c r="G23" s="142"/>
      <c r="I23" s="108"/>
    </row>
    <row r="24" spans="1:9" ht="16" thickBot="1">
      <c r="A24" s="86"/>
      <c r="B24" s="88"/>
      <c r="C24" s="60"/>
      <c r="D24" s="69"/>
      <c r="E24" s="145"/>
      <c r="F24" s="145"/>
      <c r="G24" s="146"/>
    </row>
    <row r="25" spans="1:9" ht="12" customHeight="1" thickTop="1">
      <c r="A25" s="229"/>
      <c r="B25" s="110"/>
      <c r="C25" s="9"/>
      <c r="D25" s="65"/>
      <c r="E25" s="61"/>
      <c r="F25" s="14"/>
    </row>
    <row r="26" spans="1:9" s="131" customFormat="1" ht="12" hidden="1" customHeight="1">
      <c r="A26" s="121"/>
      <c r="B26" s="130"/>
      <c r="C26" s="9"/>
      <c r="D26" s="61"/>
      <c r="E26" s="61"/>
      <c r="F26" s="61"/>
      <c r="G26" s="147"/>
      <c r="H26" s="129"/>
    </row>
    <row r="27" spans="1:9" ht="12" hidden="1" customHeight="1">
      <c r="A27" s="121"/>
      <c r="C27" s="9"/>
      <c r="D27" s="61"/>
      <c r="E27" s="61"/>
      <c r="F27" s="61"/>
      <c r="H27" s="118"/>
    </row>
    <row r="28" spans="1:9" ht="12" hidden="1" customHeight="1">
      <c r="A28" s="121"/>
      <c r="B28" s="109"/>
      <c r="C28" s="9"/>
      <c r="D28" s="61"/>
      <c r="E28" s="61"/>
      <c r="F28" s="61"/>
      <c r="H28" s="118"/>
    </row>
    <row r="29" spans="1:9" ht="12" hidden="1" customHeight="1">
      <c r="A29" s="121"/>
      <c r="B29" s="109"/>
      <c r="C29" s="9"/>
      <c r="D29" s="61"/>
      <c r="E29" s="61"/>
      <c r="F29" s="61"/>
      <c r="H29" s="118"/>
    </row>
    <row r="30" spans="1:9" ht="12" hidden="1" customHeight="1">
      <c r="A30" s="121"/>
      <c r="B30" s="109"/>
      <c r="C30" s="9"/>
      <c r="D30" s="61"/>
      <c r="E30" s="61"/>
      <c r="F30" s="61"/>
      <c r="H30" s="118"/>
    </row>
    <row r="31" spans="1:9" ht="12" hidden="1" customHeight="1">
      <c r="A31" s="121"/>
      <c r="B31" s="109"/>
      <c r="C31" s="9"/>
      <c r="D31" s="61"/>
      <c r="E31" s="61"/>
      <c r="F31" s="61"/>
      <c r="H31" s="118"/>
    </row>
    <row r="32" spans="1:9" ht="12" hidden="1" customHeight="1">
      <c r="A32" s="121"/>
      <c r="B32" s="109"/>
      <c r="C32" s="9"/>
      <c r="D32" s="61"/>
      <c r="E32" s="61"/>
      <c r="F32" s="61"/>
      <c r="H32" s="118"/>
    </row>
    <row r="33" spans="1:9" ht="10" customHeight="1">
      <c r="A33" s="3"/>
      <c r="B33" s="109"/>
      <c r="C33" s="9"/>
      <c r="D33" s="61"/>
      <c r="E33" s="61"/>
      <c r="F33" s="61"/>
      <c r="H33" s="118"/>
    </row>
    <row r="34" spans="1:9" ht="16.5" customHeight="1" thickBot="1">
      <c r="A34" s="248" t="s">
        <v>37</v>
      </c>
      <c r="B34" s="68"/>
      <c r="C34" s="68"/>
      <c r="D34" s="68"/>
      <c r="E34" s="148"/>
      <c r="F34" s="148"/>
      <c r="G34" s="148"/>
    </row>
    <row r="35" spans="1:9" ht="16" thickTop="1">
      <c r="A35" s="62" t="s">
        <v>26</v>
      </c>
      <c r="B35" s="91"/>
      <c r="C35" s="269" t="s">
        <v>98</v>
      </c>
      <c r="D35" s="270"/>
      <c r="E35" s="270"/>
      <c r="F35" s="270"/>
      <c r="G35" s="271"/>
    </row>
    <row r="36" spans="1:9">
      <c r="A36" s="64" t="s">
        <v>51</v>
      </c>
      <c r="B36" s="74"/>
      <c r="C36" s="238"/>
      <c r="D36" s="232">
        <v>373999448</v>
      </c>
      <c r="E36" s="235"/>
      <c r="F36" s="236"/>
      <c r="G36" s="149"/>
      <c r="H36" s="87"/>
      <c r="I36" s="87"/>
    </row>
    <row r="37" spans="1:9">
      <c r="A37" s="64" t="s">
        <v>90</v>
      </c>
      <c r="B37" s="74"/>
      <c r="C37" s="238"/>
      <c r="D37" s="232">
        <v>0</v>
      </c>
      <c r="E37" s="235"/>
      <c r="F37" s="236"/>
      <c r="G37" s="250"/>
      <c r="H37" s="87"/>
    </row>
    <row r="38" spans="1:9">
      <c r="A38" s="64" t="s">
        <v>38</v>
      </c>
      <c r="B38" s="95"/>
      <c r="C38" s="238"/>
      <c r="D38" s="233">
        <v>3700000</v>
      </c>
      <c r="E38" s="235"/>
      <c r="F38" s="236"/>
      <c r="G38" s="149"/>
      <c r="H38" s="87"/>
    </row>
    <row r="39" spans="1:9">
      <c r="A39" s="64" t="s">
        <v>49</v>
      </c>
      <c r="B39" s="74"/>
      <c r="C39" s="238"/>
      <c r="D39" s="233">
        <v>74128584.810825899</v>
      </c>
      <c r="E39" s="236"/>
      <c r="F39" s="236"/>
      <c r="G39" s="149"/>
      <c r="H39" s="87"/>
    </row>
    <row r="40" spans="1:9">
      <c r="A40" s="64" t="s">
        <v>39</v>
      </c>
      <c r="B40" s="74"/>
      <c r="C40" s="238"/>
      <c r="D40" s="232">
        <v>12651552.112076148</v>
      </c>
      <c r="E40" s="236"/>
      <c r="F40" s="236"/>
      <c r="G40" s="149"/>
      <c r="H40" s="87"/>
    </row>
    <row r="41" spans="1:9">
      <c r="A41" s="64" t="s">
        <v>40</v>
      </c>
      <c r="B41" s="74"/>
      <c r="C41" s="238"/>
      <c r="D41" s="233">
        <v>1272000</v>
      </c>
      <c r="E41" s="236"/>
      <c r="F41" s="236"/>
      <c r="G41" s="149"/>
    </row>
    <row r="42" spans="1:9" ht="18.75" customHeight="1">
      <c r="A42" s="64" t="s">
        <v>41</v>
      </c>
      <c r="B42" s="74"/>
      <c r="C42" s="238"/>
      <c r="D42" s="234">
        <v>15000000</v>
      </c>
      <c r="E42" s="235"/>
      <c r="F42" s="237"/>
      <c r="G42" s="149"/>
      <c r="H42" s="87"/>
      <c r="I42" s="87"/>
    </row>
    <row r="43" spans="1:9" ht="19.5" customHeight="1">
      <c r="A43" s="96" t="s">
        <v>27</v>
      </c>
      <c r="B43" s="74"/>
      <c r="C43" s="238"/>
      <c r="D43" s="172">
        <f>SUM(D36:D42)</f>
        <v>480751584.92290205</v>
      </c>
      <c r="E43" s="150"/>
      <c r="F43" s="150"/>
      <c r="G43" s="149"/>
      <c r="H43" s="119"/>
    </row>
    <row r="44" spans="1:9" ht="20.25" customHeight="1">
      <c r="A44" s="64" t="s">
        <v>52</v>
      </c>
      <c r="B44" s="74"/>
      <c r="C44" s="238"/>
      <c r="D44" s="220">
        <v>137355743</v>
      </c>
      <c r="E44" s="235"/>
      <c r="F44" s="237"/>
      <c r="G44" s="149"/>
      <c r="H44" s="87"/>
    </row>
    <row r="45" spans="1:9">
      <c r="A45" s="97" t="s">
        <v>28</v>
      </c>
      <c r="B45" s="74"/>
      <c r="C45" s="74"/>
      <c r="D45" s="172">
        <f>+D44+D43</f>
        <v>618107327.92290211</v>
      </c>
      <c r="E45" s="150"/>
      <c r="F45" s="150"/>
      <c r="G45" s="149"/>
    </row>
    <row r="46" spans="1:9" ht="10" customHeight="1" thickBot="1">
      <c r="A46" s="72"/>
      <c r="B46" s="73"/>
      <c r="C46" s="73"/>
      <c r="D46" s="125"/>
      <c r="E46" s="151"/>
      <c r="F46" s="151"/>
      <c r="G46" s="152"/>
    </row>
    <row r="47" spans="1:9" ht="10" customHeight="1" thickTop="1"/>
    <row r="48" spans="1:9" ht="19.5" customHeight="1"/>
    <row r="49" spans="1:8" ht="19.5" customHeight="1" thickBot="1">
      <c r="A49" s="204" t="s">
        <v>57</v>
      </c>
      <c r="B49" s="9"/>
      <c r="C49" s="9"/>
      <c r="D49" s="61"/>
      <c r="E49" s="61"/>
      <c r="F49" s="61"/>
      <c r="G49" s="251"/>
    </row>
    <row r="50" spans="1:8" ht="16" thickTop="1">
      <c r="A50" s="62" t="s">
        <v>55</v>
      </c>
      <c r="B50" s="26" t="s">
        <v>75</v>
      </c>
      <c r="C50" s="26"/>
      <c r="D50" s="26"/>
      <c r="E50" s="272" t="s">
        <v>85</v>
      </c>
      <c r="F50" s="272"/>
      <c r="G50" s="273"/>
      <c r="H50" s="120"/>
    </row>
    <row r="51" spans="1:8">
      <c r="A51" s="64"/>
      <c r="B51" s="13" t="s">
        <v>76</v>
      </c>
      <c r="C51" s="13"/>
      <c r="D51" s="31"/>
      <c r="E51" s="274" t="s">
        <v>86</v>
      </c>
      <c r="F51" s="275"/>
      <c r="G51" s="153"/>
      <c r="H51" s="120"/>
    </row>
    <row r="52" spans="1:8" s="124" customFormat="1" ht="16" thickBot="1">
      <c r="A52" s="114" t="s">
        <v>56</v>
      </c>
      <c r="B52" s="115" t="s">
        <v>77</v>
      </c>
      <c r="C52" s="116"/>
      <c r="D52" s="116"/>
      <c r="E52" s="247">
        <v>4.8899999999999999E-2</v>
      </c>
      <c r="F52" s="151"/>
      <c r="G52" s="154"/>
    </row>
    <row r="53" spans="1:8" ht="16" thickTop="1">
      <c r="A53" s="121"/>
      <c r="B53" s="122"/>
      <c r="C53" s="122"/>
      <c r="D53" s="123"/>
      <c r="E53" s="155"/>
      <c r="F53" s="155"/>
      <c r="G53" s="156"/>
    </row>
    <row r="54" spans="1:8" ht="69" customHeight="1">
      <c r="E54" s="59"/>
      <c r="F54" s="59"/>
      <c r="G54" s="59"/>
    </row>
    <row r="55" spans="1:8">
      <c r="E55" s="59"/>
      <c r="F55" s="59"/>
      <c r="G55" s="59"/>
    </row>
    <row r="56" spans="1:8">
      <c r="E56" s="59"/>
      <c r="F56" s="59"/>
      <c r="G56" s="59"/>
    </row>
    <row r="57" spans="1:8">
      <c r="E57" s="59"/>
      <c r="F57" s="59"/>
      <c r="G57" s="59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August 2023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2023-08-30T23:00:16Z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