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0391D942-AAC6-41A9-A8A1-AB904AD111D4}" xr6:coauthVersionLast="47" xr6:coauthVersionMax="47" xr10:uidLastSave="{00000000-0000-0000-0000-000000000000}"/>
  <bookViews>
    <workbookView xWindow="28680" yWindow="-1455" windowWidth="29040" windowHeight="15720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B19" i="1"/>
  <c r="B18" i="1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<sst xmlns="http://schemas.openxmlformats.org/spreadsheetml/2006/main" count="134" uniqueCount="96">
  <si>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</si>
  <si>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</si>
  <si>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</si>
  <si>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</si>
  <si>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</si>
  <si>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</si>
  <si>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</si>
  <si>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</si>
  <si>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</si>
  <si>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</si>
  <si>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</si>
  <si>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</si>
  <si>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</si>
  <si>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</si>
  <si>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</si>
  <si>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</si>
  <si>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</si>
  <si>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</si>
  <si>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</si>
  <si>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</si>
  <si>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</si>
  <si>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</si>
  <si>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</si>
  <si>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</si>
  <si>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</si>
  <si>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</si>
  <si>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</si>
  <si>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</si>
  <si>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</si>
  <si>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</si>
  <si>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</si>
  <si>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</si>
  <si>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</si>
  <si>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</si>
  <si>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</si>
  <si>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</si>
  <si>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</si>
  <si>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</si>
  <si>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</si>
  <si>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</si>
  <si>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</si>
  <si>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</si>
  <si>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</si>
  <si>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</si>
  <si>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</si>
  <si>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</si>
  <si>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</si>
  <si>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</si>
  <si>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</si>
  <si>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</si>
  <si>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</si>
  <si>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</si>
  <si>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</si>
  <si>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</si>
  <si>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</si>
  <si>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</si>
  <si>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</si>
  <si>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</si>
  <si>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</si>
  <si>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</si>
  <si>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</si>
  <si>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</si>
  <si>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</si>
  <si>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</si>
  <si>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</si>
  <si>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</si>
  <si>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</si>
  <si>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</si>
  <si>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</si>
  <si>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</si>
  <si>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</si>
  <si>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</si>
  <si>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</si>
  <si>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</si>
  <si>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</si>
  <si>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</si>
  <si>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</si>
  <si>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</si>
  <si>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</si>
  <si>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</si>
  <si>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</si>
  <si>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</si>
  <si>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</si>
  <si>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FY24 Average Monthly Grant for TAFDC and EAEDC is a calculation based on the average monthly spending and the monthly caseload.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</si>
  <si>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</si>
  <si>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</si>
  <si>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</si>
  <si>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</si>
  <si>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</si>
  <si>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</si>
  <si>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</si>
  <si>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As of 
July 2025</t>
  </si>
  <si>
    <t>FY26 Target (Subject to change)</t>
  </si>
  <si>
    <t>FY26 Appropriations</t>
  </si>
  <si>
    <t>FY26</t>
  </si>
  <si>
    <t>As of 
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</si>
</sst>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17" zoomScale="90" zoomScaleNormal="100" zoomScalePageLayoutView="90" workbookViewId="0">
      <selection activeCell="H27" sqref="H27"/>
    </sheetView>
  </sheetViews>
  <sheetFormatPr defaultColWidth="10.7109375" defaultRowHeight="12.75"/>
  <cols>
    <col min="1" max="1" width="26.28515625" style="54" customWidth="1"/>
    <col min="2" max="2" width="11" style="36" customWidth="1"/>
    <col min="3" max="3" width="9.7109375" style="36" bestFit="1" customWidth="1"/>
    <col min="4" max="4" width="9.7109375" style="55" customWidth="1"/>
    <col min="5" max="5" width="9.7109375" style="56" customWidth="1"/>
    <col min="6" max="6" width="6.140625" style="56" customWidth="1"/>
    <col min="7" max="16384" width="10.710937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39.950000000000003" customHeight="1">
      <c r="A6" s="41"/>
      <c r="B6" s="42" t="s">
        <v>91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41212</v>
      </c>
      <c r="C7" s="191">
        <v>41207</v>
      </c>
      <c r="D7" s="182">
        <f>(B7-C7)</f>
        <v>5</v>
      </c>
      <c r="E7" s="183">
        <f>(B7-C7)/C7</f>
        <v>1.2133860751814012E-4</v>
      </c>
      <c r="F7" s="184"/>
      <c r="I7" s="111"/>
      <c r="K7" s="110"/>
    </row>
    <row r="8" spans="1:240" ht="16.5" customHeight="1" thickBot="1">
      <c r="A8" s="45" t="s">
        <v>63</v>
      </c>
      <c r="B8" s="192">
        <v>104937</v>
      </c>
      <c r="C8" s="192">
        <v>105227</v>
      </c>
      <c r="D8" s="185">
        <f>(B8-C8)</f>
        <v>-290</v>
      </c>
      <c r="E8" s="186">
        <f>(B8-C8)/C8</f>
        <v>-2.7559466676803481E-3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39.950000000000003" customHeight="1">
      <c r="A13" s="41"/>
      <c r="B13" s="42" t="s">
        <v>91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33126</v>
      </c>
      <c r="C14" s="191">
        <v>33184</v>
      </c>
      <c r="D14" s="132">
        <f>(B14-C14)</f>
        <v>-58</v>
      </c>
      <c r="E14" s="77">
        <f>(B14-C14)/C14</f>
        <v>-1.7478302796528448E-3</v>
      </c>
      <c r="F14" s="78"/>
    </row>
    <row r="15" spans="1:240" ht="16.5" customHeight="1" thickBot="1">
      <c r="A15" s="45" t="s">
        <v>63</v>
      </c>
      <c r="B15" s="192">
        <v>33275</v>
      </c>
      <c r="C15" s="192">
        <v>33339</v>
      </c>
      <c r="D15" s="133">
        <f>(B15-C15)</f>
        <v>-64</v>
      </c>
      <c r="E15" s="46">
        <f>(B15-C15)/C15</f>
        <v>-1.9196736554785686E-3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39.950000000000003" customHeight="1">
      <c r="A20" s="41"/>
      <c r="B20" s="42" t="s">
        <v>91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167434</v>
      </c>
      <c r="C21" s="193">
        <v>167580</v>
      </c>
      <c r="D21" s="132">
        <f>(B21-C21)</f>
        <v>-146</v>
      </c>
      <c r="E21" s="77">
        <f>(B21-C21)/C21</f>
        <v>-8.712256832557585E-4</v>
      </c>
      <c r="F21" s="76"/>
    </row>
    <row r="22" spans="1:6" ht="16.5" customHeight="1" thickBot="1">
      <c r="A22" s="45" t="s">
        <v>63</v>
      </c>
      <c r="B22" s="194">
        <v>167434</v>
      </c>
      <c r="C22" s="194">
        <v>167580</v>
      </c>
      <c r="D22" s="133">
        <f>(B22-C22)</f>
        <v>-146</v>
      </c>
      <c r="E22" s="46">
        <f>(B22-C22)/C22</f>
        <v>-8.712256832557585E-4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39.950000000000003" customHeight="1">
      <c r="A27" s="41"/>
      <c r="B27" s="42" t="s">
        <v>95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659793</v>
      </c>
      <c r="C28" s="193">
        <v>665980</v>
      </c>
      <c r="D28" s="169">
        <f>(B28-C28)</f>
        <v>-6187</v>
      </c>
      <c r="E28" s="170">
        <f>(B28-C28)/C28</f>
        <v>-9.2900687708339594E-3</v>
      </c>
      <c r="F28" s="171"/>
    </row>
    <row r="29" spans="1:6" ht="16.5" customHeight="1" thickBot="1">
      <c r="A29" s="172" t="s">
        <v>63</v>
      </c>
      <c r="B29" s="194">
        <v>1073505</v>
      </c>
      <c r="C29" s="194">
        <v>1084257</v>
      </c>
      <c r="D29" s="173">
        <f>(B29-C29)</f>
        <v>-10752</v>
      </c>
      <c r="E29" s="174">
        <f>(B29-C29)/C29</f>
        <v>-9.9164681436227763E-3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August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0" zoomScaleNormal="115" workbookViewId="0">
      <selection activeCell="E10" sqref="E10"/>
    </sheetView>
  </sheetViews>
  <sheetFormatPr defaultRowHeight="12.75"/>
  <cols>
    <col min="1" max="1" width="11.140625" customWidth="1"/>
    <col min="2" max="2" width="12.5703125" customWidth="1"/>
    <col min="3" max="3" width="5.28515625" customWidth="1"/>
    <col min="4" max="4" width="19.85546875" bestFit="1" customWidth="1"/>
    <col min="5" max="5" width="19.7109375" bestFit="1" customWidth="1"/>
    <col min="6" max="6" width="6.14062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513</v>
      </c>
      <c r="C5" s="5"/>
      <c r="D5" s="180">
        <v>553</v>
      </c>
      <c r="E5" s="136"/>
      <c r="G5" s="136"/>
    </row>
    <row r="6" spans="1:10">
      <c r="A6" s="2" t="s">
        <v>1</v>
      </c>
      <c r="B6" s="6">
        <v>648</v>
      </c>
      <c r="C6" s="7"/>
      <c r="D6" s="180">
        <v>688</v>
      </c>
      <c r="E6" s="136"/>
      <c r="G6" s="136"/>
    </row>
    <row r="7" spans="1:10">
      <c r="A7" s="2" t="s">
        <v>2</v>
      </c>
      <c r="B7" s="6">
        <v>783</v>
      </c>
      <c r="C7" s="7"/>
      <c r="D7" s="180">
        <v>823</v>
      </c>
      <c r="E7" s="136"/>
      <c r="G7" s="136"/>
    </row>
    <row r="8" spans="1:10">
      <c r="A8" s="2" t="s">
        <v>3</v>
      </c>
      <c r="B8" s="6">
        <v>912</v>
      </c>
      <c r="C8" s="7"/>
      <c r="D8" s="180">
        <v>952</v>
      </c>
      <c r="E8" s="136"/>
      <c r="G8" s="136"/>
    </row>
    <row r="9" spans="1:10">
      <c r="A9" s="2" t="s">
        <v>64</v>
      </c>
      <c r="B9" s="6">
        <v>139</v>
      </c>
      <c r="C9" s="7"/>
      <c r="D9" s="180">
        <v>139</v>
      </c>
      <c r="E9" s="136"/>
      <c r="G9" s="136"/>
    </row>
    <row r="10" spans="1:10" ht="15" thickBot="1">
      <c r="A10" s="196" t="s">
        <v>89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.5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401</v>
      </c>
      <c r="C16" s="261"/>
      <c r="D16" s="251"/>
    </row>
    <row r="17" spans="1:10">
      <c r="A17" s="142" t="s">
        <v>1</v>
      </c>
      <c r="B17" s="260">
        <v>521.70000000000005</v>
      </c>
      <c r="C17" s="261"/>
      <c r="D17" s="251"/>
    </row>
    <row r="18" spans="1:10">
      <c r="A18" s="142" t="s">
        <v>2</v>
      </c>
      <c r="B18" s="260">
        <f>521.7+121</f>
        <v>642.70000000000005</v>
      </c>
      <c r="C18" s="261"/>
      <c r="D18" s="251"/>
    </row>
    <row r="19" spans="1:10">
      <c r="A19" s="142" t="s">
        <v>3</v>
      </c>
      <c r="B19" s="260">
        <f>B18+121</f>
        <v>763.7</v>
      </c>
      <c r="C19" s="261"/>
      <c r="D19" s="251"/>
    </row>
    <row r="20" spans="1:10">
      <c r="A20" s="143" t="s">
        <v>64</v>
      </c>
      <c r="B20" s="260">
        <v>121</v>
      </c>
      <c r="C20" s="261"/>
      <c r="D20" s="251"/>
    </row>
    <row r="21" spans="1:10" ht="15.75" customHeight="1" thickBot="1">
      <c r="A21" s="199" t="s">
        <v>90</v>
      </c>
      <c r="B21" s="200"/>
      <c r="C21" s="258">
        <v>468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.5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.5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>
      <c r="A48" s="101" t="s">
        <v>54</v>
      </c>
      <c r="B48" s="102"/>
      <c r="C48" s="103"/>
      <c r="D48" s="87"/>
    </row>
    <row r="49" spans="1:13" s="97" customFormat="1" ht="30" customHeight="1">
      <c r="A49" s="246" t="s">
        <v>83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84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85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August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D5" sqref="D5"/>
    </sheetView>
  </sheetViews>
  <sheetFormatPr defaultColWidth="12.42578125" defaultRowHeight="15"/>
  <cols>
    <col min="1" max="1" width="21.7109375" style="58" customWidth="1"/>
    <col min="2" max="2" width="63.28515625" style="58" customWidth="1"/>
    <col min="3" max="3" width="9.140625" style="58" customWidth="1"/>
    <col min="4" max="4" width="13.85546875" style="58" bestFit="1" customWidth="1"/>
    <col min="5" max="5" width="3.42578125" style="129" customWidth="1"/>
    <col min="6" max="6" width="1.140625" style="129" customWidth="1"/>
    <col min="7" max="7" width="1.28515625" style="129" customWidth="1"/>
    <col min="8" max="8" width="1.140625" style="58" customWidth="1"/>
    <col min="9" max="9" width="8.28515625" style="58" customWidth="1"/>
    <col min="10" max="10" width="0.5703125" style="58" customWidth="1"/>
    <col min="11" max="11" width="9.140625" style="58" customWidth="1"/>
    <col min="12" max="12" width="1.140625" style="58" customWidth="1"/>
    <col min="13" max="16384" width="12.42578125" style="58"/>
  </cols>
  <sheetData>
    <row r="1" spans="1:8" ht="21" customHeight="1" thickBot="1">
      <c r="A1" s="179" t="s">
        <v>93</v>
      </c>
    </row>
    <row r="2" spans="1:8" ht="15.75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94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 ht="17.25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5.75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9.9499999999999993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5.95" customHeight="1" thickTop="1">
      <c r="A35" s="61" t="s">
        <v>26</v>
      </c>
      <c r="B35" s="89"/>
      <c r="C35" s="262" t="s">
        <v>92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9.9499999999999993" customHeight="1" thickBot="1">
      <c r="A46" s="71"/>
      <c r="B46" s="72"/>
      <c r="C46" s="228"/>
      <c r="D46" s="229"/>
      <c r="E46" s="216"/>
      <c r="F46" s="216"/>
      <c r="G46" s="230"/>
    </row>
    <row r="47" spans="1:8" ht="9.9499999999999993" customHeight="1" thickTop="1"/>
    <row r="48" spans="1:8" ht="11.1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5.75" thickTop="1">
      <c r="A50" s="61" t="s">
        <v>55</v>
      </c>
      <c r="B50" s="25" t="s">
        <v>86</v>
      </c>
      <c r="C50" s="25"/>
      <c r="D50" s="25"/>
      <c r="E50" s="217"/>
      <c r="F50" s="58"/>
      <c r="G50" s="58"/>
    </row>
    <row r="51" spans="1:7">
      <c r="A51" s="63"/>
      <c r="B51" s="13" t="s">
        <v>87</v>
      </c>
      <c r="C51" s="13"/>
      <c r="D51" s="30"/>
      <c r="E51" s="218"/>
      <c r="F51" s="58"/>
      <c r="G51" s="58"/>
    </row>
    <row r="52" spans="1:7" s="117" customFormat="1" ht="15.75" thickBot="1">
      <c r="A52" s="112" t="s">
        <v>56</v>
      </c>
      <c r="B52" s="113" t="s">
        <v>88</v>
      </c>
      <c r="C52" s="114"/>
      <c r="D52" s="114"/>
      <c r="E52" s="219"/>
    </row>
    <row r="53" spans="1:7" ht="15.75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4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August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2025-09-09T16:17:47Z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