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59222ED6-182A-471E-AAC8-0163AB2023D7}" xr6:coauthVersionLast="41" xr6:coauthVersionMax="45" xr10:uidLastSave="{00000000-0000-0000-0000-000000000000}"/>
  <bookViews>
    <workbookView xWindow="28680" yWindow="-120" windowWidth="29040" windowHeight="15840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6" l="1"/>
  <c r="D22" i="6"/>
  <c r="D23" i="6" l="1"/>
  <c r="E28" i="4"/>
  <c r="D28" i="4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<sst xmlns="http://schemas.openxmlformats.org/spreadsheetml/2006/main" count="135" uniqueCount="100">
  <si>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</si>
  <si>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</si>
  <si>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</si>
  <si>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</si>
  <si>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</si>
  <si>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</si>
  <si>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</si>
  <si>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</si>
  <si>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</si>
  <si>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</si>
  <si>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</si>
  <si>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</si>
  <si>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</si>
  <si>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</si>
  <si>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</si>
  <si>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</si>
  <si>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</si>
  <si>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</si>
  <si>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</si>
  <si>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</si>
  <si>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</si>
  <si>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</si>
  <si>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</si>
  <si>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</si>
  <si>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</si>
  <si>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</si>
  <si>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</si>
  <si>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</si>
  <si>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</si>
  <si>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</si>
  <si>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</si>
  <si>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</si>
  <si>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</si>
  <si>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</si>
  <si>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</si>
  <si>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</si>
  <si>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</si>
  <si>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</si>
  <si>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</si>
  <si>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</si>
  <si>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</si>
  <si>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</si>
  <si>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</si>
  <si>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</si>
  <si>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</si>
  <si>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</si>
  <si>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</si>
  <si>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</si>
  <si>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</si>
  <si>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</si>
  <si>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</si>
  <si>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</si>
  <si>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</si>
  <si>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</si>
  <si>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</si>
  <si>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</si>
  <si>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</si>
  <si>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</si>
  <si>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</si>
  <si>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</si>
  <si>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</si>
  <si>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</si>
  <si>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</si>
  <si>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</si>
  <si>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</si>
  <si>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</si>
  <si>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</si>
  <si>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</si>
  <si>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</si>
  <si>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</si>
  <si>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</si>
  <si>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</si>
  <si>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</si>
  <si>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</si>
  <si>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</si>
  <si>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</si>
  <si>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</si>
  <si>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</si>
  <si>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</si>
  <si>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</si>
  <si>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</si>
  <si>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</si>
  <si>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</si>
  <si>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</si>
  <si>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15% enhancement, January-September 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</si>
  <si>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</si>
  <si>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</si>
  <si>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</si>
  <si>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</si>
  <si>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t>FY22 Appropriations</t>
  </si>
  <si>
    <t>FY22 Target 
(Subject to change)</t>
  </si>
  <si>
    <t>As of 
October
2021</t>
  </si>
  <si>
    <t>Public/subsidized housing</t>
  </si>
  <si>
    <t>Unsubsidized housing</t>
  </si>
  <si>
    <t>As of 
November
 2021</t>
  </si>
  <si>
    <t>As of 
November
2021</t>
  </si>
  <si>
    <t>FY22</t>
  </si>
  <si>
    <r>
      <rPr>
        <vertAlign val="superscript"/>
        <sz val="8"/>
        <rFont val="Arial"/>
        <family val="2"/>
      </rPr>
      <t>(2)(3)</t>
    </r>
    <r>
      <rPr>
        <sz val="8"/>
        <rFont val="Arial"/>
        <family val="2"/>
      </rPr>
      <t xml:space="preserve"> The FY21 Average Monthly Grant for TAFDC and EAEDC is a calculation based on the average monthly spending and the monthly caseload.</t>
    </r>
  </si>
  <si>
    <r>
      <rPr>
        <vertAlign val="superscript"/>
        <sz val="8"/>
        <rFont val="Arial"/>
        <family val="2"/>
      </rPr>
      <t>(4)</t>
    </r>
    <r>
      <rPr>
        <sz val="8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</si>
  <si>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r>
      <rPr>
        <vertAlign val="superscript"/>
        <sz val="8"/>
        <rFont val="Arial"/>
        <family val="2"/>
      </rPr>
      <t>(5)</t>
    </r>
    <r>
      <rPr>
        <sz val="8"/>
        <rFont val="Arial"/>
        <family val="2"/>
      </rPr>
      <t xml:space="preserve"> Effective 1/1/2021.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</si>
</sst>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6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3" fillId="3" borderId="2" xfId="3" applyNumberFormat="1" applyFont="1" applyFill="1" applyBorder="1" applyAlignment="1"/>
    <xf numFmtId="0" fontId="23" fillId="0" borderId="0" xfId="3" applyNumberFormat="1" applyFont="1" applyAlignment="1" applyProtection="1">
      <protection locked="0"/>
    </xf>
    <xf numFmtId="8" fontId="23" fillId="0" borderId="0" xfId="3" applyNumberFormat="1" applyFont="1" applyAlignment="1" applyProtection="1">
      <protection locked="0"/>
    </xf>
    <xf numFmtId="0" fontId="24" fillId="4" borderId="0" xfId="3" applyNumberFormat="1" applyFont="1" applyFill="1" applyBorder="1" applyAlignment="1">
      <alignment horizontal="left"/>
    </xf>
    <xf numFmtId="0" fontId="25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3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6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7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6" fillId="4" borderId="0" xfId="3" applyNumberFormat="1" applyFont="1" applyFill="1" applyBorder="1" applyAlignment="1">
      <alignment horizontal="center"/>
    </xf>
    <xf numFmtId="49" fontId="29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3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31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4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  <xf numFmtId="10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topLeftCell="A19" zoomScale="90" zoomScaleNormal="100" zoomScalePageLayoutView="90" workbookViewId="0">
      <selection activeCell="J11" sqref="J11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20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58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16</v>
      </c>
      <c r="C5" s="41"/>
      <c r="D5" s="42"/>
      <c r="E5" s="41"/>
      <c r="F5" s="43"/>
    </row>
    <row r="6" spans="1:240" ht="40" customHeight="1">
      <c r="A6" s="45"/>
      <c r="B6" s="173" t="s">
        <v>94</v>
      </c>
      <c r="C6" s="173" t="s">
        <v>17</v>
      </c>
      <c r="D6" s="46" t="s">
        <v>18</v>
      </c>
      <c r="E6" s="46" t="s">
        <v>19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65</v>
      </c>
      <c r="B7" s="234">
        <v>32429</v>
      </c>
      <c r="C7" s="234">
        <v>30914</v>
      </c>
      <c r="D7" s="225">
        <f>(B7-C7)</f>
        <v>1515</v>
      </c>
      <c r="E7" s="226">
        <f>(B7-C7)/C7</f>
        <v>4.9006922429967008E-2</v>
      </c>
      <c r="F7" s="227"/>
      <c r="I7" s="120"/>
      <c r="K7" s="119"/>
    </row>
    <row r="8" spans="1:240" ht="16.5" customHeight="1" thickBot="1">
      <c r="A8" s="49" t="s">
        <v>63</v>
      </c>
      <c r="B8" s="235">
        <v>79981</v>
      </c>
      <c r="C8" s="235">
        <v>75708</v>
      </c>
      <c r="D8" s="228">
        <f>(B8-C8)</f>
        <v>4273</v>
      </c>
      <c r="E8" s="229">
        <f>(B8-C8)/C8</f>
        <v>5.644053468589845E-2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59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16</v>
      </c>
      <c r="C12" s="41"/>
      <c r="D12" s="58"/>
      <c r="E12" s="41"/>
      <c r="F12" s="43"/>
    </row>
    <row r="13" spans="1:240" ht="40" customHeight="1">
      <c r="A13" s="45"/>
      <c r="B13" s="173" t="s">
        <v>94</v>
      </c>
      <c r="C13" s="173" t="s">
        <v>17</v>
      </c>
      <c r="D13" s="46" t="s">
        <v>18</v>
      </c>
      <c r="E13" s="46" t="s">
        <v>19</v>
      </c>
      <c r="F13" s="47"/>
    </row>
    <row r="14" spans="1:240" ht="16.5" customHeight="1">
      <c r="A14" s="81" t="s">
        <v>65</v>
      </c>
      <c r="B14" s="234">
        <v>23743</v>
      </c>
      <c r="C14" s="234">
        <v>22285</v>
      </c>
      <c r="D14" s="171">
        <f>(B14-C14)</f>
        <v>1458</v>
      </c>
      <c r="E14" s="83">
        <f>(B14-C14)/C14</f>
        <v>6.5425173883778331E-2</v>
      </c>
      <c r="F14" s="84"/>
    </row>
    <row r="15" spans="1:240" ht="16.5" customHeight="1" thickBot="1">
      <c r="A15" s="49" t="s">
        <v>63</v>
      </c>
      <c r="B15" s="235">
        <v>23856</v>
      </c>
      <c r="C15" s="235">
        <v>22416</v>
      </c>
      <c r="D15" s="172">
        <f>(B15-C15)</f>
        <v>1440</v>
      </c>
      <c r="E15" s="50">
        <f>(B15-C15)/C15</f>
        <v>6.4239828693790149E-2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60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16</v>
      </c>
      <c r="C19" s="41"/>
      <c r="D19" s="58"/>
      <c r="E19" s="41"/>
      <c r="F19" s="43"/>
    </row>
    <row r="20" spans="1:6" ht="40" customHeight="1">
      <c r="A20" s="45"/>
      <c r="B20" s="173" t="s">
        <v>95</v>
      </c>
      <c r="C20" s="173" t="s">
        <v>17</v>
      </c>
      <c r="D20" s="46" t="s">
        <v>18</v>
      </c>
      <c r="E20" s="46" t="s">
        <v>19</v>
      </c>
      <c r="F20" s="47"/>
    </row>
    <row r="21" spans="1:6" ht="16.5" customHeight="1">
      <c r="A21" s="81" t="s">
        <v>65</v>
      </c>
      <c r="B21" s="236">
        <v>179466</v>
      </c>
      <c r="C21" s="236">
        <v>180285</v>
      </c>
      <c r="D21" s="171">
        <f>(B21-C21)</f>
        <v>-819</v>
      </c>
      <c r="E21" s="83">
        <f>(B21-C21)/C21</f>
        <v>-4.5428072218986603E-3</v>
      </c>
      <c r="F21" s="82"/>
    </row>
    <row r="22" spans="1:6" ht="16.5" customHeight="1" thickBot="1">
      <c r="A22" s="49" t="s">
        <v>63</v>
      </c>
      <c r="B22" s="237">
        <v>179466</v>
      </c>
      <c r="C22" s="237">
        <v>180285</v>
      </c>
      <c r="D22" s="172">
        <f>(B22-C22)</f>
        <v>-819</v>
      </c>
      <c r="E22" s="50">
        <f>(B22-C22)/C22</f>
        <v>-4.5428072218986603E-3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81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16</v>
      </c>
      <c r="C26" s="41"/>
      <c r="D26" s="58"/>
      <c r="E26" s="41"/>
      <c r="F26" s="43"/>
    </row>
    <row r="27" spans="1:6" ht="40" customHeight="1">
      <c r="A27" s="45"/>
      <c r="B27" s="173" t="s">
        <v>91</v>
      </c>
      <c r="C27" s="173" t="s">
        <v>17</v>
      </c>
      <c r="D27" s="46" t="s">
        <v>18</v>
      </c>
      <c r="E27" s="46" t="s">
        <v>19</v>
      </c>
      <c r="F27" s="47"/>
    </row>
    <row r="28" spans="1:6" ht="16.5" customHeight="1">
      <c r="A28" s="211" t="s">
        <v>65</v>
      </c>
      <c r="B28" s="236">
        <v>590486</v>
      </c>
      <c r="C28" s="236">
        <v>580832</v>
      </c>
      <c r="D28" s="212">
        <f>(B28-C28)</f>
        <v>9654</v>
      </c>
      <c r="E28" s="213">
        <f>(B28-C28)/C28</f>
        <v>1.6620985069693131E-2</v>
      </c>
      <c r="F28" s="214"/>
    </row>
    <row r="29" spans="1:6" ht="16.5" customHeight="1" thickBot="1">
      <c r="A29" s="215" t="s">
        <v>63</v>
      </c>
      <c r="B29" s="237">
        <v>990184</v>
      </c>
      <c r="C29" s="237">
        <v>974335</v>
      </c>
      <c r="D29" s="216">
        <f>(B29-C29)</f>
        <v>15849</v>
      </c>
      <c r="E29" s="217">
        <f>(B29-C29)/C29</f>
        <v>1.6266479188369504E-2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1" t="s">
        <v>53</v>
      </c>
      <c r="B32" s="271"/>
      <c r="C32" s="271"/>
      <c r="D32" s="271"/>
      <c r="E32" s="271"/>
      <c r="F32" s="271"/>
    </row>
    <row r="33" spans="1:6" s="108" customFormat="1" ht="36.75" customHeight="1">
      <c r="A33" s="271" t="s">
        <v>73</v>
      </c>
      <c r="B33" s="271"/>
      <c r="C33" s="271"/>
      <c r="D33" s="271"/>
      <c r="E33" s="271"/>
      <c r="F33" s="271"/>
    </row>
    <row r="34" spans="1:6" ht="12.5">
      <c r="A34" s="271" t="s">
        <v>82</v>
      </c>
      <c r="B34" s="271"/>
      <c r="C34" s="271"/>
      <c r="D34" s="271"/>
      <c r="E34" s="271"/>
      <c r="F34" s="271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December 2021&amp;R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tabSelected="1" view="pageLayout" topLeftCell="A19" zoomScaleNormal="115" workbookViewId="0">
      <selection activeCell="D46" sqref="D46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9.1796875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73" t="s">
        <v>6</v>
      </c>
      <c r="C3" s="273"/>
      <c r="D3" s="274"/>
      <c r="E3" s="272"/>
      <c r="F3" s="272"/>
      <c r="G3" s="272"/>
      <c r="H3" s="174"/>
      <c r="J3" s="247"/>
    </row>
    <row r="4" spans="1:10" ht="22.5" customHeight="1">
      <c r="A4" s="179" t="s">
        <v>29</v>
      </c>
      <c r="B4" s="180" t="s">
        <v>92</v>
      </c>
      <c r="C4" s="180"/>
      <c r="D4" s="224" t="s">
        <v>93</v>
      </c>
      <c r="E4" s="175"/>
      <c r="F4" s="174"/>
      <c r="G4" s="176"/>
      <c r="H4" s="174"/>
    </row>
    <row r="5" spans="1:10">
      <c r="A5" s="1" t="s">
        <v>0</v>
      </c>
      <c r="B5" s="4">
        <v>466</v>
      </c>
      <c r="C5" s="5"/>
      <c r="D5" s="223">
        <v>506</v>
      </c>
      <c r="E5" s="177"/>
      <c r="F5" s="174"/>
      <c r="G5" s="177"/>
      <c r="H5" s="174"/>
    </row>
    <row r="6" spans="1:10">
      <c r="A6" s="2" t="s">
        <v>1</v>
      </c>
      <c r="B6" s="6">
        <v>589</v>
      </c>
      <c r="C6" s="7"/>
      <c r="D6" s="223">
        <v>629</v>
      </c>
      <c r="E6" s="177"/>
      <c r="F6" s="174"/>
      <c r="G6" s="177"/>
      <c r="H6" s="174"/>
    </row>
    <row r="7" spans="1:10">
      <c r="A7" s="2" t="s">
        <v>2</v>
      </c>
      <c r="B7" s="6">
        <v>712</v>
      </c>
      <c r="C7" s="7"/>
      <c r="D7" s="223">
        <v>752</v>
      </c>
      <c r="E7" s="177"/>
      <c r="F7" s="174"/>
      <c r="G7" s="177"/>
      <c r="H7" s="174"/>
    </row>
    <row r="8" spans="1:10">
      <c r="A8" s="2" t="s">
        <v>3</v>
      </c>
      <c r="B8" s="6">
        <v>829</v>
      </c>
      <c r="C8" s="7"/>
      <c r="D8" s="223">
        <v>869</v>
      </c>
      <c r="E8" s="177"/>
      <c r="F8" s="174"/>
      <c r="G8" s="177"/>
      <c r="H8" s="174"/>
    </row>
    <row r="9" spans="1:10">
      <c r="A9" s="2" t="s">
        <v>64</v>
      </c>
      <c r="B9" s="6">
        <v>126</v>
      </c>
      <c r="C9" s="7"/>
      <c r="D9" s="223">
        <v>126</v>
      </c>
      <c r="E9" s="177"/>
      <c r="F9" s="174"/>
      <c r="G9" s="177"/>
      <c r="H9" s="174"/>
    </row>
    <row r="10" spans="1:10" ht="15.5" thickBot="1">
      <c r="A10" s="240" t="s">
        <v>87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36</v>
      </c>
      <c r="B11" s="181"/>
      <c r="C11" s="181"/>
      <c r="D11" s="181"/>
      <c r="E11" s="174"/>
      <c r="F11" s="174"/>
      <c r="G11" s="174"/>
      <c r="H11" s="174"/>
    </row>
    <row r="12" spans="1:10" ht="2.15" customHeight="1">
      <c r="A12" s="99"/>
      <c r="B12" s="100"/>
    </row>
    <row r="13" spans="1:10" ht="21" customHeight="1" thickBot="1">
      <c r="A13" s="3" t="s">
        <v>15</v>
      </c>
      <c r="B13" s="131"/>
      <c r="E13" s="3"/>
      <c r="F13" s="3"/>
      <c r="G13" s="3"/>
    </row>
    <row r="14" spans="1:10" ht="13" thickTop="1">
      <c r="A14" s="183"/>
      <c r="B14" s="283"/>
      <c r="C14" s="284"/>
      <c r="D14" s="285"/>
    </row>
    <row r="15" spans="1:10">
      <c r="A15" s="179" t="s">
        <v>29</v>
      </c>
      <c r="B15" s="286" t="s">
        <v>66</v>
      </c>
      <c r="C15" s="282"/>
      <c r="D15" s="282"/>
    </row>
    <row r="16" spans="1:10">
      <c r="A16" s="1" t="s">
        <v>0</v>
      </c>
      <c r="B16" s="280">
        <v>364.5</v>
      </c>
      <c r="C16" s="281"/>
      <c r="D16" s="282"/>
    </row>
    <row r="17" spans="1:10">
      <c r="A17" s="184" t="s">
        <v>1</v>
      </c>
      <c r="B17" s="280">
        <v>474.2</v>
      </c>
      <c r="C17" s="281"/>
      <c r="D17" s="282"/>
    </row>
    <row r="18" spans="1:10">
      <c r="A18" s="184" t="s">
        <v>2</v>
      </c>
      <c r="B18" s="280">
        <v>584</v>
      </c>
      <c r="C18" s="281"/>
      <c r="D18" s="282"/>
    </row>
    <row r="19" spans="1:10">
      <c r="A19" s="184" t="s">
        <v>3</v>
      </c>
      <c r="B19" s="280">
        <v>693.9</v>
      </c>
      <c r="C19" s="281"/>
      <c r="D19" s="282"/>
    </row>
    <row r="20" spans="1:10">
      <c r="A20" s="185" t="s">
        <v>64</v>
      </c>
      <c r="B20" s="280">
        <v>100.8</v>
      </c>
      <c r="C20" s="281"/>
      <c r="D20" s="282"/>
    </row>
    <row r="21" spans="1:10" ht="15.75" customHeight="1" thickBot="1">
      <c r="A21" s="243" t="s">
        <v>88</v>
      </c>
      <c r="B21" s="244"/>
      <c r="C21" s="278">
        <v>342.98</v>
      </c>
      <c r="D21" s="279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7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8</v>
      </c>
      <c r="E24" s="27" t="s">
        <v>9</v>
      </c>
      <c r="F24" s="29"/>
      <c r="G24" s="27" t="s">
        <v>10</v>
      </c>
      <c r="H24" s="86"/>
    </row>
    <row r="25" spans="1:10" ht="14.25" customHeight="1">
      <c r="A25" s="12" t="s">
        <v>30</v>
      </c>
      <c r="B25" s="30"/>
      <c r="C25" s="30"/>
      <c r="D25" s="13" t="s">
        <v>79</v>
      </c>
      <c r="E25" s="13" t="s">
        <v>11</v>
      </c>
      <c r="F25" s="30"/>
      <c r="G25" s="90" t="s">
        <v>12</v>
      </c>
      <c r="H25" s="87"/>
    </row>
    <row r="26" spans="1:10" ht="16.5" customHeight="1">
      <c r="A26" s="23" t="s">
        <v>31</v>
      </c>
      <c r="B26" s="24"/>
      <c r="C26" s="24"/>
      <c r="D26" s="193">
        <v>922.82</v>
      </c>
      <c r="E26" s="193">
        <v>794</v>
      </c>
      <c r="F26" s="194"/>
      <c r="G26" s="193">
        <v>128.82</v>
      </c>
      <c r="H26" s="88"/>
      <c r="J26" s="118"/>
    </row>
    <row r="27" spans="1:10">
      <c r="A27" s="25" t="s">
        <v>32</v>
      </c>
      <c r="B27" s="26"/>
      <c r="C27" s="26"/>
      <c r="D27" s="195">
        <v>833.26</v>
      </c>
      <c r="E27" s="195">
        <v>794</v>
      </c>
      <c r="F27" s="196"/>
      <c r="G27" s="195">
        <v>39.26</v>
      </c>
      <c r="H27" s="89"/>
      <c r="J27" s="118"/>
    </row>
    <row r="28" spans="1:10">
      <c r="A28" s="25" t="s">
        <v>33</v>
      </c>
      <c r="B28" s="26"/>
      <c r="C28" s="26"/>
      <c r="D28" s="195">
        <v>633.70000000000005</v>
      </c>
      <c r="E28" s="195">
        <v>529.34</v>
      </c>
      <c r="F28" s="196"/>
      <c r="G28" s="195">
        <v>104.36</v>
      </c>
      <c r="H28" s="89"/>
      <c r="J28" s="118"/>
    </row>
    <row r="29" spans="1:10" ht="20.25" customHeight="1">
      <c r="A29" s="12" t="s">
        <v>34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31</v>
      </c>
      <c r="B30" s="24"/>
      <c r="C30" s="24"/>
      <c r="D30" s="193">
        <v>908.39</v>
      </c>
      <c r="E30" s="193">
        <v>794</v>
      </c>
      <c r="F30" s="194"/>
      <c r="G30" s="193">
        <v>114.39</v>
      </c>
      <c r="H30" s="88"/>
      <c r="J30" s="118"/>
    </row>
    <row r="31" spans="1:10">
      <c r="A31" s="25" t="s">
        <v>35</v>
      </c>
      <c r="B31" s="26"/>
      <c r="C31" s="26"/>
      <c r="D31" s="195">
        <v>824.4</v>
      </c>
      <c r="E31" s="195">
        <v>794</v>
      </c>
      <c r="F31" s="196"/>
      <c r="G31" s="195">
        <v>30.4</v>
      </c>
      <c r="H31" s="89"/>
      <c r="J31" s="118"/>
    </row>
    <row r="32" spans="1:10" ht="13" thickBot="1">
      <c r="A32" s="17" t="s">
        <v>33</v>
      </c>
      <c r="B32" s="32"/>
      <c r="C32" s="32"/>
      <c r="D32" s="199">
        <v>616.91999999999996</v>
      </c>
      <c r="E32" s="199">
        <v>529.34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44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71</v>
      </c>
      <c r="C35" s="208"/>
      <c r="D35" s="208"/>
      <c r="E35" s="275"/>
      <c r="F35" s="276"/>
      <c r="G35" s="276"/>
      <c r="H35" s="277"/>
    </row>
    <row r="36" spans="1:13" ht="45.75" customHeight="1">
      <c r="A36" s="143"/>
      <c r="B36" s="190" t="s">
        <v>70</v>
      </c>
      <c r="C36" s="209"/>
      <c r="D36" s="210" t="s">
        <v>72</v>
      </c>
      <c r="E36" s="267" t="s">
        <v>83</v>
      </c>
      <c r="F36" s="266"/>
      <c r="G36" s="210" t="s">
        <v>84</v>
      </c>
      <c r="H36" s="87"/>
      <c r="M36" s="192"/>
    </row>
    <row r="37" spans="1:13" ht="21.75" customHeight="1">
      <c r="A37" s="144" t="s">
        <v>29</v>
      </c>
      <c r="B37" s="207" t="s">
        <v>68</v>
      </c>
      <c r="C37" s="209"/>
      <c r="D37" s="207" t="s">
        <v>69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1396</v>
      </c>
      <c r="C38" s="203"/>
      <c r="D38" s="191">
        <v>1074</v>
      </c>
      <c r="E38" s="263">
        <v>250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1888</v>
      </c>
      <c r="C39" s="204"/>
      <c r="D39" s="191">
        <v>1452</v>
      </c>
      <c r="E39" s="265">
        <v>459</v>
      </c>
      <c r="F39" s="263"/>
      <c r="G39" s="263">
        <v>430</v>
      </c>
      <c r="H39" s="264"/>
    </row>
    <row r="40" spans="1:13">
      <c r="A40" s="145" t="s">
        <v>2</v>
      </c>
      <c r="B40" s="202">
        <v>2379</v>
      </c>
      <c r="C40" s="204"/>
      <c r="D40" s="191">
        <v>1830</v>
      </c>
      <c r="E40" s="265">
        <v>658</v>
      </c>
      <c r="F40" s="263"/>
      <c r="G40" s="263">
        <v>616</v>
      </c>
      <c r="H40" s="264"/>
    </row>
    <row r="41" spans="1:13">
      <c r="A41" s="145" t="s">
        <v>3</v>
      </c>
      <c r="B41" s="202">
        <v>2871</v>
      </c>
      <c r="C41" s="204"/>
      <c r="D41" s="191">
        <v>2209</v>
      </c>
      <c r="E41" s="265">
        <v>835</v>
      </c>
      <c r="F41" s="263"/>
      <c r="G41" s="263">
        <v>782</v>
      </c>
      <c r="H41" s="264"/>
    </row>
    <row r="42" spans="1:13">
      <c r="A42" s="145" t="s">
        <v>13</v>
      </c>
      <c r="B42" s="202">
        <v>3363</v>
      </c>
      <c r="C42" s="204"/>
      <c r="D42" s="191">
        <v>2587</v>
      </c>
      <c r="E42" s="265">
        <v>992</v>
      </c>
      <c r="F42" s="263"/>
      <c r="G42" s="263">
        <v>929</v>
      </c>
      <c r="H42" s="264"/>
    </row>
    <row r="43" spans="1:13">
      <c r="A43" s="145" t="s">
        <v>14</v>
      </c>
      <c r="B43" s="202">
        <v>3855</v>
      </c>
      <c r="C43" s="204"/>
      <c r="D43" s="191">
        <v>2965</v>
      </c>
      <c r="E43" s="265">
        <v>1190</v>
      </c>
      <c r="F43" s="263"/>
      <c r="G43" s="263">
        <v>1114</v>
      </c>
      <c r="H43" s="264"/>
    </row>
    <row r="44" spans="1:13">
      <c r="A44" s="145">
        <v>7</v>
      </c>
      <c r="B44" s="202">
        <v>4347</v>
      </c>
      <c r="C44" s="204"/>
      <c r="D44" s="191">
        <v>3344</v>
      </c>
      <c r="E44" s="263">
        <v>1316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4839</v>
      </c>
      <c r="C45" s="204"/>
      <c r="D45" s="191">
        <v>3722</v>
      </c>
      <c r="E45" s="263">
        <v>1504</v>
      </c>
      <c r="F45" s="263"/>
      <c r="G45" s="263">
        <v>1408</v>
      </c>
      <c r="H45" s="264"/>
      <c r="M45" s="191"/>
    </row>
    <row r="46" spans="1:13" ht="13" thickBot="1">
      <c r="A46" s="146" t="s">
        <v>64</v>
      </c>
      <c r="B46" s="205">
        <v>492</v>
      </c>
      <c r="C46" s="205"/>
      <c r="D46" s="245">
        <v>379</v>
      </c>
      <c r="E46" s="205">
        <v>188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 ht="13">
      <c r="A48" s="110" t="s">
        <v>54</v>
      </c>
      <c r="B48" s="111"/>
      <c r="C48" s="112"/>
      <c r="D48" s="94"/>
    </row>
    <row r="49" spans="1:13" s="105" customFormat="1" ht="21" customHeight="1">
      <c r="A49" s="293" t="s">
        <v>97</v>
      </c>
      <c r="B49" s="293"/>
      <c r="C49" s="293"/>
      <c r="D49" s="293"/>
      <c r="E49" s="293"/>
      <c r="F49" s="293"/>
      <c r="G49" s="293"/>
      <c r="H49" s="293"/>
    </row>
    <row r="50" spans="1:13" s="105" customFormat="1" ht="21" customHeight="1">
      <c r="A50" s="294" t="s">
        <v>98</v>
      </c>
      <c r="B50" s="294"/>
      <c r="C50" s="294"/>
      <c r="D50" s="294"/>
      <c r="E50" s="294"/>
      <c r="F50" s="294"/>
      <c r="G50" s="294"/>
      <c r="H50" s="294"/>
    </row>
    <row r="51" spans="1:13" s="105" customFormat="1" ht="19.5" customHeight="1">
      <c r="A51" s="295" t="s">
        <v>99</v>
      </c>
      <c r="B51" s="295"/>
      <c r="C51" s="295"/>
      <c r="D51" s="295"/>
      <c r="E51" s="295"/>
      <c r="F51" s="295"/>
      <c r="G51" s="295"/>
      <c r="H51" s="295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December 2021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showWhiteSpace="0" view="pageLayout" topLeftCell="A16" zoomScale="90" zoomScaleNormal="100" zoomScalePageLayoutView="90" workbookViewId="0">
      <selection activeCell="D13" sqref="D13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1" style="64" customWidth="1"/>
    <col min="4" max="4" width="18.54296875" style="64" customWidth="1"/>
    <col min="5" max="5" width="7.26953125" style="149" customWidth="1"/>
    <col min="6" max="6" width="4.453125" style="149" customWidth="1"/>
    <col min="7" max="7" width="2.7265625" style="149" customWidth="1"/>
    <col min="8" max="8" width="15.453125" style="124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222" t="s">
        <v>89</v>
      </c>
    </row>
    <row r="2" spans="1:9" ht="16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96</v>
      </c>
      <c r="E4" s="21"/>
      <c r="F4" s="85"/>
      <c r="G4" s="151"/>
    </row>
    <row r="5" spans="1:9">
      <c r="A5" s="69" t="s">
        <v>24</v>
      </c>
      <c r="B5" s="16" t="s">
        <v>45</v>
      </c>
      <c r="C5" s="16"/>
      <c r="D5" s="71">
        <v>69236006.079999998</v>
      </c>
      <c r="E5" s="148"/>
      <c r="F5" s="148"/>
      <c r="G5" s="152"/>
      <c r="H5" s="125"/>
      <c r="I5" s="95"/>
    </row>
    <row r="6" spans="1:9">
      <c r="A6" s="69"/>
      <c r="B6" s="16" t="s">
        <v>42</v>
      </c>
      <c r="C6" s="16"/>
      <c r="D6" s="71">
        <v>88242223.409999996</v>
      </c>
      <c r="E6" s="148"/>
      <c r="F6" s="148"/>
      <c r="G6" s="152"/>
      <c r="H6" s="126"/>
      <c r="I6" s="71"/>
    </row>
    <row r="7" spans="1:9">
      <c r="A7" s="69"/>
      <c r="B7" s="16" t="s">
        <v>48</v>
      </c>
      <c r="C7" s="16"/>
      <c r="D7" s="71">
        <v>4039337.93</v>
      </c>
      <c r="E7" s="148"/>
      <c r="F7" s="148"/>
      <c r="G7" s="152"/>
      <c r="H7" s="126"/>
      <c r="I7" s="92"/>
    </row>
    <row r="8" spans="1:9" ht="15" customHeight="1">
      <c r="A8" s="69"/>
      <c r="B8" s="16" t="s">
        <v>43</v>
      </c>
      <c r="C8" s="16"/>
      <c r="D8" s="238">
        <v>1863110.99</v>
      </c>
      <c r="E8" s="148"/>
      <c r="F8" s="153"/>
      <c r="G8" s="152"/>
      <c r="I8" s="92"/>
    </row>
    <row r="9" spans="1:9">
      <c r="A9" s="69"/>
      <c r="B9" s="136" t="s">
        <v>21</v>
      </c>
      <c r="C9" s="138"/>
      <c r="D9" s="189">
        <f>SUM(D5:D8)</f>
        <v>163380678.41000003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25</v>
      </c>
      <c r="B11" s="16" t="s">
        <v>5</v>
      </c>
      <c r="C11" s="16"/>
      <c r="D11" s="71">
        <v>303769681</v>
      </c>
      <c r="E11" s="148"/>
      <c r="F11" s="148"/>
      <c r="G11" s="152"/>
      <c r="H11" s="126"/>
      <c r="I11" s="92"/>
    </row>
    <row r="12" spans="1:9">
      <c r="A12" s="69"/>
      <c r="B12" s="98" t="s">
        <v>50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62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46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15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74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78</v>
      </c>
      <c r="C17" s="75"/>
      <c r="D17" s="71">
        <v>24056471.690000001</v>
      </c>
      <c r="E17" s="250"/>
      <c r="F17" s="148"/>
      <c r="G17" s="188"/>
      <c r="H17" s="126"/>
      <c r="I17" s="70"/>
    </row>
    <row r="18" spans="1:9">
      <c r="A18" s="187"/>
      <c r="B18" s="75" t="s">
        <v>80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47</v>
      </c>
      <c r="C19" s="16"/>
      <c r="D19" s="71">
        <v>17764475.629999999</v>
      </c>
      <c r="E19" s="148"/>
      <c r="F19" s="148"/>
      <c r="G19" s="152"/>
      <c r="H19" s="126"/>
      <c r="I19" s="92"/>
    </row>
    <row r="20" spans="1:9">
      <c r="A20" s="69"/>
      <c r="B20" s="16" t="s">
        <v>61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67</v>
      </c>
      <c r="C21" s="16"/>
      <c r="D21" s="238">
        <v>5000000</v>
      </c>
      <c r="E21" s="148"/>
      <c r="F21" s="148"/>
      <c r="G21" s="188"/>
      <c r="H21" s="126"/>
    </row>
    <row r="22" spans="1:9">
      <c r="A22" s="69"/>
      <c r="B22" s="136" t="s">
        <v>22</v>
      </c>
      <c r="C22" s="138"/>
      <c r="D22" s="189">
        <f>SUM(D11:D21)</f>
        <v>672585815.32000005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23</v>
      </c>
      <c r="C23" s="137"/>
      <c r="D23" s="189">
        <f>+D22+D9</f>
        <v>835966493.73000002</v>
      </c>
      <c r="E23" s="148"/>
      <c r="F23" s="148"/>
      <c r="G23" s="152"/>
      <c r="H23" s="127"/>
      <c r="I23" s="115"/>
    </row>
    <row r="24" spans="1:9" ht="16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10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37</v>
      </c>
      <c r="B34" s="96"/>
      <c r="C34" s="96"/>
      <c r="D34" s="73"/>
      <c r="E34" s="160"/>
      <c r="F34" s="160"/>
      <c r="G34" s="160"/>
    </row>
    <row r="35" spans="1:9" ht="16" thickTop="1">
      <c r="A35" s="67" t="s">
        <v>26</v>
      </c>
      <c r="B35" s="97"/>
      <c r="C35" s="287" t="s">
        <v>90</v>
      </c>
      <c r="D35" s="287"/>
      <c r="E35" s="287"/>
      <c r="F35" s="287"/>
      <c r="G35" s="288"/>
    </row>
    <row r="36" spans="1:9">
      <c r="A36" s="69" t="s">
        <v>51</v>
      </c>
      <c r="B36" s="79"/>
      <c r="C36" s="257"/>
      <c r="D36" s="251">
        <v>378918402</v>
      </c>
      <c r="E36" s="254"/>
      <c r="F36" s="255"/>
      <c r="G36" s="161"/>
      <c r="H36" s="126"/>
      <c r="I36" s="92"/>
    </row>
    <row r="37" spans="1:9">
      <c r="A37" s="69" t="s">
        <v>38</v>
      </c>
      <c r="B37" s="101"/>
      <c r="C37" s="257"/>
      <c r="D37" s="252">
        <v>4850000</v>
      </c>
      <c r="E37" s="254"/>
      <c r="F37" s="255"/>
      <c r="G37" s="161"/>
      <c r="H37" s="126"/>
    </row>
    <row r="38" spans="1:9">
      <c r="A38" s="69" t="s">
        <v>49</v>
      </c>
      <c r="B38" s="79"/>
      <c r="C38" s="257"/>
      <c r="D38" s="252">
        <v>65334534</v>
      </c>
      <c r="E38" s="255"/>
      <c r="F38" s="255"/>
      <c r="G38" s="161"/>
      <c r="H38" s="126"/>
    </row>
    <row r="39" spans="1:9">
      <c r="A39" s="69" t="s">
        <v>39</v>
      </c>
      <c r="B39" s="79"/>
      <c r="C39" s="257"/>
      <c r="D39" s="251">
        <v>10169634</v>
      </c>
      <c r="E39" s="255"/>
      <c r="F39" s="255"/>
      <c r="G39" s="161"/>
      <c r="H39" s="126"/>
    </row>
    <row r="40" spans="1:9">
      <c r="A40" s="69" t="s">
        <v>40</v>
      </c>
      <c r="B40" s="79"/>
      <c r="C40" s="257"/>
      <c r="D40" s="252">
        <v>3358838.83</v>
      </c>
      <c r="E40" s="255"/>
      <c r="F40" s="255"/>
      <c r="G40" s="161"/>
      <c r="H40" s="126"/>
    </row>
    <row r="41" spans="1:9" ht="16">
      <c r="A41" s="69" t="s">
        <v>41</v>
      </c>
      <c r="B41" s="79"/>
      <c r="C41" s="257"/>
      <c r="D41" s="253">
        <v>14873131.105</v>
      </c>
      <c r="E41" s="254"/>
      <c r="F41" s="256"/>
      <c r="G41" s="161"/>
    </row>
    <row r="42" spans="1:9" ht="18.75" customHeight="1">
      <c r="A42" s="102" t="s">
        <v>27</v>
      </c>
      <c r="B42" s="79"/>
      <c r="C42" s="257"/>
      <c r="D42" s="189">
        <f>SUM(D36:D41)</f>
        <v>477504539.935</v>
      </c>
      <c r="E42" s="162"/>
      <c r="F42" s="162"/>
      <c r="G42" s="161"/>
      <c r="H42" s="126"/>
      <c r="I42" s="92"/>
    </row>
    <row r="43" spans="1:9" ht="19.5" customHeight="1">
      <c r="A43" s="69" t="s">
        <v>52</v>
      </c>
      <c r="B43" s="79"/>
      <c r="C43" s="257"/>
      <c r="D43" s="238">
        <v>137355743</v>
      </c>
      <c r="E43" s="254"/>
      <c r="F43" s="256"/>
      <c r="G43" s="161"/>
      <c r="H43" s="129"/>
    </row>
    <row r="44" spans="1:9" ht="20.25" customHeight="1">
      <c r="A44" s="103" t="s">
        <v>28</v>
      </c>
      <c r="B44" s="79"/>
      <c r="C44" s="79"/>
      <c r="D44" s="189">
        <f>+D43+D42</f>
        <v>614860282.93499994</v>
      </c>
      <c r="E44" s="162"/>
      <c r="F44" s="162"/>
      <c r="G44" s="161"/>
      <c r="H44" s="126"/>
    </row>
    <row r="45" spans="1:9" ht="6" customHeight="1" thickBot="1">
      <c r="A45" s="77"/>
      <c r="B45" s="78"/>
      <c r="C45" s="78"/>
      <c r="D45" s="135"/>
      <c r="E45" s="163"/>
      <c r="F45" s="163"/>
      <c r="G45" s="164"/>
    </row>
    <row r="46" spans="1:9" ht="10" customHeight="1" thickTop="1"/>
    <row r="47" spans="1:9" ht="10" customHeight="1"/>
    <row r="48" spans="1:9" ht="19.5" customHeight="1" thickBot="1">
      <c r="A48" s="222" t="s">
        <v>57</v>
      </c>
      <c r="B48" s="10"/>
      <c r="C48" s="10"/>
      <c r="D48" s="66"/>
      <c r="E48" s="66"/>
      <c r="F48" s="66"/>
      <c r="G48" s="160"/>
    </row>
    <row r="49" spans="1:8" ht="19.5" customHeight="1" thickTop="1">
      <c r="A49" s="67" t="s">
        <v>55</v>
      </c>
      <c r="B49" s="28" t="s">
        <v>75</v>
      </c>
      <c r="C49" s="28"/>
      <c r="D49" s="28"/>
      <c r="E49" s="289" t="s">
        <v>85</v>
      </c>
      <c r="F49" s="289"/>
      <c r="G49" s="290"/>
      <c r="H49" s="130"/>
    </row>
    <row r="50" spans="1:8">
      <c r="A50" s="69"/>
      <c r="B50" s="14" t="s">
        <v>76</v>
      </c>
      <c r="C50" s="14"/>
      <c r="D50" s="33"/>
      <c r="E50" s="291" t="s">
        <v>86</v>
      </c>
      <c r="F50" s="292"/>
      <c r="G50" s="165"/>
      <c r="H50" s="130"/>
    </row>
    <row r="51" spans="1:8" ht="16" thickBot="1">
      <c r="A51" s="121" t="s">
        <v>56</v>
      </c>
      <c r="B51" s="122" t="s">
        <v>77</v>
      </c>
      <c r="C51" s="123"/>
      <c r="D51" s="123"/>
      <c r="E51" s="268">
        <v>4.8899999999999999E-2</v>
      </c>
      <c r="F51" s="166"/>
      <c r="G51" s="167"/>
      <c r="H51" s="130"/>
    </row>
    <row r="52" spans="1:8" s="134" customFormat="1" ht="10.5" thickTop="1">
      <c r="A52" s="131"/>
      <c r="B52" s="132"/>
      <c r="C52" s="132"/>
      <c r="D52" s="133"/>
      <c r="E52" s="168"/>
      <c r="F52" s="169"/>
      <c r="G52" s="170"/>
    </row>
    <row r="53" spans="1:8">
      <c r="A53" s="124"/>
      <c r="B53" s="124"/>
      <c r="C53" s="124"/>
      <c r="D53" s="124"/>
      <c r="E53" s="124"/>
      <c r="F53" s="124"/>
      <c r="G53" s="124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</sheetData>
  <mergeCells count="3">
    <mergeCell ref="C35:G35"/>
    <mergeCell ref="E49:G49"/>
    <mergeCell ref="E50:F50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November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2021-12-30T15:13:41Z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