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55AA3DB8-A54D-48FC-93C1-75974E7C457C}" xr6:coauthVersionLast="47" xr6:coauthVersionMax="47" xr10:uidLastSave="{00000000-0000-0000-0000-000000000000}"/>
  <bookViews>
    <workbookView xWindow="43140" yWindow="2565" windowWidth="21600" windowHeight="11265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9" i="1" l="1"/>
  <c r="B18" i="1"/>
  <c r="D43" i="6"/>
  <c r="D45" i="6" s="1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<sst xmlns="http://schemas.openxmlformats.org/spreadsheetml/2006/main" count="135" uniqueCount="98">
  <si>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</si>
  <si>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</si>
  <si>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</si>
  <si>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</si>
  <si>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</si>
  <si>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</si>
  <si>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</si>
  <si>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</si>
  <si>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</si>
  <si>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</si>
  <si>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</si>
  <si>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</si>
  <si>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</si>
  <si>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</si>
  <si>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</si>
  <si>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</si>
  <si>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</si>
  <si>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</si>
  <si>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</si>
  <si>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</si>
  <si>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</si>
  <si>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</si>
  <si>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</si>
  <si>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</si>
  <si>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</si>
  <si>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</si>
  <si>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</si>
  <si>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</si>
  <si>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</si>
  <si>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</si>
  <si>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</si>
  <si>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</si>
  <si>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</si>
  <si>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</si>
  <si>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</si>
  <si>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</si>
  <si>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</si>
  <si>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</si>
  <si>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</si>
  <si>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</si>
  <si>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</si>
  <si>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</si>
  <si>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</si>
  <si>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</si>
  <si>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</si>
  <si>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</si>
  <si>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</si>
  <si>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</si>
  <si>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</si>
  <si>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</si>
  <si>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</si>
  <si>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</si>
  <si>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</si>
  <si>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</si>
  <si>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</si>
  <si>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</si>
  <si>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</si>
  <si>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</si>
  <si>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</si>
  <si>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</si>
  <si>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</si>
  <si>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</si>
  <si>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</si>
  <si>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</si>
  <si>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</si>
  <si>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</si>
  <si>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</si>
  <si>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</si>
  <si>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</si>
  <si>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</si>
  <si>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</si>
  <si>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</si>
  <si>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</si>
  <si>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</si>
  <si>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</si>
  <si>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</si>
  <si>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</si>
  <si>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</si>
  <si>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</si>
  <si>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</si>
  <si>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</si>
  <si>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t xml:space="preserve">  TANF ARPA</t>
  </si>
  <si>
    <t>Sep-12         Sep-13         Sep-14         Sep-15         Sep-17       Sep-18       Sep-19       Sep-22</t>
  </si>
  <si>
    <t xml:space="preserve"> 4.0%             2.9%             5.1%            5.2%          4.0%         4.46%        4.89%       11.77%</t>
  </si>
  <si>
    <r>
      <t>Oct-11 -        Oct-12 -       Oct-13 -        Oct-14 -       Oct-16        Oct-17       Oct-18       Oct-21</t>
    </r>
    <r>
      <rPr>
        <vertAlign val="superscript"/>
        <sz val="8"/>
        <rFont val="Arial"/>
        <family val="2"/>
      </rPr>
      <t xml:space="preserve"> (1)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</si>
  <si>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</si>
  <si>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</si>
  <si>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color theme="1"/>
        <rFont val="Arial"/>
        <family val="2"/>
      </rPr>
      <t>(2)</t>
    </r>
    <r>
      <rPr>
        <sz val="9"/>
        <color theme="1"/>
        <rFont val="Arial"/>
        <family val="2"/>
      </rPr>
      <t>Regular, ongoing cases (does not include Pandemic EBT issuances)</t>
    </r>
  </si>
  <si>
    <r>
      <t xml:space="preserve">FY24 Avg Monthly Grant </t>
    </r>
    <r>
      <rPr>
        <b/>
        <vertAlign val="superscript"/>
        <sz val="10"/>
        <rFont val="Arial"/>
        <family val="2"/>
      </rPr>
      <t>(2)</t>
    </r>
  </si>
  <si>
    <r>
      <t xml:space="preserve">FY24 Avg Monthly Grant </t>
    </r>
    <r>
      <rPr>
        <b/>
        <vertAlign val="superscript"/>
        <sz val="10"/>
        <rFont val="Arial"/>
        <family val="2"/>
      </rPr>
      <t>(3)</t>
    </r>
  </si>
  <si>
    <t>FY25 Target (Subject to change)</t>
  </si>
  <si>
    <t>FY25</t>
  </si>
  <si>
    <t>FY25 Appropriations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</si>
  <si>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FY24 Average Monthly Grant for TAFDC and EAEDC is a calculation based on the average monthly spending and the monthly caseload.</t>
    </r>
  </si>
  <si>
    <t>As of 
Oct 2024</t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</si>
  <si>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1/1/2024.</t>
    </r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</si>
  <si>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10/1/2024.  These income limits do not apply to households with elderly and disabled members.  Also, TAFDC, EAEDC, and SSI clients are automatically eligible for SNAP.</t>
    </r>
  </si>
  <si>
    <t>As of 
Nov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</si>
</sst>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center"/>
    </xf>
    <xf numFmtId="164" fontId="11" fillId="0" borderId="39" xfId="0" applyNumberFormat="1" applyFont="1" applyBorder="1" applyAlignment="1">
      <alignment horizontal="center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topLeftCell="A14" zoomScale="90" zoomScaleNormal="100" zoomScalePageLayoutView="90" workbookViewId="0">
      <selection activeCell="B30" sqref="B30"/>
    </sheetView>
  </sheetViews>
  <sheetFormatPr defaultColWidth="10.7265625" defaultRowHeight="13"/>
  <cols>
    <col min="1" max="1" width="26.26953125" style="54" customWidth="1"/>
    <col min="2" max="2" width="11" style="36" customWidth="1"/>
    <col min="3" max="3" width="9.7265625" style="36" bestFit="1" customWidth="1"/>
    <col min="4" max="4" width="9.7265625" style="55" customWidth="1"/>
    <col min="5" max="5" width="9.7265625" style="56" customWidth="1"/>
    <col min="6" max="6" width="6.1796875" style="56" customWidth="1"/>
    <col min="7" max="16384" width="10.726562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40" customHeight="1">
      <c r="A6" s="41"/>
      <c r="B6" s="42" t="s">
        <v>97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44329</v>
      </c>
      <c r="C7" s="191">
        <v>44764</v>
      </c>
      <c r="D7" s="182">
        <f>(B7-C7)</f>
        <v>-435</v>
      </c>
      <c r="E7" s="183">
        <f>(B7-C7)/C7</f>
        <v>-9.7176302385845771E-3</v>
      </c>
      <c r="F7" s="184"/>
      <c r="I7" s="111"/>
      <c r="K7" s="110"/>
    </row>
    <row r="8" spans="1:240" ht="16.5" customHeight="1" thickBot="1">
      <c r="A8" s="45" t="s">
        <v>63</v>
      </c>
      <c r="B8" s="192">
        <v>114965</v>
      </c>
      <c r="C8" s="192">
        <v>116480</v>
      </c>
      <c r="D8" s="185">
        <f>(B8-C8)</f>
        <v>-1515</v>
      </c>
      <c r="E8" s="186">
        <f>(B8-C8)/C8</f>
        <v>-1.3006524725274726E-2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40" customHeight="1">
      <c r="A13" s="41"/>
      <c r="B13" s="42" t="s">
        <v>97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32669</v>
      </c>
      <c r="C14" s="191">
        <v>32568</v>
      </c>
      <c r="D14" s="132">
        <f>(B14-C14)</f>
        <v>101</v>
      </c>
      <c r="E14" s="77">
        <f>(B14-C14)/C14</f>
        <v>3.1012036354704006E-3</v>
      </c>
      <c r="F14" s="78"/>
    </row>
    <row r="15" spans="1:240" ht="16.5" customHeight="1" thickBot="1">
      <c r="A15" s="45" t="s">
        <v>63</v>
      </c>
      <c r="B15" s="192">
        <v>32819</v>
      </c>
      <c r="C15" s="192">
        <v>32739</v>
      </c>
      <c r="D15" s="133">
        <f>(B15-C15)</f>
        <v>80</v>
      </c>
      <c r="E15" s="46">
        <f>(B15-C15)/C15</f>
        <v>2.4435688322795445E-3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40" customHeight="1">
      <c r="A20" s="41"/>
      <c r="B20" s="42" t="s">
        <v>97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168555</v>
      </c>
      <c r="C21" s="193">
        <v>168665</v>
      </c>
      <c r="D21" s="132">
        <f>(B21-C21)</f>
        <v>-110</v>
      </c>
      <c r="E21" s="77">
        <f>(B21-C21)/C21</f>
        <v>-6.521803575134142E-4</v>
      </c>
      <c r="F21" s="76"/>
    </row>
    <row r="22" spans="1:6" ht="16.5" customHeight="1" thickBot="1">
      <c r="A22" s="45" t="s">
        <v>63</v>
      </c>
      <c r="B22" s="194">
        <v>168555</v>
      </c>
      <c r="C22" s="194">
        <v>168665</v>
      </c>
      <c r="D22" s="133">
        <f>(B22-C22)</f>
        <v>-110</v>
      </c>
      <c r="E22" s="46">
        <f>(B22-C22)/C22</f>
        <v>-6.521803575134142E-4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77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40" customHeight="1">
      <c r="A27" s="41"/>
      <c r="B27" s="42" t="s">
        <v>94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675269</v>
      </c>
      <c r="C28" s="193">
        <v>675890</v>
      </c>
      <c r="D28" s="169">
        <f>(B28-C28)</f>
        <v>-621</v>
      </c>
      <c r="E28" s="170">
        <f>(B28-C28)/C28</f>
        <v>-9.1878856026868282E-4</v>
      </c>
      <c r="F28" s="171"/>
    </row>
    <row r="29" spans="1:6" ht="16.5" customHeight="1" thickBot="1">
      <c r="A29" s="172" t="s">
        <v>63</v>
      </c>
      <c r="B29" s="194">
        <v>1107221</v>
      </c>
      <c r="C29" s="194">
        <v>1109757</v>
      </c>
      <c r="D29" s="173">
        <f>(B29-C29)</f>
        <v>-2536</v>
      </c>
      <c r="E29" s="174">
        <f>(B29-C29)/C29</f>
        <v>-2.2851849549045422E-3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5" t="s">
        <v>53</v>
      </c>
      <c r="B32" s="245"/>
      <c r="C32" s="245"/>
      <c r="D32" s="245"/>
      <c r="E32" s="245"/>
      <c r="F32" s="245"/>
    </row>
    <row r="33" spans="1:6" s="99" customFormat="1" ht="36.75" customHeight="1">
      <c r="A33" s="244" t="s">
        <v>86</v>
      </c>
      <c r="B33" s="244"/>
      <c r="C33" s="244"/>
      <c r="D33" s="244"/>
      <c r="E33" s="244"/>
      <c r="F33" s="244"/>
    </row>
    <row r="34" spans="1:6" ht="12.5">
      <c r="A34" s="244" t="s">
        <v>87</v>
      </c>
      <c r="B34" s="244"/>
      <c r="C34" s="244"/>
      <c r="D34" s="244"/>
      <c r="E34" s="244"/>
      <c r="F34" s="244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December 2024&amp;R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zoomScaleNormal="115" workbookViewId="0">
      <selection activeCell="A51" sqref="A51:H51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47" t="s">
        <v>6</v>
      </c>
      <c r="C3" s="247"/>
      <c r="D3" s="248"/>
      <c r="E3" s="246"/>
      <c r="F3" s="246"/>
      <c r="G3" s="246"/>
      <c r="J3" s="203"/>
    </row>
    <row r="4" spans="1:10" ht="22.5" customHeight="1">
      <c r="A4" s="138" t="s">
        <v>29</v>
      </c>
      <c r="B4" s="139" t="s">
        <v>79</v>
      </c>
      <c r="C4" s="139"/>
      <c r="D4" s="181" t="s">
        <v>80</v>
      </c>
      <c r="E4" s="134"/>
      <c r="G4" s="135"/>
    </row>
    <row r="5" spans="1:10">
      <c r="A5" s="1" t="s">
        <v>0</v>
      </c>
      <c r="B5" s="4">
        <v>513</v>
      </c>
      <c r="C5" s="5"/>
      <c r="D5" s="180">
        <v>553</v>
      </c>
      <c r="E5" s="136"/>
      <c r="G5" s="136"/>
    </row>
    <row r="6" spans="1:10">
      <c r="A6" s="2" t="s">
        <v>1</v>
      </c>
      <c r="B6" s="6">
        <v>648</v>
      </c>
      <c r="C6" s="7"/>
      <c r="D6" s="180">
        <v>688</v>
      </c>
      <c r="E6" s="136"/>
      <c r="G6" s="136"/>
    </row>
    <row r="7" spans="1:10">
      <c r="A7" s="2" t="s">
        <v>2</v>
      </c>
      <c r="B7" s="6">
        <v>783</v>
      </c>
      <c r="C7" s="7"/>
      <c r="D7" s="180">
        <v>823</v>
      </c>
      <c r="E7" s="136"/>
      <c r="G7" s="136"/>
    </row>
    <row r="8" spans="1:10">
      <c r="A8" s="2" t="s">
        <v>3</v>
      </c>
      <c r="B8" s="6">
        <v>912</v>
      </c>
      <c r="C8" s="7"/>
      <c r="D8" s="180">
        <v>952</v>
      </c>
      <c r="E8" s="136"/>
      <c r="G8" s="136"/>
    </row>
    <row r="9" spans="1:10">
      <c r="A9" s="2" t="s">
        <v>64</v>
      </c>
      <c r="B9" s="6">
        <v>139</v>
      </c>
      <c r="C9" s="7"/>
      <c r="D9" s="180">
        <v>139</v>
      </c>
      <c r="E9" s="136"/>
      <c r="G9" s="136"/>
    </row>
    <row r="10" spans="1:10" ht="15.5" thickBot="1">
      <c r="A10" s="196" t="s">
        <v>88</v>
      </c>
      <c r="B10" s="197"/>
      <c r="C10" s="198"/>
      <c r="D10" s="205">
        <v>708.25660543627873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5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" thickTop="1">
      <c r="A14" s="141"/>
      <c r="B14" s="258"/>
      <c r="C14" s="259"/>
      <c r="D14" s="260"/>
    </row>
    <row r="15" spans="1:10">
      <c r="A15" s="138" t="s">
        <v>29</v>
      </c>
      <c r="B15" s="261" t="s">
        <v>66</v>
      </c>
      <c r="C15" s="256"/>
      <c r="D15" s="256"/>
    </row>
    <row r="16" spans="1:10">
      <c r="A16" s="1" t="s">
        <v>0</v>
      </c>
      <c r="B16" s="254">
        <v>401</v>
      </c>
      <c r="C16" s="255"/>
      <c r="D16" s="256"/>
    </row>
    <row r="17" spans="1:10">
      <c r="A17" s="142" t="s">
        <v>1</v>
      </c>
      <c r="B17" s="254">
        <v>521.70000000000005</v>
      </c>
      <c r="C17" s="255"/>
      <c r="D17" s="256"/>
    </row>
    <row r="18" spans="1:10">
      <c r="A18" s="142" t="s">
        <v>2</v>
      </c>
      <c r="B18" s="254">
        <f>521.7+121</f>
        <v>642.70000000000005</v>
      </c>
      <c r="C18" s="255"/>
      <c r="D18" s="256"/>
    </row>
    <row r="19" spans="1:10">
      <c r="A19" s="142" t="s">
        <v>3</v>
      </c>
      <c r="B19" s="254">
        <f>B18+121</f>
        <v>763.7</v>
      </c>
      <c r="C19" s="255"/>
      <c r="D19" s="256"/>
    </row>
    <row r="20" spans="1:10">
      <c r="A20" s="143" t="s">
        <v>64</v>
      </c>
      <c r="B20" s="254">
        <v>121</v>
      </c>
      <c r="C20" s="255"/>
      <c r="D20" s="256"/>
    </row>
    <row r="21" spans="1:10" ht="15.75" customHeight="1" thickBot="1">
      <c r="A21" s="199" t="s">
        <v>89</v>
      </c>
      <c r="B21" s="200"/>
      <c r="C21" s="252">
        <v>466.85</v>
      </c>
      <c r="D21" s="253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1071.82</v>
      </c>
      <c r="E26" s="151">
        <v>943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982.26</v>
      </c>
      <c r="E27" s="153">
        <v>943</v>
      </c>
      <c r="F27" s="154"/>
      <c r="G27" s="153">
        <v>39.26</v>
      </c>
      <c r="H27" s="82"/>
      <c r="J27" s="109"/>
    </row>
    <row r="28" spans="1:10">
      <c r="A28" s="22" t="s">
        <v>33</v>
      </c>
      <c r="B28" s="23"/>
      <c r="C28" s="23"/>
      <c r="D28" s="153">
        <v>733.03</v>
      </c>
      <c r="E28" s="153">
        <v>628.66999999999996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1057.3900000000001</v>
      </c>
      <c r="E30" s="151">
        <v>943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973.4</v>
      </c>
      <c r="E31" s="153">
        <v>943</v>
      </c>
      <c r="F31" s="154"/>
      <c r="G31" s="153">
        <v>30.4</v>
      </c>
      <c r="H31" s="82"/>
      <c r="J31" s="109"/>
    </row>
    <row r="32" spans="1:10" ht="13" thickBot="1">
      <c r="A32" s="15" t="s">
        <v>33</v>
      </c>
      <c r="B32" s="29"/>
      <c r="C32" s="29"/>
      <c r="D32" s="157">
        <v>716.25</v>
      </c>
      <c r="E32" s="157">
        <v>628.66999999999996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49"/>
      <c r="F35" s="250"/>
      <c r="G35" s="250"/>
      <c r="H35" s="251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78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1632</v>
      </c>
      <c r="C38" s="161"/>
      <c r="D38" s="149">
        <v>1255</v>
      </c>
      <c r="E38" s="109">
        <v>292</v>
      </c>
      <c r="F38" s="109"/>
      <c r="G38" s="109"/>
      <c r="H38" s="209"/>
    </row>
    <row r="39" spans="1:13" ht="15" customHeight="1">
      <c r="A39" s="126" t="s">
        <v>1</v>
      </c>
      <c r="B39" s="160">
        <v>2215</v>
      </c>
      <c r="D39" s="149">
        <v>1704</v>
      </c>
      <c r="E39" s="210">
        <v>536</v>
      </c>
      <c r="F39" s="109"/>
      <c r="G39" s="109"/>
      <c r="H39" s="209"/>
    </row>
    <row r="40" spans="1:13">
      <c r="A40" s="126" t="s">
        <v>2</v>
      </c>
      <c r="B40" s="160">
        <v>2798</v>
      </c>
      <c r="D40" s="149">
        <v>2152</v>
      </c>
      <c r="E40" s="210">
        <v>768</v>
      </c>
      <c r="F40" s="109"/>
      <c r="G40" s="109"/>
      <c r="H40" s="209"/>
    </row>
    <row r="41" spans="1:13">
      <c r="A41" s="126" t="s">
        <v>3</v>
      </c>
      <c r="B41" s="160">
        <v>3380</v>
      </c>
      <c r="D41" s="149">
        <v>2600</v>
      </c>
      <c r="E41" s="210">
        <v>975</v>
      </c>
      <c r="F41" s="109"/>
      <c r="G41" s="109"/>
      <c r="H41" s="209"/>
    </row>
    <row r="42" spans="1:13">
      <c r="A42" s="126" t="s">
        <v>13</v>
      </c>
      <c r="B42" s="160">
        <v>3963</v>
      </c>
      <c r="D42" s="149">
        <v>3049</v>
      </c>
      <c r="E42" s="210">
        <v>1158</v>
      </c>
      <c r="F42" s="109"/>
      <c r="G42" s="109"/>
      <c r="H42" s="209"/>
    </row>
    <row r="43" spans="1:13">
      <c r="A43" s="126" t="s">
        <v>14</v>
      </c>
      <c r="B43" s="160">
        <v>4546</v>
      </c>
      <c r="D43" s="149">
        <v>3497</v>
      </c>
      <c r="E43" s="210">
        <v>1390</v>
      </c>
      <c r="F43" s="109"/>
      <c r="G43" s="109"/>
      <c r="H43" s="209"/>
    </row>
    <row r="44" spans="1:13">
      <c r="A44" s="126">
        <v>7</v>
      </c>
      <c r="B44" s="160">
        <v>5129</v>
      </c>
      <c r="D44" s="149">
        <v>3945</v>
      </c>
      <c r="E44" s="109">
        <v>1536</v>
      </c>
      <c r="F44" s="109"/>
      <c r="G44" s="109"/>
      <c r="H44" s="209"/>
      <c r="M44" s="149"/>
    </row>
    <row r="45" spans="1:13">
      <c r="A45" s="126">
        <v>8</v>
      </c>
      <c r="B45" s="160">
        <v>5712</v>
      </c>
      <c r="D45" s="149">
        <v>4394</v>
      </c>
      <c r="E45" s="109">
        <v>1756</v>
      </c>
      <c r="F45" s="109"/>
      <c r="G45" s="109"/>
      <c r="H45" s="209"/>
      <c r="M45" s="149"/>
    </row>
    <row r="46" spans="1:13" ht="13" thickBot="1">
      <c r="A46" s="127" t="s">
        <v>64</v>
      </c>
      <c r="B46" s="162">
        <v>583</v>
      </c>
      <c r="C46" s="162"/>
      <c r="D46" s="201">
        <v>449</v>
      </c>
      <c r="E46" s="162">
        <v>220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 ht="13">
      <c r="A48" s="101" t="s">
        <v>54</v>
      </c>
      <c r="B48" s="102"/>
      <c r="C48" s="103"/>
      <c r="D48" s="87"/>
    </row>
    <row r="49" spans="1:13" s="97" customFormat="1" ht="30" customHeight="1">
      <c r="A49" s="257" t="s">
        <v>93</v>
      </c>
      <c r="B49" s="257"/>
      <c r="C49" s="257"/>
      <c r="D49" s="257"/>
      <c r="E49" s="257"/>
      <c r="F49" s="257"/>
      <c r="G49" s="257"/>
      <c r="H49" s="257"/>
    </row>
    <row r="50" spans="1:13" s="97" customFormat="1" ht="30" customHeight="1">
      <c r="A50" s="257" t="s">
        <v>96</v>
      </c>
      <c r="B50" s="257"/>
      <c r="C50" s="257"/>
      <c r="D50" s="257"/>
      <c r="E50" s="257"/>
      <c r="F50" s="257"/>
      <c r="G50" s="257"/>
      <c r="H50" s="257"/>
    </row>
    <row r="51" spans="1:13" s="97" customFormat="1" ht="30" customHeight="1">
      <c r="A51" s="257" t="s">
        <v>95</v>
      </c>
      <c r="B51" s="257"/>
      <c r="C51" s="257"/>
      <c r="D51" s="257"/>
      <c r="E51" s="257"/>
      <c r="F51" s="257"/>
      <c r="G51" s="257"/>
      <c r="H51" s="257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 xml:space="preserve">&amp;C&amp;"Arial,Bold"&amp;14
DEPARTMENT OF TRANSITIONAL ASSISTANCE
Facts and Figures 
Issue Date: December 2024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showOutlineSymbols="0" view="pageLayout" zoomScaleNormal="100" workbookViewId="0">
      <selection activeCell="B17" sqref="B17"/>
    </sheetView>
  </sheetViews>
  <sheetFormatPr defaultColWidth="12.453125" defaultRowHeight="15.5"/>
  <cols>
    <col min="1" max="1" width="21.7265625" style="58" customWidth="1"/>
    <col min="2" max="2" width="63.26953125" style="58" customWidth="1"/>
    <col min="3" max="3" width="9.08984375" style="58" customWidth="1"/>
    <col min="4" max="4" width="13.81640625" style="58" bestFit="1" customWidth="1"/>
    <col min="5" max="5" width="3.453125" style="129" customWidth="1"/>
    <col min="6" max="6" width="1.1796875" style="129" customWidth="1"/>
    <col min="7" max="7" width="1.26953125" style="129" customWidth="1"/>
    <col min="8" max="8" width="1.08984375" style="58" customWidth="1"/>
    <col min="9" max="9" width="8.26953125" style="58" customWidth="1"/>
    <col min="10" max="10" width="0.6328125" style="58" customWidth="1"/>
    <col min="11" max="11" width="9.08984375" style="58" customWidth="1"/>
    <col min="12" max="12" width="1.08984375" style="58" customWidth="1"/>
    <col min="13" max="16384" width="12.453125" style="58"/>
  </cols>
  <sheetData>
    <row r="1" spans="1:8" ht="21" customHeight="1" thickBot="1">
      <c r="A1" s="179" t="s">
        <v>92</v>
      </c>
    </row>
    <row r="2" spans="1:8" ht="16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91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102344791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96440102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5019027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2194657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205998577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496227969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350000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13846348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200832056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179482092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500000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15000000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2000000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18888929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1000073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>
      <c r="A22" s="63"/>
      <c r="B22" s="118" t="s">
        <v>22</v>
      </c>
      <c r="C22" s="120"/>
      <c r="D22" s="147">
        <f>SUM(D11:D21)</f>
        <v>933177467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1139176044</v>
      </c>
      <c r="E23" s="233"/>
      <c r="F23" s="233"/>
      <c r="G23" s="146"/>
      <c r="H23" s="106"/>
    </row>
    <row r="24" spans="1:8" ht="16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10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6" customHeight="1" thickTop="1">
      <c r="A35" s="61" t="s">
        <v>26</v>
      </c>
      <c r="B35" s="89"/>
      <c r="C35" s="262" t="s">
        <v>90</v>
      </c>
      <c r="D35" s="262"/>
      <c r="E35" s="262"/>
      <c r="F35" s="262"/>
      <c r="G35" s="263"/>
    </row>
    <row r="36" spans="1:8">
      <c r="A36" s="63" t="s">
        <v>51</v>
      </c>
      <c r="B36" s="73"/>
      <c r="C36" s="220"/>
      <c r="D36" s="221">
        <v>372334217</v>
      </c>
      <c r="E36" s="222"/>
      <c r="F36" s="223"/>
      <c r="G36" s="215"/>
      <c r="H36" s="85"/>
    </row>
    <row r="37" spans="1:8">
      <c r="A37" s="63" t="s">
        <v>81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5300000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100362186.7048659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17084009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1212000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17600000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513892412.70486593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651248155.70486593</v>
      </c>
      <c r="E45" s="227"/>
      <c r="F45" s="227"/>
      <c r="G45" s="215"/>
    </row>
    <row r="46" spans="1:8" ht="10" customHeight="1" thickBot="1">
      <c r="A46" s="71"/>
      <c r="B46" s="72"/>
      <c r="C46" s="228"/>
      <c r="D46" s="229"/>
      <c r="E46" s="216"/>
      <c r="F46" s="216"/>
      <c r="G46" s="230"/>
    </row>
    <row r="47" spans="1:8" ht="10" customHeight="1" thickTop="1"/>
    <row r="48" spans="1:8" ht="11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6" thickTop="1">
      <c r="A50" s="61" t="s">
        <v>55</v>
      </c>
      <c r="B50" s="25" t="s">
        <v>84</v>
      </c>
      <c r="C50" s="25"/>
      <c r="D50" s="25"/>
      <c r="E50" s="217"/>
      <c r="F50" s="58"/>
      <c r="G50" s="58"/>
    </row>
    <row r="51" spans="1:7">
      <c r="A51" s="63"/>
      <c r="B51" s="13" t="s">
        <v>82</v>
      </c>
      <c r="C51" s="13"/>
      <c r="D51" s="30"/>
      <c r="E51" s="218"/>
      <c r="F51" s="58"/>
      <c r="G51" s="58"/>
    </row>
    <row r="52" spans="1:7" s="117" customFormat="1" ht="16" thickBot="1">
      <c r="A52" s="112" t="s">
        <v>56</v>
      </c>
      <c r="B52" s="113" t="s">
        <v>83</v>
      </c>
      <c r="C52" s="114"/>
      <c r="D52" s="114"/>
      <c r="E52" s="219"/>
    </row>
    <row r="53" spans="1:7" ht="16" thickTop="1">
      <c r="A53" s="245" t="s">
        <v>53</v>
      </c>
      <c r="B53" s="245"/>
      <c r="C53" s="245"/>
      <c r="D53" s="245"/>
      <c r="E53" s="245"/>
      <c r="F53" s="245"/>
      <c r="G53" s="243"/>
    </row>
    <row r="54" spans="1:7" ht="11.5" customHeight="1">
      <c r="A54" s="244" t="s">
        <v>85</v>
      </c>
      <c r="B54" s="244"/>
      <c r="C54" s="244"/>
      <c r="D54" s="244"/>
      <c r="E54" s="244"/>
      <c r="F54" s="244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 December 2024
&amp;"Arial,Regular"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2024-12-31T16:14:07Z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