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790134A1-28B0-4E6C-88DB-EE2D6DB7D049}" xr6:coauthVersionLast="47" xr6:coauthVersionMax="47" xr10:uidLastSave="{00000000-0000-0000-0000-000000000000}"/>
  <bookViews>
    <workbookView xWindow="-110" yWindow="-110" windowWidth="19420" windowHeight="1042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D43" i="6"/>
  <c r="D23" i="6"/>
  <c r="D22" i="6"/>
  <c r="D9" i="6"/>
  <c r="B19" i="1"/>
  <c r="B18" i="1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<sst xmlns="http://schemas.openxmlformats.org/spreadsheetml/2006/main" count="135" uniqueCount="98">
  <si>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</si>
  <si>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</si>
  <si>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</si>
  <si>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</si>
  <si>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</si>
  <si>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</si>
  <si>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</si>
  <si>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</si>
  <si>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</si>
  <si>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</si>
  <si>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</si>
  <si>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</si>
  <si>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</si>
  <si>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</si>
  <si>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</si>
  <si>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</si>
  <si>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</si>
  <si>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</si>
  <si>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</si>
  <si>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</si>
  <si>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</si>
  <si>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</si>
  <si>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</si>
  <si>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</si>
  <si>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</si>
  <si>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</si>
  <si>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</si>
  <si>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</si>
  <si>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</si>
  <si>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</si>
  <si>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</si>
  <si>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</si>
  <si>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</si>
  <si>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</si>
  <si>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</si>
  <si>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</si>
  <si>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</si>
  <si>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</si>
  <si>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</si>
  <si>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</si>
  <si>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</si>
  <si>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</si>
  <si>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</si>
  <si>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</si>
  <si>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</si>
  <si>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</si>
  <si>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</si>
  <si>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</si>
  <si>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</si>
  <si>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</si>
  <si>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</si>
  <si>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</si>
  <si>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</si>
  <si>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</si>
  <si>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</si>
  <si>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</si>
  <si>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</si>
  <si>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</si>
  <si>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</si>
  <si>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</si>
  <si>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</si>
  <si>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</si>
  <si>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</si>
  <si>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</si>
  <si>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</si>
  <si>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</si>
  <si>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</si>
  <si>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</si>
  <si>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</si>
  <si>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</si>
  <si>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</si>
  <si>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</si>
  <si>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</si>
  <si>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</si>
  <si>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</si>
  <si>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</si>
  <si>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</si>
  <si>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</si>
  <si>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</si>
  <si>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</si>
  <si>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</si>
  <si>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</si>
  <si>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</si>
  <si>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</si>
  <si>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</si>
  <si>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</si>
  <si>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</si>
  <si>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</si>
  <si>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r>
      <t xml:space="preserve">FY24 Avg Monthly Grant </t>
    </r>
    <r>
      <rPr>
        <b/>
        <vertAlign val="superscript"/>
        <sz val="10"/>
        <rFont val="Arial"/>
        <family val="2"/>
      </rPr>
      <t>(2)</t>
    </r>
  </si>
  <si>
    <r>
      <t xml:space="preserve">FY24 Avg Monthly Grant </t>
    </r>
    <r>
      <rPr>
        <b/>
        <vertAlign val="superscript"/>
        <sz val="10"/>
        <rFont val="Arial"/>
        <family val="2"/>
      </rPr>
      <t>(3)</t>
    </r>
  </si>
  <si>
    <t>FY25 Target (Subject to change)</t>
  </si>
  <si>
    <t>FY25</t>
  </si>
  <si>
    <t>FY25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</si>
  <si>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</si>
  <si>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1/1/2024.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</si>
  <si>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</si>
  <si>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t>As of 
Nov 2024</t>
  </si>
  <si>
    <t>As of 
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</si>
</sst>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B29" sqref="B29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97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44126</v>
      </c>
      <c r="C7" s="191">
        <v>44329</v>
      </c>
      <c r="D7" s="182">
        <f>(B7-C7)</f>
        <v>-203</v>
      </c>
      <c r="E7" s="183">
        <f>(B7-C7)/C7</f>
        <v>-4.5793949784565411E-3</v>
      </c>
      <c r="F7" s="184"/>
      <c r="I7" s="111"/>
      <c r="K7" s="110"/>
    </row>
    <row r="8" spans="1:240" ht="16.5" customHeight="1" thickBot="1">
      <c r="A8" s="45" t="s">
        <v>63</v>
      </c>
      <c r="B8" s="192">
        <v>114145</v>
      </c>
      <c r="C8" s="192">
        <v>114965</v>
      </c>
      <c r="D8" s="185">
        <f>(B8-C8)</f>
        <v>-820</v>
      </c>
      <c r="E8" s="186">
        <f>(B8-C8)/C8</f>
        <v>-7.1326055756099679E-3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97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32822</v>
      </c>
      <c r="C14" s="191">
        <v>32669</v>
      </c>
      <c r="D14" s="132">
        <f>(B14-C14)</f>
        <v>153</v>
      </c>
      <c r="E14" s="77">
        <f>(B14-C14)/C14</f>
        <v>4.6833389451773856E-3</v>
      </c>
      <c r="F14" s="78"/>
    </row>
    <row r="15" spans="1:240" ht="16.5" customHeight="1" thickBot="1">
      <c r="A15" s="45" t="s">
        <v>63</v>
      </c>
      <c r="B15" s="192">
        <v>32970</v>
      </c>
      <c r="C15" s="192">
        <v>32819</v>
      </c>
      <c r="D15" s="133">
        <f>(B15-C15)</f>
        <v>151</v>
      </c>
      <c r="E15" s="46">
        <f>(B15-C15)/C15</f>
        <v>4.6009933270361684E-3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97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168530</v>
      </c>
      <c r="C21" s="193">
        <v>168555</v>
      </c>
      <c r="D21" s="132">
        <f>(B21-C21)</f>
        <v>-25</v>
      </c>
      <c r="E21" s="77">
        <f>(B21-C21)/C21</f>
        <v>-1.4831953961614902E-4</v>
      </c>
      <c r="F21" s="76"/>
    </row>
    <row r="22" spans="1:6" ht="16.5" customHeight="1" thickBot="1">
      <c r="A22" s="45" t="s">
        <v>63</v>
      </c>
      <c r="B22" s="194">
        <v>168530</v>
      </c>
      <c r="C22" s="194">
        <v>168555</v>
      </c>
      <c r="D22" s="133">
        <f>(B22-C22)</f>
        <v>-25</v>
      </c>
      <c r="E22" s="46">
        <f>(B22-C22)/C22</f>
        <v>-1.4831953961614902E-4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96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672545</v>
      </c>
      <c r="C28" s="193">
        <v>675269</v>
      </c>
      <c r="D28" s="169">
        <f>(B28-C28)</f>
        <v>-2724</v>
      </c>
      <c r="E28" s="170">
        <f>(B28-C28)/C28</f>
        <v>-4.0339479525937074E-3</v>
      </c>
      <c r="F28" s="171"/>
    </row>
    <row r="29" spans="1:6" ht="16.5" customHeight="1" thickBot="1">
      <c r="A29" s="172" t="s">
        <v>63</v>
      </c>
      <c r="B29" s="194">
        <v>1101260</v>
      </c>
      <c r="C29" s="194">
        <v>1107221</v>
      </c>
      <c r="D29" s="173">
        <f>(B29-C29)</f>
        <v>-5961</v>
      </c>
      <c r="E29" s="174">
        <f>(B29-C29)/C29</f>
        <v>-5.3837490437771678E-3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86</v>
      </c>
      <c r="B33" s="244"/>
      <c r="C33" s="244"/>
      <c r="D33" s="244"/>
      <c r="E33" s="244"/>
      <c r="F33" s="244"/>
    </row>
    <row r="34" spans="1:6" ht="12.5">
      <c r="A34" s="244" t="s">
        <v>87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January 2025&amp;R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49" zoomScaleNormal="115" workbookViewId="0">
      <selection activeCell="F14" sqref="F14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88</v>
      </c>
      <c r="B10" s="197"/>
      <c r="C10" s="198"/>
      <c r="D10" s="205">
        <v>708.25660543627873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89</v>
      </c>
      <c r="B21" s="200"/>
      <c r="C21" s="252">
        <v>466.85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1095.82</v>
      </c>
      <c r="E26" s="151">
        <v>967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997.4</v>
      </c>
      <c r="E27" s="153">
        <v>967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749.03</v>
      </c>
      <c r="E28" s="153">
        <v>644.66999999999996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1057.3900000000001</v>
      </c>
      <c r="E30" s="151">
        <v>967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973.4</v>
      </c>
      <c r="E31" s="153">
        <v>967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716.25</v>
      </c>
      <c r="E32" s="157">
        <v>644.66999999999996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7" t="s">
        <v>93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95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94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January 2025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22" zoomScaleNormal="100" workbookViewId="0">
      <selection activeCell="B55" sqref="B55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92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91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102344791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96440102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5019027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2194657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205998577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496227969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13846348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200832056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179482092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15000000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2000000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18888929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1000073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933177467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1139176044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90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372334217</v>
      </c>
      <c r="E36" s="222"/>
      <c r="F36" s="223"/>
      <c r="G36" s="215"/>
      <c r="H36" s="85"/>
    </row>
    <row r="37" spans="1:8">
      <c r="A37" s="63" t="s">
        <v>81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5300000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100362186.7048659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17084009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1212000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17600000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513892412.70486593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651248155.70486593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84</v>
      </c>
      <c r="C50" s="25"/>
      <c r="D50" s="25"/>
      <c r="E50" s="217"/>
      <c r="F50" s="58"/>
      <c r="G50" s="58"/>
    </row>
    <row r="51" spans="1:7">
      <c r="A51" s="63"/>
      <c r="B51" s="13" t="s">
        <v>82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83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85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January 2025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2025-01-31T17:05:08Z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