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254F8580-245F-4CB8-B7B3-B1DF7286FADB}" xr6:coauthVersionLast="47" xr6:coauthVersionMax="47" xr10:uidLastSave="{00000000-0000-0000-0000-000000000000}"/>
  <bookViews>
    <workbookView xWindow="574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<sst xmlns="http://schemas.openxmlformats.org/spreadsheetml/2006/main" count="135" uniqueCount="100">
  <si>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</si>
  <si>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</si>
  <si>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</si>
  <si>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</si>
  <si>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</si>
  <si>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</si>
  <si>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</si>
  <si>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</si>
  <si>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</si>
  <si>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</si>
  <si>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</si>
  <si>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</si>
  <si>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</si>
  <si>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</si>
  <si>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</si>
  <si>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</si>
  <si>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</si>
  <si>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</si>
  <si>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</si>
  <si>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</si>
  <si>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</si>
  <si>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</si>
  <si>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</si>
  <si>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</si>
  <si>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</si>
  <si>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</si>
  <si>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</si>
  <si>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</si>
  <si>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</si>
  <si>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</si>
  <si>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</si>
  <si>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</si>
  <si>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</si>
  <si>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</si>
  <si>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</si>
  <si>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</si>
  <si>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</si>
  <si>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</si>
  <si>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</si>
  <si>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</si>
  <si>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</si>
  <si>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</si>
  <si>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</si>
  <si>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</si>
  <si>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</si>
  <si>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</si>
  <si>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</si>
  <si>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</si>
  <si>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</si>
  <si>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</si>
  <si>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</si>
  <si>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</si>
  <si>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</si>
  <si>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</si>
  <si>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</si>
  <si>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</si>
  <si>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</si>
  <si>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</si>
  <si>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</si>
  <si>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</si>
  <si>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</si>
  <si>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</si>
  <si>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</si>
  <si>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</si>
  <si>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</si>
  <si>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</si>
  <si>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</si>
  <si>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</si>
  <si>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</si>
  <si>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</si>
  <si>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</si>
  <si>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</si>
  <si>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</si>
  <si>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</si>
  <si>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</si>
  <si>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</si>
  <si>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</si>
  <si>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</si>
  <si>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</si>
  <si>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</si>
  <si>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</si>
  <si>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</si>
  <si>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</si>
  <si>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</si>
  <si>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</si>
  <si>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</si>
  <si>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</si>
  <si>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</si>
  <si>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</si>
  <si>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</si>
  <si>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</si>
  <si>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t>FY23 Target (Subject to change)</t>
  </si>
  <si>
    <t>FY23</t>
  </si>
  <si>
    <t>FY23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</si>
  <si>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</si>
  <si>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June
 2023</t>
  </si>
  <si>
    <t>As of 
June 2023</t>
  </si>
  <si>
    <t>As of 
May
2023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</si>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</sst>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C29" sqref="C29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95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39578</v>
      </c>
      <c r="C7" s="216">
        <v>39414</v>
      </c>
      <c r="D7" s="207">
        <f>(B7-C7)</f>
        <v>164</v>
      </c>
      <c r="E7" s="208">
        <f>(B7-C7)/C7</f>
        <v>4.1609580352159128E-3</v>
      </c>
      <c r="F7" s="209"/>
      <c r="I7" s="113"/>
      <c r="K7" s="112"/>
    </row>
    <row r="8" spans="1:240" ht="16.5" customHeight="1" thickBot="1">
      <c r="A8" s="46" t="s">
        <v>63</v>
      </c>
      <c r="B8" s="217">
        <v>102736</v>
      </c>
      <c r="C8" s="217">
        <v>102228</v>
      </c>
      <c r="D8" s="210">
        <f>(B8-C8)</f>
        <v>508</v>
      </c>
      <c r="E8" s="211">
        <f>(B8-C8)/C8</f>
        <v>4.9692843447979029E-3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96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28364</v>
      </c>
      <c r="C14" s="216">
        <v>28015</v>
      </c>
      <c r="D14" s="157">
        <f>(B14-C14)</f>
        <v>349</v>
      </c>
      <c r="E14" s="78">
        <f>(B14-C14)/C14</f>
        <v>1.245761199357487E-2</v>
      </c>
      <c r="F14" s="79"/>
    </row>
    <row r="15" spans="1:240" ht="16.5" customHeight="1" thickBot="1">
      <c r="A15" s="46" t="s">
        <v>63</v>
      </c>
      <c r="B15" s="217">
        <v>28529</v>
      </c>
      <c r="C15" s="217">
        <v>28170</v>
      </c>
      <c r="D15" s="158">
        <f>(B15-C15)</f>
        <v>359</v>
      </c>
      <c r="E15" s="47">
        <f>(B15-C15)/C15</f>
        <v>1.2744053958111467E-2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96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172018</v>
      </c>
      <c r="C21" s="218">
        <v>172512</v>
      </c>
      <c r="D21" s="157">
        <f>(B21-C21)</f>
        <v>-494</v>
      </c>
      <c r="E21" s="78">
        <f>(B21-C21)/C21</f>
        <v>-2.8635689111482102E-3</v>
      </c>
      <c r="F21" s="77"/>
    </row>
    <row r="22" spans="1:6" ht="16.5" customHeight="1" thickBot="1">
      <c r="A22" s="46" t="s">
        <v>63</v>
      </c>
      <c r="B22" s="219">
        <v>172018</v>
      </c>
      <c r="C22" s="219">
        <v>172512</v>
      </c>
      <c r="D22" s="158">
        <f>(B22-C22)</f>
        <v>-494</v>
      </c>
      <c r="E22" s="47">
        <f>(B22-C22)/C22</f>
        <v>-2.8635689111482102E-3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97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658731</v>
      </c>
      <c r="C28" s="218">
        <v>655632</v>
      </c>
      <c r="D28" s="194">
        <f>(B28-C28)</f>
        <v>3099</v>
      </c>
      <c r="E28" s="195">
        <f>(B28-C28)/C28</f>
        <v>4.726736949996339E-3</v>
      </c>
      <c r="F28" s="196"/>
    </row>
    <row r="29" spans="1:6" ht="16.5" customHeight="1" thickBot="1">
      <c r="A29" s="197" t="s">
        <v>63</v>
      </c>
      <c r="B29" s="219">
        <v>1087507</v>
      </c>
      <c r="C29" s="219">
        <v>1082391</v>
      </c>
      <c r="D29" s="198">
        <f>(B29-C29)</f>
        <v>5116</v>
      </c>
      <c r="E29" s="199">
        <f>(B29-C29)/C29</f>
        <v>4.7265729297453511E-3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July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3" zoomScaleNormal="115" workbookViewId="0">
      <selection activeCell="A22" sqref="A22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60" t="s">
        <v>6</v>
      </c>
      <c r="C3" s="260"/>
      <c r="D3" s="261"/>
      <c r="E3" s="259"/>
      <c r="F3" s="259"/>
      <c r="G3" s="259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98</v>
      </c>
      <c r="B10" s="222"/>
      <c r="C10" s="223"/>
      <c r="D10" s="239">
        <v>686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54"/>
      <c r="C14" s="255"/>
      <c r="D14" s="256"/>
    </row>
    <row r="15" spans="1:10">
      <c r="A15" s="163" t="s">
        <v>29</v>
      </c>
      <c r="B15" s="257" t="s">
        <v>66</v>
      </c>
      <c r="C15" s="258"/>
      <c r="D15" s="258"/>
    </row>
    <row r="16" spans="1:10">
      <c r="A16" s="1" t="s">
        <v>0</v>
      </c>
      <c r="B16" s="267">
        <v>401</v>
      </c>
      <c r="C16" s="268"/>
      <c r="D16" s="258"/>
    </row>
    <row r="17" spans="1:10">
      <c r="A17" s="167" t="s">
        <v>1</v>
      </c>
      <c r="B17" s="267">
        <v>521.70000000000005</v>
      </c>
      <c r="C17" s="268"/>
      <c r="D17" s="258"/>
    </row>
    <row r="18" spans="1:10">
      <c r="A18" s="167" t="s">
        <v>2</v>
      </c>
      <c r="B18" s="267">
        <f>521.7+121</f>
        <v>642.70000000000005</v>
      </c>
      <c r="C18" s="268"/>
      <c r="D18" s="258"/>
    </row>
    <row r="19" spans="1:10">
      <c r="A19" s="167" t="s">
        <v>3</v>
      </c>
      <c r="B19" s="267">
        <f>B18+121</f>
        <v>763.7</v>
      </c>
      <c r="C19" s="268"/>
      <c r="D19" s="258"/>
    </row>
    <row r="20" spans="1:10">
      <c r="A20" s="168" t="s">
        <v>64</v>
      </c>
      <c r="B20" s="267">
        <v>121</v>
      </c>
      <c r="C20" s="268"/>
      <c r="D20" s="258"/>
    </row>
    <row r="21" spans="1:10" ht="15.75" customHeight="1" thickBot="1">
      <c r="A21" s="224" t="s">
        <v>99</v>
      </c>
      <c r="B21" s="225"/>
      <c r="C21" s="265">
        <v>441</v>
      </c>
      <c r="D21" s="266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1042.82</v>
      </c>
      <c r="E26" s="176">
        <v>914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953.26</v>
      </c>
      <c r="E27" s="178">
        <v>914</v>
      </c>
      <c r="F27" s="179"/>
      <c r="G27" s="178">
        <v>30.4</v>
      </c>
      <c r="H27" s="84"/>
      <c r="J27" s="111"/>
    </row>
    <row r="28" spans="1:10">
      <c r="A28" s="23" t="s">
        <v>33</v>
      </c>
      <c r="B28" s="24"/>
      <c r="C28" s="24"/>
      <c r="D28" s="178">
        <v>713.7</v>
      </c>
      <c r="E28" s="178">
        <v>609.34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1028.3900000000001</v>
      </c>
      <c r="E30" s="176">
        <v>914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944.4</v>
      </c>
      <c r="E31" s="178">
        <v>914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696.92</v>
      </c>
      <c r="E32" s="182">
        <v>609.34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62"/>
      <c r="F35" s="263"/>
      <c r="G35" s="263"/>
      <c r="H35" s="264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53" t="s">
        <v>94</v>
      </c>
      <c r="B49" s="253"/>
      <c r="C49" s="253"/>
      <c r="D49" s="253"/>
      <c r="E49" s="253"/>
      <c r="F49" s="253"/>
      <c r="G49" s="253"/>
      <c r="H49" s="253"/>
    </row>
    <row r="50" spans="1:13" s="99" customFormat="1" ht="30" customHeight="1">
      <c r="A50" s="253" t="s">
        <v>89</v>
      </c>
      <c r="B50" s="253"/>
      <c r="C50" s="253"/>
      <c r="D50" s="253"/>
      <c r="E50" s="253"/>
      <c r="F50" s="253"/>
      <c r="G50" s="253"/>
      <c r="H50" s="253"/>
    </row>
    <row r="51" spans="1:13" s="99" customFormat="1" ht="30" customHeight="1">
      <c r="A51" s="253" t="s">
        <v>84</v>
      </c>
      <c r="B51" s="253"/>
      <c r="C51" s="253"/>
      <c r="D51" s="253"/>
      <c r="E51" s="253"/>
      <c r="F51" s="253"/>
      <c r="G51" s="253"/>
      <c r="H51" s="253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July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topLeftCell="A21" zoomScale="95" zoomScaleNormal="100" zoomScalePageLayoutView="95" workbookViewId="0">
      <selection activeCell="I2" sqref="I2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93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92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91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373893217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73035924.138663769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12571585.012314186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478311951.55097795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615667694.55097795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July 2023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2023-08-22T16:10:02Z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