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0_ncr:100000_{379EBFCA-1677-4094-9A5E-533CEE5D5027}" xr6:coauthVersionLast="31" xr6:coauthVersionMax="41" xr10:uidLastSave="{00000000-0000-0000-0000-000000000000}"/>
  <bookViews>
    <workbookView xWindow="760" yWindow="760" windowWidth="17470" windowHeight="93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C22" i="4" l="1"/>
  <c r="D9" i="6" l="1"/>
  <c r="D22" i="6"/>
  <c r="D23" i="6" s="1"/>
  <c r="D17" i="6"/>
  <c r="B22" i="4" l="1"/>
  <c r="E28" i="4" l="1"/>
  <c r="D28" i="4"/>
  <c r="D6" i="1" l="1"/>
  <c r="D7" i="1"/>
  <c r="D8" i="1"/>
  <c r="D9" i="1"/>
  <c r="D5" i="1"/>
  <c r="D42" i="6" l="1"/>
  <c r="D44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<sst xmlns="http://schemas.openxmlformats.org/spreadsheetml/2006/main" count="135" uniqueCount="100">
  <si>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</si>
  <si>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</si>
  <si>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</si>
  <si>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</si>
  <si>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</si>
  <si>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</si>
  <si>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</si>
  <si>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</si>
  <si>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</si>
  <si>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</si>
  <si>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</si>
  <si>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</si>
  <si>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</si>
  <si>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</si>
  <si>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</si>
  <si>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</si>
  <si>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</si>
  <si>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</si>
  <si>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</si>
  <si>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</si>
  <si>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</si>
  <si>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</si>
  <si>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</si>
  <si>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</si>
  <si>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</si>
  <si>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</si>
  <si>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</si>
  <si>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</si>
  <si>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</si>
  <si>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</si>
  <si>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</si>
  <si>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</si>
  <si>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</si>
  <si>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</si>
  <si>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</si>
  <si>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</si>
  <si>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</si>
  <si>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</si>
  <si>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</si>
  <si>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</si>
  <si>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</si>
  <si>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</si>
  <si>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</si>
  <si>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</si>
  <si>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</si>
  <si>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</si>
  <si>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</si>
  <si>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</si>
  <si>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</si>
  <si>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</si>
  <si>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</si>
  <si>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</si>
  <si>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</si>
  <si>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</si>
  <si>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</si>
  <si>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</si>
  <si>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</si>
  <si>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</si>
  <si>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</si>
  <si>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</si>
  <si>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</si>
  <si>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</si>
  <si>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</si>
  <si>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</si>
  <si>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</si>
  <si>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</si>
  <si>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</si>
  <si>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</si>
  <si>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</si>
  <si>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</si>
  <si>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</si>
  <si>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</si>
  <si>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</si>
  <si>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</si>
  <si>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</si>
  <si>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</si>
  <si>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</si>
  <si>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</si>
  <si>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</si>
  <si>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</si>
  <si>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</si>
  <si>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 xml:space="preserve">FY20 Avg Monthly Grant </t>
    </r>
    <r>
      <rPr>
        <b/>
        <vertAlign val="superscript"/>
        <sz val="10"/>
        <rFont val="Arial"/>
        <family val="2"/>
      </rPr>
      <t>(3)</t>
    </r>
  </si>
  <si>
    <r>
      <t xml:space="preserve">FY20 Avg Monthly Grant </t>
    </r>
    <r>
      <rPr>
        <b/>
        <vertAlign val="superscript"/>
        <sz val="10"/>
        <rFont val="Arial"/>
        <family val="2"/>
      </rPr>
      <t>(2)</t>
    </r>
  </si>
  <si>
    <t>FY21 Appropriations</t>
  </si>
  <si>
    <t>*</t>
  </si>
  <si>
    <t>* Includes $5,000,000 from CvRF Trust and $1,235,712.75 PAC from FY20</t>
  </si>
  <si>
    <t>FY21 Target (subject to change)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</si>
  <si>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FY20 Average Monthly Grant for TAFDC and EAEDC is a calculation based on the average monthly spending and the monthly caseload.</t>
    </r>
  </si>
  <si>
    <t>FY21 GAA</t>
  </si>
  <si>
    <r>
      <t>Benefits</t>
    </r>
    <r>
      <rPr>
        <u/>
        <vertAlign val="superscript"/>
        <sz val="10"/>
        <rFont val="Arial"/>
        <family val="2"/>
      </rPr>
      <t>(5)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</si>
  <si>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10/1/2020.  These income limits do not apply to households with elderly and disabled members.  Also, TAFDC, EAEDC, and SSI clients are automatically eligible for SNAP.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</si>
  <si>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</si>
  <si>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</si>
  <si>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</si>
  <si>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</si>
  <si>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</si>
  <si>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15% enhancement, January-September 2021</t>
  </si>
  <si>
    <t>As of 
March
2021</t>
  </si>
  <si>
    <t>As of 
May
 2021</t>
  </si>
  <si>
    <t>As of 
April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</si>
</sst>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0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32" fillId="0" borderId="0" xfId="0" applyNumberFormat="1" applyFont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7" zoomScale="90" zoomScaleNormal="100" zoomScalePageLayoutView="90" workbookViewId="0">
      <selection activeCell="G16" sqref="G16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22</v>
      </c>
      <c r="B1" s="233"/>
      <c r="C1" s="233"/>
      <c r="D1" s="234"/>
      <c r="E1" s="235"/>
      <c r="F1" s="235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60</v>
      </c>
      <c r="B4" s="37"/>
      <c r="C4" s="37"/>
      <c r="D4" s="37"/>
      <c r="E4" s="38"/>
      <c r="F4" s="38"/>
    </row>
    <row r="5" spans="1:240" ht="15" customHeight="1" thickTop="1">
      <c r="A5" s="40"/>
      <c r="B5" s="188" t="s">
        <v>18</v>
      </c>
      <c r="C5" s="41"/>
      <c r="D5" s="42"/>
      <c r="E5" s="41"/>
      <c r="F5" s="43"/>
    </row>
    <row r="6" spans="1:240" ht="40" customHeight="1">
      <c r="A6" s="45"/>
      <c r="B6" s="175" t="s">
        <v>98</v>
      </c>
      <c r="C6" s="175" t="s">
        <v>19</v>
      </c>
      <c r="D6" s="46" t="s">
        <v>20</v>
      </c>
      <c r="E6" s="46" t="s">
        <v>21</v>
      </c>
      <c r="F6" s="47"/>
      <c r="G6" s="48"/>
      <c r="H6" s="48"/>
      <c r="I6" s="120"/>
      <c r="J6" s="48"/>
      <c r="K6" s="120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67</v>
      </c>
      <c r="B7" s="236">
        <v>25295</v>
      </c>
      <c r="C7" s="236">
        <v>27123</v>
      </c>
      <c r="D7" s="227">
        <f>(B7-C7)</f>
        <v>-1828</v>
      </c>
      <c r="E7" s="228">
        <f>(B7-C7)/C7</f>
        <v>-6.7396674409173032E-2</v>
      </c>
      <c r="F7" s="229"/>
      <c r="I7" s="121"/>
      <c r="K7" s="120"/>
    </row>
    <row r="8" spans="1:240" ht="16.5" customHeight="1" thickBot="1">
      <c r="A8" s="49" t="s">
        <v>65</v>
      </c>
      <c r="B8" s="237">
        <v>58685</v>
      </c>
      <c r="C8" s="237">
        <v>63932</v>
      </c>
      <c r="D8" s="230">
        <f>(B8-C8)</f>
        <v>-5247</v>
      </c>
      <c r="E8" s="231">
        <f>(B8-C8)/C8</f>
        <v>-8.2071576049552647E-2</v>
      </c>
      <c r="F8" s="232"/>
      <c r="I8" s="121"/>
      <c r="K8" s="120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1"/>
      <c r="K9" s="120"/>
    </row>
    <row r="10" spans="1:240" ht="12.75" customHeight="1">
      <c r="A10" s="53"/>
      <c r="B10" s="44"/>
      <c r="C10" s="44"/>
      <c r="D10" s="44"/>
      <c r="E10" s="54"/>
      <c r="F10" s="54"/>
      <c r="K10" s="120"/>
    </row>
    <row r="11" spans="1:240" ht="24" customHeight="1" thickBot="1">
      <c r="A11" s="36" t="s">
        <v>61</v>
      </c>
      <c r="B11" s="37"/>
      <c r="C11" s="37"/>
      <c r="D11" s="37"/>
      <c r="E11" s="38"/>
      <c r="F11" s="55"/>
      <c r="K11" s="120"/>
    </row>
    <row r="12" spans="1:240" ht="15" customHeight="1" thickTop="1">
      <c r="A12" s="56"/>
      <c r="B12" s="57" t="s">
        <v>18</v>
      </c>
      <c r="C12" s="41"/>
      <c r="D12" s="58"/>
      <c r="E12" s="41"/>
      <c r="F12" s="43"/>
    </row>
    <row r="13" spans="1:240" ht="40" customHeight="1">
      <c r="A13" s="45"/>
      <c r="B13" s="175" t="s">
        <v>98</v>
      </c>
      <c r="C13" s="175" t="s">
        <v>19</v>
      </c>
      <c r="D13" s="46" t="s">
        <v>20</v>
      </c>
      <c r="E13" s="46" t="s">
        <v>21</v>
      </c>
      <c r="F13" s="47"/>
    </row>
    <row r="14" spans="1:240" ht="16.5" customHeight="1">
      <c r="A14" s="81" t="s">
        <v>67</v>
      </c>
      <c r="B14" s="236">
        <v>19956</v>
      </c>
      <c r="C14" s="236">
        <v>20377</v>
      </c>
      <c r="D14" s="173">
        <f>(B14-C14)</f>
        <v>-421</v>
      </c>
      <c r="E14" s="83">
        <f>(B14-C14)/C14</f>
        <v>-2.0660548657800461E-2</v>
      </c>
      <c r="F14" s="84"/>
    </row>
    <row r="15" spans="1:240" ht="16.5" customHeight="1" thickBot="1">
      <c r="A15" s="49" t="s">
        <v>65</v>
      </c>
      <c r="B15" s="237">
        <v>20062</v>
      </c>
      <c r="C15" s="237">
        <v>20483</v>
      </c>
      <c r="D15" s="174">
        <f>(B15-C15)</f>
        <v>-421</v>
      </c>
      <c r="E15" s="50">
        <f>(B15-C15)/C15</f>
        <v>-2.0553629839378997E-2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62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18</v>
      </c>
      <c r="C19" s="41"/>
      <c r="D19" s="58"/>
      <c r="E19" s="41"/>
      <c r="F19" s="43"/>
    </row>
    <row r="20" spans="1:6" ht="40" customHeight="1">
      <c r="A20" s="45"/>
      <c r="B20" s="175" t="s">
        <v>99</v>
      </c>
      <c r="C20" s="175" t="s">
        <v>19</v>
      </c>
      <c r="D20" s="46" t="s">
        <v>20</v>
      </c>
      <c r="E20" s="46" t="s">
        <v>21</v>
      </c>
      <c r="F20" s="47"/>
    </row>
    <row r="21" spans="1:6" ht="16.5" customHeight="1">
      <c r="A21" s="81" t="s">
        <v>67</v>
      </c>
      <c r="B21" s="238">
        <v>184388</v>
      </c>
      <c r="C21" s="238">
        <v>185224</v>
      </c>
      <c r="D21" s="173">
        <f>(B21-C21)</f>
        <v>-836</v>
      </c>
      <c r="E21" s="83">
        <f>(B21-C21)/C21</f>
        <v>-4.5134539800457821E-3</v>
      </c>
      <c r="F21" s="82"/>
    </row>
    <row r="22" spans="1:6" ht="16.5" customHeight="1" thickBot="1">
      <c r="A22" s="49" t="s">
        <v>65</v>
      </c>
      <c r="B22" s="239">
        <f>B21</f>
        <v>184388</v>
      </c>
      <c r="C22" s="239">
        <f>C21</f>
        <v>185224</v>
      </c>
      <c r="D22" s="174">
        <f>(B22-C22)</f>
        <v>-836</v>
      </c>
      <c r="E22" s="50">
        <f>(B22-C22)/C22</f>
        <v>-4.5134539800457821E-3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92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18</v>
      </c>
      <c r="C26" s="41"/>
      <c r="D26" s="58"/>
      <c r="E26" s="41"/>
      <c r="F26" s="43"/>
    </row>
    <row r="27" spans="1:6" ht="40" customHeight="1">
      <c r="A27" s="45"/>
      <c r="B27" s="175" t="s">
        <v>97</v>
      </c>
      <c r="C27" s="175" t="s">
        <v>19</v>
      </c>
      <c r="D27" s="46" t="s">
        <v>20</v>
      </c>
      <c r="E27" s="46" t="s">
        <v>21</v>
      </c>
      <c r="F27" s="47"/>
    </row>
    <row r="28" spans="1:6" ht="16.5" customHeight="1">
      <c r="A28" s="213" t="s">
        <v>67</v>
      </c>
      <c r="B28" s="238">
        <v>562405</v>
      </c>
      <c r="C28" s="238">
        <v>552744</v>
      </c>
      <c r="D28" s="214">
        <f>(B28-C28)</f>
        <v>9661</v>
      </c>
      <c r="E28" s="215">
        <f>(B28-C28)/C28</f>
        <v>1.7478253947577901E-2</v>
      </c>
      <c r="F28" s="216"/>
    </row>
    <row r="29" spans="1:6" ht="16.5" customHeight="1" thickBot="1">
      <c r="A29" s="217" t="s">
        <v>65</v>
      </c>
      <c r="B29" s="239">
        <v>944495</v>
      </c>
      <c r="C29" s="239">
        <v>929067</v>
      </c>
      <c r="D29" s="218">
        <f>(B29-C29)</f>
        <v>15428</v>
      </c>
      <c r="E29" s="219">
        <f>(B29-C29)/C29</f>
        <v>1.6605906786055259E-2</v>
      </c>
      <c r="F29" s="220"/>
    </row>
    <row r="30" spans="1:6" ht="12.75" customHeight="1" thickTop="1">
      <c r="A30" s="221"/>
      <c r="B30" s="222"/>
      <c r="C30" s="222"/>
      <c r="D30" s="222"/>
      <c r="E30" s="223"/>
      <c r="F30" s="223"/>
    </row>
    <row r="31" spans="1:6" ht="12.75" customHeight="1">
      <c r="A31" s="221"/>
      <c r="B31" s="222"/>
      <c r="C31" s="222"/>
      <c r="D31" s="222"/>
      <c r="E31" s="223"/>
      <c r="F31" s="223"/>
    </row>
    <row r="32" spans="1:6" s="109" customFormat="1">
      <c r="A32" s="270" t="s">
        <v>55</v>
      </c>
      <c r="B32" s="270"/>
      <c r="C32" s="270"/>
      <c r="D32" s="270"/>
      <c r="E32" s="270"/>
      <c r="F32" s="270"/>
    </row>
    <row r="33" spans="1:6" s="109" customFormat="1" ht="36.75" customHeight="1">
      <c r="A33" s="270" t="s">
        <v>75</v>
      </c>
      <c r="B33" s="270"/>
      <c r="C33" s="270"/>
      <c r="D33" s="270"/>
      <c r="E33" s="270"/>
      <c r="F33" s="270"/>
    </row>
    <row r="34" spans="1:6" ht="12.5">
      <c r="A34" s="270" t="s">
        <v>93</v>
      </c>
      <c r="B34" s="270"/>
      <c r="C34" s="270"/>
      <c r="D34" s="270"/>
      <c r="E34" s="270"/>
      <c r="F34" s="270"/>
    </row>
    <row r="35" spans="1:6">
      <c r="A35" s="11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June 2021&amp;R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G36" sqref="G36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2"/>
    </row>
    <row r="3" spans="1:10" ht="16.5" customHeight="1" thickTop="1">
      <c r="A3" s="180"/>
      <c r="B3" s="279" t="s">
        <v>8</v>
      </c>
      <c r="C3" s="279"/>
      <c r="D3" s="280"/>
      <c r="E3" s="278"/>
      <c r="F3" s="278"/>
      <c r="G3" s="278"/>
      <c r="H3" s="176"/>
      <c r="J3" s="249"/>
    </row>
    <row r="4" spans="1:10" ht="13.5" customHeight="1">
      <c r="A4" s="181" t="s">
        <v>31</v>
      </c>
      <c r="B4" s="182" t="s">
        <v>6</v>
      </c>
      <c r="C4" s="182"/>
      <c r="D4" s="226" t="s">
        <v>7</v>
      </c>
      <c r="E4" s="177"/>
      <c r="F4" s="176"/>
      <c r="G4" s="178"/>
      <c r="H4" s="176"/>
    </row>
    <row r="5" spans="1:10">
      <c r="A5" s="1" t="s">
        <v>0</v>
      </c>
      <c r="B5" s="4">
        <v>428</v>
      </c>
      <c r="C5" s="5"/>
      <c r="D5" s="225">
        <f>B5</f>
        <v>428</v>
      </c>
      <c r="E5" s="179"/>
      <c r="F5" s="176"/>
      <c r="G5" s="179"/>
      <c r="H5" s="176"/>
    </row>
    <row r="6" spans="1:10">
      <c r="A6" s="2" t="s">
        <v>1</v>
      </c>
      <c r="B6" s="6">
        <v>531</v>
      </c>
      <c r="C6" s="7"/>
      <c r="D6" s="225">
        <f t="shared" ref="D6:D9" si="0">B6</f>
        <v>531</v>
      </c>
      <c r="E6" s="179"/>
      <c r="F6" s="176"/>
      <c r="G6" s="179"/>
      <c r="H6" s="176"/>
    </row>
    <row r="7" spans="1:10">
      <c r="A7" s="2" t="s">
        <v>2</v>
      </c>
      <c r="B7" s="6">
        <v>633</v>
      </c>
      <c r="C7" s="7"/>
      <c r="D7" s="225">
        <f t="shared" si="0"/>
        <v>633</v>
      </c>
      <c r="E7" s="179"/>
      <c r="F7" s="176"/>
      <c r="G7" s="179"/>
      <c r="H7" s="176"/>
    </row>
    <row r="8" spans="1:10">
      <c r="A8" s="2" t="s">
        <v>3</v>
      </c>
      <c r="B8" s="6">
        <v>731</v>
      </c>
      <c r="C8" s="7"/>
      <c r="D8" s="225">
        <f t="shared" si="0"/>
        <v>731</v>
      </c>
      <c r="E8" s="179"/>
      <c r="F8" s="176"/>
      <c r="G8" s="179"/>
      <c r="H8" s="176"/>
    </row>
    <row r="9" spans="1:10">
      <c r="A9" s="2" t="s">
        <v>66</v>
      </c>
      <c r="B9" s="6">
        <v>105</v>
      </c>
      <c r="C9" s="7"/>
      <c r="D9" s="225">
        <f t="shared" si="0"/>
        <v>105</v>
      </c>
      <c r="E9" s="179"/>
      <c r="F9" s="176"/>
      <c r="G9" s="179"/>
      <c r="H9" s="176"/>
    </row>
    <row r="10" spans="1:10" ht="15.5" thickBot="1">
      <c r="A10" s="242" t="s">
        <v>82</v>
      </c>
      <c r="B10" s="243"/>
      <c r="C10" s="244"/>
      <c r="D10" s="260">
        <v>511.02400632947479</v>
      </c>
      <c r="E10" s="176"/>
      <c r="F10" s="176"/>
      <c r="G10" s="179"/>
      <c r="H10" s="176"/>
    </row>
    <row r="11" spans="1:10" ht="13.5" customHeight="1" thickTop="1">
      <c r="A11" s="184" t="s">
        <v>38</v>
      </c>
      <c r="B11" s="183"/>
      <c r="C11" s="183"/>
      <c r="D11" s="183"/>
      <c r="E11" s="176"/>
      <c r="F11" s="176"/>
      <c r="G11" s="176"/>
      <c r="H11" s="176"/>
    </row>
    <row r="12" spans="1:10" ht="2" customHeight="1">
      <c r="A12" s="100"/>
      <c r="B12" s="101"/>
    </row>
    <row r="13" spans="1:10" ht="21" customHeight="1" thickBot="1">
      <c r="A13" s="3" t="s">
        <v>17</v>
      </c>
      <c r="B13" s="132"/>
      <c r="E13" s="3"/>
      <c r="F13" s="3"/>
      <c r="G13" s="3"/>
    </row>
    <row r="14" spans="1:10" ht="13" thickTop="1">
      <c r="A14" s="185"/>
      <c r="B14" s="273"/>
      <c r="C14" s="274"/>
      <c r="D14" s="275"/>
    </row>
    <row r="15" spans="1:10">
      <c r="A15" s="181" t="s">
        <v>31</v>
      </c>
      <c r="B15" s="276" t="s">
        <v>68</v>
      </c>
      <c r="C15" s="277"/>
      <c r="D15" s="277"/>
    </row>
    <row r="16" spans="1:10">
      <c r="A16" s="1" t="s">
        <v>0</v>
      </c>
      <c r="B16" s="286">
        <v>303.7</v>
      </c>
      <c r="C16" s="287"/>
      <c r="D16" s="277"/>
    </row>
    <row r="17" spans="1:10">
      <c r="A17" s="186" t="s">
        <v>1</v>
      </c>
      <c r="B17" s="286">
        <v>395.1</v>
      </c>
      <c r="C17" s="287"/>
      <c r="D17" s="277"/>
    </row>
    <row r="18" spans="1:10">
      <c r="A18" s="186" t="s">
        <v>2</v>
      </c>
      <c r="B18" s="286">
        <v>486.6</v>
      </c>
      <c r="C18" s="287"/>
      <c r="D18" s="277"/>
    </row>
    <row r="19" spans="1:10">
      <c r="A19" s="186" t="s">
        <v>3</v>
      </c>
      <c r="B19" s="286">
        <v>578.20000000000005</v>
      </c>
      <c r="C19" s="287"/>
      <c r="D19" s="277"/>
    </row>
    <row r="20" spans="1:10">
      <c r="A20" s="187" t="s">
        <v>66</v>
      </c>
      <c r="B20" s="286">
        <v>91.6</v>
      </c>
      <c r="C20" s="287"/>
      <c r="D20" s="277"/>
    </row>
    <row r="21" spans="1:10" ht="15.75" customHeight="1" thickBot="1">
      <c r="A21" s="245" t="s">
        <v>81</v>
      </c>
      <c r="B21" s="246"/>
      <c r="C21" s="284">
        <v>329.36061525267002</v>
      </c>
      <c r="D21" s="285"/>
    </row>
    <row r="22" spans="1:10" s="106" customFormat="1" ht="8.25" customHeight="1" thickTop="1">
      <c r="A22" s="105"/>
      <c r="B22" s="107"/>
      <c r="C22" s="108"/>
    </row>
    <row r="23" spans="1:10" ht="21" customHeight="1" thickBot="1">
      <c r="A23" s="3" t="s">
        <v>9</v>
      </c>
      <c r="B23" s="10"/>
      <c r="C23" s="10"/>
      <c r="D23" s="10"/>
      <c r="E23" s="133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32</v>
      </c>
      <c r="B25" s="30"/>
      <c r="C25" s="30"/>
      <c r="D25" s="13" t="s">
        <v>89</v>
      </c>
      <c r="E25" s="13" t="s">
        <v>13</v>
      </c>
      <c r="F25" s="30"/>
      <c r="G25" s="90" t="s">
        <v>14</v>
      </c>
      <c r="H25" s="87"/>
    </row>
    <row r="26" spans="1:10" ht="16.5" customHeight="1">
      <c r="A26" s="23" t="s">
        <v>33</v>
      </c>
      <c r="B26" s="24"/>
      <c r="C26" s="24"/>
      <c r="D26" s="195">
        <v>922.82</v>
      </c>
      <c r="E26" s="195">
        <v>794</v>
      </c>
      <c r="F26" s="196"/>
      <c r="G26" s="195">
        <v>128.82</v>
      </c>
      <c r="H26" s="88"/>
      <c r="J26" s="119"/>
    </row>
    <row r="27" spans="1:10">
      <c r="A27" s="25" t="s">
        <v>34</v>
      </c>
      <c r="B27" s="26"/>
      <c r="C27" s="26"/>
      <c r="D27" s="197">
        <v>833.26</v>
      </c>
      <c r="E27" s="197">
        <v>794</v>
      </c>
      <c r="F27" s="198"/>
      <c r="G27" s="197">
        <v>39.26</v>
      </c>
      <c r="H27" s="89"/>
      <c r="J27" s="119"/>
    </row>
    <row r="28" spans="1:10">
      <c r="A28" s="25" t="s">
        <v>35</v>
      </c>
      <c r="B28" s="26"/>
      <c r="C28" s="26"/>
      <c r="D28" s="197">
        <v>633.70000000000005</v>
      </c>
      <c r="E28" s="197">
        <v>529.34</v>
      </c>
      <c r="F28" s="198"/>
      <c r="G28" s="197">
        <v>104.36</v>
      </c>
      <c r="H28" s="89"/>
      <c r="J28" s="119"/>
    </row>
    <row r="29" spans="1:10" ht="20.25" customHeight="1">
      <c r="A29" s="12" t="s">
        <v>36</v>
      </c>
      <c r="B29" s="30"/>
      <c r="C29" s="30"/>
      <c r="D29" s="199"/>
      <c r="E29" s="199"/>
      <c r="F29" s="200"/>
      <c r="G29" s="199"/>
      <c r="H29" s="31"/>
    </row>
    <row r="30" spans="1:10">
      <c r="A30" s="23" t="s">
        <v>33</v>
      </c>
      <c r="B30" s="24"/>
      <c r="C30" s="24"/>
      <c r="D30" s="195">
        <v>908.39</v>
      </c>
      <c r="E30" s="195">
        <v>794</v>
      </c>
      <c r="F30" s="196"/>
      <c r="G30" s="195">
        <v>114.39</v>
      </c>
      <c r="H30" s="88"/>
      <c r="J30" s="119"/>
    </row>
    <row r="31" spans="1:10">
      <c r="A31" s="25" t="s">
        <v>37</v>
      </c>
      <c r="B31" s="26"/>
      <c r="C31" s="26"/>
      <c r="D31" s="197">
        <v>824.4</v>
      </c>
      <c r="E31" s="197">
        <v>794</v>
      </c>
      <c r="F31" s="198"/>
      <c r="G31" s="197">
        <v>30.4</v>
      </c>
      <c r="H31" s="89"/>
      <c r="J31" s="119"/>
    </row>
    <row r="32" spans="1:10" ht="13" thickBot="1">
      <c r="A32" s="17" t="s">
        <v>35</v>
      </c>
      <c r="B32" s="32"/>
      <c r="C32" s="32"/>
      <c r="D32" s="201">
        <v>616.91999999999996</v>
      </c>
      <c r="E32" s="201">
        <v>529.34</v>
      </c>
      <c r="F32" s="202"/>
      <c r="G32" s="201">
        <v>87.58</v>
      </c>
      <c r="H32" s="9"/>
      <c r="J32" s="119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8" t="s">
        <v>46</v>
      </c>
      <c r="B34" s="18"/>
      <c r="C34" s="10"/>
      <c r="D34" s="19"/>
      <c r="E34" s="18"/>
      <c r="F34" s="132"/>
      <c r="G34" s="132"/>
    </row>
    <row r="35" spans="1:13" ht="16.5" customHeight="1" thickTop="1">
      <c r="A35" s="143"/>
      <c r="B35" s="203" t="s">
        <v>73</v>
      </c>
      <c r="C35" s="210"/>
      <c r="D35" s="210"/>
      <c r="E35" s="281"/>
      <c r="F35" s="282"/>
      <c r="G35" s="282"/>
      <c r="H35" s="283"/>
    </row>
    <row r="36" spans="1:13" ht="32" customHeight="1">
      <c r="A36" s="144"/>
      <c r="B36" s="192" t="s">
        <v>72</v>
      </c>
      <c r="C36" s="211"/>
      <c r="D36" s="212" t="s">
        <v>74</v>
      </c>
      <c r="E36" s="269" t="s">
        <v>94</v>
      </c>
      <c r="F36" s="268"/>
      <c r="G36" s="212" t="s">
        <v>96</v>
      </c>
      <c r="H36" s="87"/>
      <c r="M36" s="194"/>
    </row>
    <row r="37" spans="1:13" ht="21.75" customHeight="1">
      <c r="A37" s="145" t="s">
        <v>31</v>
      </c>
      <c r="B37" s="209" t="s">
        <v>70</v>
      </c>
      <c r="C37" s="211"/>
      <c r="D37" s="209" t="s">
        <v>71</v>
      </c>
      <c r="E37" s="268"/>
      <c r="F37" s="268"/>
      <c r="G37" s="268"/>
      <c r="H37" s="87"/>
    </row>
    <row r="38" spans="1:13" ht="16.5" customHeight="1">
      <c r="A38" s="146" t="s">
        <v>0</v>
      </c>
      <c r="B38" s="261">
        <v>1383</v>
      </c>
      <c r="C38" s="205"/>
      <c r="D38" s="193">
        <v>1064</v>
      </c>
      <c r="E38" s="265">
        <v>204</v>
      </c>
      <c r="F38" s="265"/>
      <c r="G38" s="265">
        <v>234</v>
      </c>
      <c r="H38" s="266"/>
    </row>
    <row r="39" spans="1:13" ht="15" customHeight="1">
      <c r="A39" s="146" t="s">
        <v>1</v>
      </c>
      <c r="B39" s="204">
        <v>1868</v>
      </c>
      <c r="C39" s="206"/>
      <c r="D39" s="193">
        <v>1437</v>
      </c>
      <c r="E39" s="267">
        <v>374</v>
      </c>
      <c r="F39" s="265"/>
      <c r="G39" s="265">
        <v>430</v>
      </c>
      <c r="H39" s="266"/>
    </row>
    <row r="40" spans="1:13">
      <c r="A40" s="146" t="s">
        <v>2</v>
      </c>
      <c r="B40" s="204">
        <v>2353</v>
      </c>
      <c r="C40" s="206"/>
      <c r="D40" s="193">
        <v>1810</v>
      </c>
      <c r="E40" s="267">
        <v>535</v>
      </c>
      <c r="F40" s="265"/>
      <c r="G40" s="265">
        <v>616</v>
      </c>
      <c r="H40" s="266"/>
    </row>
    <row r="41" spans="1:13">
      <c r="A41" s="146" t="s">
        <v>3</v>
      </c>
      <c r="B41" s="204">
        <v>2839</v>
      </c>
      <c r="C41" s="206"/>
      <c r="D41" s="193">
        <v>2184</v>
      </c>
      <c r="E41" s="267">
        <v>680</v>
      </c>
      <c r="F41" s="265"/>
      <c r="G41" s="265">
        <v>782</v>
      </c>
      <c r="H41" s="266"/>
    </row>
    <row r="42" spans="1:13">
      <c r="A42" s="146" t="s">
        <v>15</v>
      </c>
      <c r="B42" s="204">
        <v>3324</v>
      </c>
      <c r="C42" s="206"/>
      <c r="D42" s="193">
        <v>2557</v>
      </c>
      <c r="E42" s="267">
        <v>807</v>
      </c>
      <c r="F42" s="265"/>
      <c r="G42" s="265">
        <v>929</v>
      </c>
      <c r="H42" s="266"/>
    </row>
    <row r="43" spans="1:13">
      <c r="A43" s="146" t="s">
        <v>16</v>
      </c>
      <c r="B43" s="204">
        <v>3809</v>
      </c>
      <c r="C43" s="206"/>
      <c r="D43" s="193">
        <v>2930</v>
      </c>
      <c r="E43" s="267">
        <v>969</v>
      </c>
      <c r="F43" s="265"/>
      <c r="G43" s="265">
        <v>1114</v>
      </c>
      <c r="H43" s="266"/>
    </row>
    <row r="44" spans="1:13">
      <c r="A44" s="146">
        <v>7</v>
      </c>
      <c r="B44" s="204">
        <v>4295</v>
      </c>
      <c r="C44" s="206"/>
      <c r="D44" s="193">
        <v>3304</v>
      </c>
      <c r="E44" s="265">
        <v>1071</v>
      </c>
      <c r="F44" s="265"/>
      <c r="G44" s="265">
        <v>1232</v>
      </c>
      <c r="H44" s="266"/>
      <c r="M44" s="193"/>
    </row>
    <row r="45" spans="1:13">
      <c r="A45" s="146">
        <v>8</v>
      </c>
      <c r="B45" s="204">
        <v>4780</v>
      </c>
      <c r="C45" s="206"/>
      <c r="D45" s="193">
        <v>3677</v>
      </c>
      <c r="E45" s="265">
        <v>1224</v>
      </c>
      <c r="F45" s="265"/>
      <c r="G45" s="265">
        <v>1408</v>
      </c>
      <c r="H45" s="266"/>
      <c r="M45" s="193"/>
    </row>
    <row r="46" spans="1:13" ht="13" thickBot="1">
      <c r="A46" s="147" t="s">
        <v>66</v>
      </c>
      <c r="B46" s="207">
        <v>486</v>
      </c>
      <c r="C46" s="207"/>
      <c r="D46" s="247">
        <v>374</v>
      </c>
      <c r="E46" s="207">
        <v>153</v>
      </c>
      <c r="F46" s="207"/>
      <c r="G46" s="207">
        <v>176</v>
      </c>
      <c r="H46" s="248"/>
      <c r="M46" s="193"/>
    </row>
    <row r="47" spans="1:13" ht="3" customHeight="1" thickTop="1">
      <c r="A47" s="111"/>
      <c r="B47" s="112"/>
      <c r="C47" s="113"/>
      <c r="D47" s="94"/>
    </row>
    <row r="48" spans="1:13" ht="13">
      <c r="A48" s="111" t="s">
        <v>56</v>
      </c>
      <c r="B48" s="112"/>
      <c r="C48" s="113"/>
      <c r="D48" s="94"/>
    </row>
    <row r="49" spans="1:13" s="106" customFormat="1" ht="30" customHeight="1">
      <c r="A49" s="272" t="s">
        <v>87</v>
      </c>
      <c r="B49" s="272"/>
      <c r="C49" s="272"/>
      <c r="D49" s="272"/>
      <c r="E49" s="272"/>
      <c r="F49" s="272"/>
      <c r="G49" s="272"/>
      <c r="H49" s="272"/>
    </row>
    <row r="50" spans="1:13" s="106" customFormat="1" ht="30" customHeight="1">
      <c r="A50" s="272" t="s">
        <v>90</v>
      </c>
      <c r="B50" s="272"/>
      <c r="C50" s="272"/>
      <c r="D50" s="272"/>
      <c r="E50" s="272"/>
      <c r="F50" s="272"/>
      <c r="G50" s="272"/>
      <c r="H50" s="272"/>
    </row>
    <row r="51" spans="1:13" s="106" customFormat="1" ht="30" customHeight="1">
      <c r="A51" s="271" t="s">
        <v>95</v>
      </c>
      <c r="B51" s="271"/>
      <c r="C51" s="271"/>
      <c r="D51" s="271"/>
      <c r="E51" s="271"/>
      <c r="F51" s="271"/>
      <c r="G51" s="271"/>
      <c r="H51" s="271"/>
    </row>
    <row r="52" spans="1:13" s="106" customFormat="1" ht="30" customHeight="1">
      <c r="A52" s="264"/>
      <c r="B52" s="264"/>
      <c r="C52" s="264"/>
      <c r="D52" s="264"/>
      <c r="E52" s="264"/>
      <c r="F52" s="264"/>
      <c r="G52" s="264"/>
      <c r="H52" s="264"/>
    </row>
    <row r="53" spans="1:13" ht="13.5" customHeight="1">
      <c r="A53" s="263"/>
      <c r="B53" s="262"/>
      <c r="C53" s="262"/>
      <c r="D53" s="262"/>
      <c r="E53" s="262"/>
      <c r="F53" s="262"/>
      <c r="G53" s="262"/>
      <c r="H53" s="262"/>
    </row>
    <row r="54" spans="1:13">
      <c r="A54" s="262"/>
      <c r="B54" s="262"/>
      <c r="C54" s="262"/>
      <c r="D54" s="262"/>
      <c r="E54" s="262"/>
      <c r="F54" s="262"/>
      <c r="G54" s="262"/>
      <c r="H54" s="262"/>
    </row>
    <row r="55" spans="1:13">
      <c r="A55" s="100"/>
      <c r="B55" s="101"/>
      <c r="L55" s="193"/>
      <c r="M55" s="193"/>
    </row>
    <row r="56" spans="1:13">
      <c r="A56" s="100"/>
      <c r="B56" s="101"/>
      <c r="L56" s="193"/>
      <c r="M56" s="193"/>
    </row>
    <row r="57" spans="1:13">
      <c r="L57" s="193"/>
      <c r="M57" s="193"/>
    </row>
    <row r="58" spans="1:13">
      <c r="L58" s="193"/>
      <c r="M58" s="193"/>
    </row>
    <row r="59" spans="1:13">
      <c r="L59" s="193"/>
      <c r="M59" s="193"/>
    </row>
    <row r="60" spans="1:13">
      <c r="L60" s="193"/>
      <c r="M60" s="193"/>
    </row>
    <row r="61" spans="1:13">
      <c r="L61" s="193"/>
      <c r="M61" s="193"/>
    </row>
    <row r="62" spans="1:13">
      <c r="L62" s="193"/>
      <c r="M62" s="193"/>
    </row>
    <row r="63" spans="1:13">
      <c r="L63" s="193"/>
      <c r="M63" s="193"/>
    </row>
    <row r="68" spans="11:11">
      <c r="K68" s="208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June 2021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6"/>
  <sheetViews>
    <sheetView showGridLines="0" showOutlineSymbols="0" view="pageLayout" zoomScaleNormal="100" workbookViewId="0">
      <selection activeCell="C4" sqref="C4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10.7265625" style="64" customWidth="1"/>
    <col min="4" max="4" width="18.54296875" style="64" bestFit="1" customWidth="1"/>
    <col min="5" max="7" width="2.7265625" style="150" customWidth="1"/>
    <col min="8" max="8" width="15.453125" style="125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3" t="s">
        <v>83</v>
      </c>
    </row>
    <row r="2" spans="1:9" ht="16" thickTop="1">
      <c r="A2" s="67"/>
      <c r="B2" s="28"/>
      <c r="C2" s="28"/>
      <c r="D2" s="20"/>
      <c r="E2" s="27"/>
      <c r="F2" s="27"/>
      <c r="G2" s="151"/>
    </row>
    <row r="3" spans="1:9">
      <c r="A3" s="68"/>
      <c r="B3" s="14"/>
      <c r="C3" s="14"/>
      <c r="D3" s="14"/>
      <c r="E3" s="21"/>
      <c r="F3" s="21"/>
      <c r="G3" s="152"/>
    </row>
    <row r="4" spans="1:9">
      <c r="A4" s="69"/>
      <c r="B4" s="14"/>
      <c r="C4" s="14"/>
      <c r="D4" s="76" t="s">
        <v>88</v>
      </c>
      <c r="E4" s="21"/>
      <c r="F4" s="85"/>
      <c r="G4" s="152"/>
    </row>
    <row r="5" spans="1:9">
      <c r="A5" s="69" t="s">
        <v>26</v>
      </c>
      <c r="B5" s="16" t="s">
        <v>47</v>
      </c>
      <c r="C5" s="16"/>
      <c r="D5" s="71">
        <v>67775512</v>
      </c>
      <c r="E5" s="149"/>
      <c r="F5" s="149"/>
      <c r="G5" s="153"/>
      <c r="H5" s="126"/>
      <c r="I5" s="95"/>
    </row>
    <row r="6" spans="1:9">
      <c r="A6" s="69"/>
      <c r="B6" s="16" t="s">
        <v>44</v>
      </c>
      <c r="C6" s="16"/>
      <c r="D6" s="71">
        <v>80402615</v>
      </c>
      <c r="E6" s="149"/>
      <c r="F6" s="149"/>
      <c r="G6" s="153"/>
      <c r="H6" s="127"/>
      <c r="I6" s="71"/>
    </row>
    <row r="7" spans="1:9">
      <c r="A7" s="69"/>
      <c r="B7" s="16" t="s">
        <v>50</v>
      </c>
      <c r="C7" s="16"/>
      <c r="D7" s="71">
        <v>3923548</v>
      </c>
      <c r="E7" s="149"/>
      <c r="F7" s="149"/>
      <c r="G7" s="153"/>
      <c r="H7" s="127"/>
      <c r="I7" s="92"/>
    </row>
    <row r="8" spans="1:9" ht="15" customHeight="1">
      <c r="A8" s="69"/>
      <c r="B8" s="16" t="s">
        <v>45</v>
      </c>
      <c r="C8" s="16"/>
      <c r="D8" s="240">
        <v>1757895</v>
      </c>
      <c r="E8" s="149"/>
      <c r="F8" s="154"/>
      <c r="G8" s="153"/>
      <c r="I8" s="92"/>
    </row>
    <row r="9" spans="1:9">
      <c r="A9" s="69"/>
      <c r="B9" s="137" t="s">
        <v>23</v>
      </c>
      <c r="C9" s="139"/>
      <c r="D9" s="191">
        <f>SUM(D5:D8)</f>
        <v>153859570</v>
      </c>
      <c r="E9" s="149"/>
      <c r="F9" s="149"/>
      <c r="G9" s="153"/>
    </row>
    <row r="10" spans="1:9">
      <c r="A10" s="69"/>
      <c r="B10" s="72"/>
      <c r="C10" s="16"/>
      <c r="D10" s="241"/>
      <c r="E10" s="149"/>
      <c r="F10" s="149"/>
      <c r="G10" s="153"/>
    </row>
    <row r="11" spans="1:9">
      <c r="A11" s="69" t="s">
        <v>27</v>
      </c>
      <c r="B11" s="16" t="s">
        <v>5</v>
      </c>
      <c r="C11" s="16"/>
      <c r="D11" s="71">
        <v>240967007</v>
      </c>
      <c r="E11" s="149"/>
      <c r="F11" s="149"/>
      <c r="G11" s="153"/>
      <c r="H11" s="127"/>
      <c r="I11" s="92"/>
    </row>
    <row r="12" spans="1:9">
      <c r="A12" s="69"/>
      <c r="B12" s="99" t="s">
        <v>52</v>
      </c>
      <c r="C12" s="16"/>
      <c r="D12" s="71">
        <v>300000</v>
      </c>
      <c r="E12" s="149"/>
      <c r="F12" s="149"/>
      <c r="G12" s="153"/>
      <c r="I12" s="92"/>
    </row>
    <row r="13" spans="1:9">
      <c r="A13" s="69"/>
      <c r="B13" s="16" t="s">
        <v>64</v>
      </c>
      <c r="C13" s="16"/>
      <c r="D13" s="71">
        <v>9438466</v>
      </c>
      <c r="E13" s="149"/>
      <c r="F13" s="149"/>
      <c r="G13" s="153"/>
      <c r="H13" s="127"/>
      <c r="I13" s="92"/>
    </row>
    <row r="14" spans="1:9">
      <c r="A14" s="69"/>
      <c r="B14" s="16" t="s">
        <v>48</v>
      </c>
      <c r="C14" s="16"/>
      <c r="D14" s="71">
        <v>210393938</v>
      </c>
      <c r="E14" s="149"/>
      <c r="F14" s="149"/>
      <c r="G14" s="153"/>
      <c r="H14" s="127"/>
      <c r="I14" s="92"/>
    </row>
    <row r="15" spans="1:9">
      <c r="A15" s="69"/>
      <c r="B15" s="16" t="s">
        <v>17</v>
      </c>
      <c r="C15" s="16"/>
      <c r="D15" s="71">
        <v>89983226</v>
      </c>
      <c r="E15" s="149"/>
      <c r="F15" s="149"/>
      <c r="G15" s="153"/>
      <c r="H15" s="127"/>
      <c r="I15" s="70"/>
    </row>
    <row r="16" spans="1:9">
      <c r="A16" s="189"/>
      <c r="B16" s="75" t="s">
        <v>76</v>
      </c>
      <c r="C16" s="75"/>
      <c r="D16" s="71">
        <v>500000</v>
      </c>
      <c r="E16" s="251"/>
      <c r="F16" s="149"/>
      <c r="G16" s="190"/>
      <c r="H16" s="127"/>
      <c r="I16" s="70"/>
    </row>
    <row r="17" spans="1:9">
      <c r="A17" s="189"/>
      <c r="B17" s="75" t="s">
        <v>80</v>
      </c>
      <c r="C17" s="75"/>
      <c r="D17" s="71">
        <f>13000000+5000000+1235712.75</f>
        <v>19235712.75</v>
      </c>
      <c r="E17" s="252" t="s">
        <v>84</v>
      </c>
      <c r="F17" s="149"/>
      <c r="G17" s="190"/>
      <c r="H17" s="127"/>
      <c r="I17" s="70"/>
    </row>
    <row r="18" spans="1:9">
      <c r="A18" s="189"/>
      <c r="B18" s="75" t="s">
        <v>91</v>
      </c>
      <c r="C18" s="75"/>
      <c r="D18" s="71">
        <v>2500000</v>
      </c>
      <c r="E18" s="252"/>
      <c r="F18" s="149"/>
      <c r="G18" s="190"/>
      <c r="H18" s="127"/>
      <c r="I18" s="70"/>
    </row>
    <row r="19" spans="1:9">
      <c r="A19" s="69"/>
      <c r="B19" s="16" t="s">
        <v>49</v>
      </c>
      <c r="C19" s="16"/>
      <c r="D19" s="71">
        <v>16498554</v>
      </c>
      <c r="E19" s="149"/>
      <c r="F19" s="149"/>
      <c r="G19" s="153"/>
      <c r="H19" s="127"/>
      <c r="I19" s="92"/>
    </row>
    <row r="20" spans="1:9">
      <c r="A20" s="69"/>
      <c r="B20" s="16" t="s">
        <v>63</v>
      </c>
      <c r="C20" s="16"/>
      <c r="D20" s="71">
        <v>1000000</v>
      </c>
      <c r="E20" s="149"/>
      <c r="F20" s="149"/>
      <c r="G20" s="153"/>
      <c r="H20" s="127"/>
    </row>
    <row r="21" spans="1:9">
      <c r="A21" s="189"/>
      <c r="B21" s="16" t="s">
        <v>69</v>
      </c>
      <c r="C21" s="16"/>
      <c r="D21" s="240">
        <v>3000000</v>
      </c>
      <c r="E21" s="149"/>
      <c r="F21" s="149"/>
      <c r="G21" s="190"/>
      <c r="H21" s="127"/>
    </row>
    <row r="22" spans="1:9">
      <c r="A22" s="69"/>
      <c r="B22" s="137" t="s">
        <v>24</v>
      </c>
      <c r="C22" s="139"/>
      <c r="D22" s="191">
        <f>SUM(D11:D21)</f>
        <v>593816903.75</v>
      </c>
      <c r="E22" s="149"/>
      <c r="F22" s="155"/>
      <c r="G22" s="153"/>
      <c r="I22" s="92"/>
    </row>
    <row r="23" spans="1:9" s="115" customFormat="1" ht="21" customHeight="1">
      <c r="A23" s="114"/>
      <c r="B23" s="137" t="s">
        <v>25</v>
      </c>
      <c r="C23" s="138"/>
      <c r="D23" s="191">
        <f>+D22+D9</f>
        <v>747676473.75</v>
      </c>
      <c r="E23" s="149"/>
      <c r="F23" s="149"/>
      <c r="G23" s="153"/>
      <c r="H23" s="128"/>
      <c r="I23" s="116"/>
    </row>
    <row r="24" spans="1:9" ht="16" thickBot="1">
      <c r="A24" s="91"/>
      <c r="B24" s="93"/>
      <c r="C24" s="65"/>
      <c r="D24" s="74"/>
      <c r="E24" s="156"/>
      <c r="F24" s="156"/>
      <c r="G24" s="157"/>
    </row>
    <row r="25" spans="1:9" ht="12" customHeight="1" thickTop="1">
      <c r="A25" s="250" t="s">
        <v>85</v>
      </c>
      <c r="B25" s="118"/>
      <c r="C25" s="16"/>
      <c r="D25" s="70"/>
      <c r="E25" s="158"/>
      <c r="F25" s="15"/>
      <c r="G25" s="159"/>
    </row>
    <row r="26" spans="1:9" s="142" customFormat="1" ht="12" hidden="1" customHeight="1">
      <c r="A26" s="132"/>
      <c r="B26" s="141"/>
      <c r="C26" s="10"/>
      <c r="D26" s="66"/>
      <c r="E26" s="66"/>
      <c r="F26" s="66"/>
      <c r="G26" s="160"/>
      <c r="H26" s="140"/>
    </row>
    <row r="27" spans="1:9" ht="12" hidden="1" customHeight="1">
      <c r="A27" s="132"/>
      <c r="C27" s="10"/>
      <c r="D27" s="66"/>
      <c r="E27" s="66"/>
      <c r="F27" s="66"/>
      <c r="H27" s="129"/>
    </row>
    <row r="28" spans="1:9" ht="12" hidden="1" customHeight="1">
      <c r="A28" s="132"/>
      <c r="B28" s="117"/>
      <c r="C28" s="10"/>
      <c r="D28" s="66"/>
      <c r="E28" s="66"/>
      <c r="F28" s="66"/>
      <c r="H28" s="129"/>
    </row>
    <row r="29" spans="1:9" ht="12" hidden="1" customHeight="1">
      <c r="A29" s="132"/>
      <c r="B29" s="117"/>
      <c r="C29" s="10"/>
      <c r="D29" s="66"/>
      <c r="E29" s="66"/>
      <c r="F29" s="66"/>
      <c r="H29" s="129"/>
    </row>
    <row r="30" spans="1:9" ht="12" hidden="1" customHeight="1">
      <c r="A30" s="132"/>
      <c r="B30" s="117"/>
      <c r="C30" s="10"/>
      <c r="D30" s="66"/>
      <c r="E30" s="66"/>
      <c r="F30" s="66"/>
      <c r="H30" s="129"/>
    </row>
    <row r="31" spans="1:9" ht="12" hidden="1" customHeight="1">
      <c r="A31" s="132"/>
      <c r="B31" s="117"/>
      <c r="C31" s="10"/>
      <c r="D31" s="66"/>
      <c r="E31" s="66"/>
      <c r="F31" s="66"/>
      <c r="H31" s="129"/>
    </row>
    <row r="32" spans="1:9" ht="12" hidden="1" customHeight="1">
      <c r="A32" s="132"/>
      <c r="B32" s="117"/>
      <c r="C32" s="10"/>
      <c r="D32" s="66"/>
      <c r="E32" s="66"/>
      <c r="F32" s="66"/>
      <c r="H32" s="129"/>
    </row>
    <row r="33" spans="1:9" ht="10" customHeight="1">
      <c r="A33" s="3"/>
      <c r="B33" s="117"/>
      <c r="C33" s="10"/>
      <c r="D33" s="66"/>
      <c r="E33" s="66"/>
      <c r="F33" s="66"/>
      <c r="H33" s="129"/>
    </row>
    <row r="34" spans="1:9" ht="16.5" customHeight="1" thickBot="1">
      <c r="A34" s="96" t="s">
        <v>39</v>
      </c>
      <c r="B34" s="97"/>
      <c r="C34" s="97"/>
      <c r="D34" s="73"/>
      <c r="E34" s="161"/>
      <c r="F34" s="161"/>
      <c r="G34" s="161"/>
    </row>
    <row r="35" spans="1:9" ht="16" thickTop="1">
      <c r="A35" s="67" t="s">
        <v>28</v>
      </c>
      <c r="B35" s="98"/>
      <c r="C35" s="288" t="s">
        <v>86</v>
      </c>
      <c r="D35" s="288"/>
      <c r="E35" s="288"/>
      <c r="F35" s="288"/>
      <c r="G35" s="289"/>
    </row>
    <row r="36" spans="1:9">
      <c r="A36" s="69" t="s">
        <v>53</v>
      </c>
      <c r="B36" s="79"/>
      <c r="C36" s="259"/>
      <c r="D36" s="254">
        <v>371918402</v>
      </c>
      <c r="E36" s="256"/>
      <c r="F36" s="257"/>
      <c r="G36" s="162"/>
      <c r="H36" s="127"/>
      <c r="I36" s="92"/>
    </row>
    <row r="37" spans="1:9">
      <c r="A37" s="69" t="s">
        <v>40</v>
      </c>
      <c r="B37" s="102"/>
      <c r="C37" s="259"/>
      <c r="D37" s="254">
        <v>4850000</v>
      </c>
      <c r="E37" s="256"/>
      <c r="F37" s="257"/>
      <c r="G37" s="162"/>
      <c r="H37" s="127"/>
    </row>
    <row r="38" spans="1:9">
      <c r="A38" s="69" t="s">
        <v>51</v>
      </c>
      <c r="B38" s="79"/>
      <c r="C38" s="259"/>
      <c r="D38" s="254">
        <v>70424808.256552219</v>
      </c>
      <c r="E38" s="257"/>
      <c r="F38" s="257"/>
      <c r="G38" s="162"/>
      <c r="H38" s="127"/>
    </row>
    <row r="39" spans="1:9">
      <c r="A39" s="69" t="s">
        <v>41</v>
      </c>
      <c r="B39" s="79"/>
      <c r="C39" s="259"/>
      <c r="D39" s="253">
        <v>10620993.528077085</v>
      </c>
      <c r="E39" s="257"/>
      <c r="F39" s="257"/>
      <c r="G39" s="162"/>
      <c r="H39" s="127"/>
    </row>
    <row r="40" spans="1:9">
      <c r="A40" s="69" t="s">
        <v>42</v>
      </c>
      <c r="B40" s="79"/>
      <c r="C40" s="259"/>
      <c r="D40" s="254">
        <v>3358838.83</v>
      </c>
      <c r="E40" s="257"/>
      <c r="F40" s="257"/>
      <c r="G40" s="162"/>
      <c r="H40" s="127"/>
    </row>
    <row r="41" spans="1:9" ht="16">
      <c r="A41" s="69" t="s">
        <v>43</v>
      </c>
      <c r="B41" s="79"/>
      <c r="C41" s="259"/>
      <c r="D41" s="255">
        <v>14873131.105</v>
      </c>
      <c r="E41" s="256"/>
      <c r="F41" s="258"/>
      <c r="G41" s="162"/>
    </row>
    <row r="42" spans="1:9" ht="18.75" customHeight="1">
      <c r="A42" s="103" t="s">
        <v>29</v>
      </c>
      <c r="B42" s="79"/>
      <c r="C42" s="259"/>
      <c r="D42" s="191">
        <f>SUM(D36:D41)</f>
        <v>476046173.71962929</v>
      </c>
      <c r="E42" s="163"/>
      <c r="F42" s="163"/>
      <c r="G42" s="162"/>
      <c r="H42" s="127"/>
      <c r="I42" s="92"/>
    </row>
    <row r="43" spans="1:9" ht="19.5" customHeight="1">
      <c r="A43" s="69" t="s">
        <v>54</v>
      </c>
      <c r="B43" s="79"/>
      <c r="C43" s="259"/>
      <c r="D43" s="240">
        <v>137355743</v>
      </c>
      <c r="E43" s="256"/>
      <c r="F43" s="258"/>
      <c r="G43" s="162"/>
      <c r="H43" s="130"/>
    </row>
    <row r="44" spans="1:9" ht="20.25" customHeight="1">
      <c r="A44" s="104" t="s">
        <v>30</v>
      </c>
      <c r="B44" s="79"/>
      <c r="C44" s="79"/>
      <c r="D44" s="191">
        <f>+D43+D42</f>
        <v>613401916.71962929</v>
      </c>
      <c r="E44" s="163"/>
      <c r="F44" s="163"/>
      <c r="G44" s="162"/>
      <c r="H44" s="127"/>
    </row>
    <row r="45" spans="1:9" ht="6" customHeight="1" thickBot="1">
      <c r="A45" s="77"/>
      <c r="B45" s="78"/>
      <c r="C45" s="78"/>
      <c r="D45" s="136"/>
      <c r="E45" s="164"/>
      <c r="F45" s="164"/>
      <c r="G45" s="165"/>
    </row>
    <row r="46" spans="1:9" ht="10" customHeight="1" thickTop="1"/>
    <row r="47" spans="1:9" ht="10" customHeight="1"/>
    <row r="48" spans="1:9" ht="19.5" customHeight="1" thickBot="1">
      <c r="A48" s="224" t="s">
        <v>59</v>
      </c>
      <c r="B48" s="10"/>
      <c r="C48" s="10"/>
      <c r="D48" s="66"/>
      <c r="E48" s="66"/>
      <c r="F48" s="66"/>
      <c r="G48" s="161"/>
    </row>
    <row r="49" spans="1:8" ht="19.5" customHeight="1" thickTop="1">
      <c r="A49" s="67" t="s">
        <v>57</v>
      </c>
      <c r="B49" s="28" t="s">
        <v>77</v>
      </c>
      <c r="C49" s="28"/>
      <c r="D49" s="28"/>
      <c r="E49" s="27"/>
      <c r="F49" s="27"/>
      <c r="G49" s="166"/>
      <c r="H49" s="131"/>
    </row>
    <row r="50" spans="1:8">
      <c r="A50" s="69"/>
      <c r="B50" s="14" t="s">
        <v>78</v>
      </c>
      <c r="C50" s="14"/>
      <c r="D50" s="33"/>
      <c r="E50" s="21"/>
      <c r="F50" s="85"/>
      <c r="G50" s="167"/>
      <c r="H50" s="131"/>
    </row>
    <row r="51" spans="1:8" ht="16" thickBot="1">
      <c r="A51" s="122" t="s">
        <v>58</v>
      </c>
      <c r="B51" s="123" t="s">
        <v>79</v>
      </c>
      <c r="C51" s="124"/>
      <c r="D51" s="124"/>
      <c r="E51" s="168"/>
      <c r="F51" s="168"/>
      <c r="G51" s="169"/>
      <c r="H51" s="131"/>
    </row>
    <row r="52" spans="1:8" s="135" customFormat="1" ht="10.5" thickTop="1">
      <c r="A52" s="132"/>
      <c r="B52" s="133"/>
      <c r="C52" s="133"/>
      <c r="D52" s="134"/>
      <c r="E52" s="170"/>
      <c r="F52" s="171"/>
      <c r="G52" s="172"/>
    </row>
    <row r="53" spans="1:8">
      <c r="A53" s="125"/>
      <c r="B53" s="125"/>
      <c r="C53" s="125"/>
      <c r="D53" s="125"/>
      <c r="E53" s="125"/>
      <c r="F53" s="125"/>
      <c r="G53" s="125"/>
    </row>
    <row r="54" spans="1:8" ht="69" customHeight="1">
      <c r="A54" s="125"/>
      <c r="B54" s="125"/>
      <c r="C54" s="125"/>
      <c r="D54" s="125"/>
      <c r="E54" s="125"/>
      <c r="F54" s="125"/>
      <c r="G54" s="125"/>
    </row>
    <row r="55" spans="1:8">
      <c r="A55" s="125"/>
      <c r="B55" s="125"/>
      <c r="C55" s="125"/>
      <c r="D55" s="125"/>
      <c r="E55" s="125"/>
      <c r="F55" s="125"/>
      <c r="G55" s="125"/>
    </row>
    <row r="56" spans="1:8">
      <c r="A56" s="125"/>
      <c r="B56" s="125"/>
      <c r="C56" s="125"/>
      <c r="D56" s="125"/>
      <c r="E56" s="125"/>
      <c r="F56" s="125"/>
      <c r="G56" s="125"/>
    </row>
  </sheetData>
  <mergeCells count="1">
    <mergeCell ref="C35:G35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June 2021&amp;14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2021-06-09T17:19:35Z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