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A832FFE8-0DAF-42E1-8909-110C1335897B}" xr6:coauthVersionLast="47" xr6:coauthVersionMax="47" xr10:uidLastSave="{00000000-0000-0000-0000-000000000000}"/>
  <bookViews>
    <workbookView xWindow="574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17" i="6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<sst xmlns="http://schemas.openxmlformats.org/spreadsheetml/2006/main" count="135" uniqueCount="100">
  <si>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</si>
  <si>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</si>
  <si>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</si>
  <si>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</si>
  <si>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</si>
  <si>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</si>
  <si>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</si>
  <si>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</si>
  <si>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</si>
  <si>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</si>
  <si>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</si>
  <si>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</si>
  <si>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</si>
  <si>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</si>
  <si>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</si>
  <si>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</si>
  <si>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</si>
  <si>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</si>
  <si>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</si>
  <si>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</si>
  <si>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</si>
  <si>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</si>
  <si>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</si>
  <si>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</si>
  <si>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</si>
  <si>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</si>
  <si>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</si>
  <si>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</si>
  <si>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</si>
  <si>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</si>
  <si>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</si>
  <si>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</si>
  <si>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</si>
  <si>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</si>
  <si>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</si>
  <si>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</si>
  <si>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</si>
  <si>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</si>
  <si>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</si>
  <si>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</si>
  <si>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</si>
  <si>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</si>
  <si>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</si>
  <si>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</si>
  <si>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</si>
  <si>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</si>
  <si>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</si>
  <si>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</si>
  <si>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</si>
  <si>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</si>
  <si>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</si>
  <si>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</si>
  <si>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</si>
  <si>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</si>
  <si>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</si>
  <si>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</si>
  <si>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</si>
  <si>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</si>
  <si>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</si>
  <si>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</si>
  <si>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</si>
  <si>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</si>
  <si>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</si>
  <si>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</si>
  <si>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</si>
  <si>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</si>
  <si>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</si>
  <si>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</si>
  <si>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</si>
  <si>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</si>
  <si>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</si>
  <si>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</si>
  <si>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</si>
  <si>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</si>
  <si>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</si>
  <si>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</si>
  <si>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</si>
  <si>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</si>
  <si>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</si>
  <si>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</si>
  <si>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</si>
  <si>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</si>
  <si>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</si>
  <si>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</si>
  <si>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</si>
  <si>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 xml:space="preserve">Oct 18 - </t>
  </si>
  <si>
    <t>Sep 19</t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</si>
  <si>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</si>
  <si>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</si>
  <si>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</si>
  <si>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</si>
  <si>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</si>
  <si>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</si>
  <si>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FY23 Target (Subject to change)</t>
  </si>
  <si>
    <t>FY23</t>
  </si>
  <si>
    <t>FY23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</si>
  <si>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FY22 Average Monthly Grant for TAFDC and EAEDC is a calculation based on the average monthly spending and the monthly caseload.</t>
    </r>
  </si>
  <si>
    <t>As of 
May
 2023</t>
  </si>
  <si>
    <t>As of 
May 2023</t>
  </si>
  <si>
    <t>As of 
April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</si>
</sst>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7" zoomScale="90" zoomScaleNormal="100" zoomScalePageLayoutView="90" workbookViewId="0">
      <selection activeCell="B29" sqref="B29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97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39414</v>
      </c>
      <c r="C7" s="216">
        <v>39157</v>
      </c>
      <c r="D7" s="207">
        <f>(B7-C7)</f>
        <v>257</v>
      </c>
      <c r="E7" s="208">
        <f>(B7-C7)/C7</f>
        <v>6.5633220113900451E-3</v>
      </c>
      <c r="F7" s="209"/>
      <c r="I7" s="113"/>
      <c r="K7" s="112"/>
    </row>
    <row r="8" spans="1:240" ht="16.5" customHeight="1" thickBot="1">
      <c r="A8" s="46" t="s">
        <v>63</v>
      </c>
      <c r="B8" s="217">
        <v>102228</v>
      </c>
      <c r="C8" s="217">
        <v>101589</v>
      </c>
      <c r="D8" s="210">
        <f>(B8-C8)</f>
        <v>639</v>
      </c>
      <c r="E8" s="211">
        <f>(B8-C8)/C8</f>
        <v>6.2900510882083691E-3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98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28015</v>
      </c>
      <c r="C14" s="216">
        <v>27611</v>
      </c>
      <c r="D14" s="157">
        <f>(B14-C14)</f>
        <v>404</v>
      </c>
      <c r="E14" s="78">
        <f>(B14-C14)/C14</f>
        <v>1.4631849625149396E-2</v>
      </c>
      <c r="F14" s="79"/>
    </row>
    <row r="15" spans="1:240" ht="16.5" customHeight="1" thickBot="1">
      <c r="A15" s="46" t="s">
        <v>63</v>
      </c>
      <c r="B15" s="217">
        <v>28170</v>
      </c>
      <c r="C15" s="217">
        <v>27758</v>
      </c>
      <c r="D15" s="158">
        <f>(B15-C15)</f>
        <v>412</v>
      </c>
      <c r="E15" s="47">
        <f>(B15-C15)/C15</f>
        <v>1.4842567908350746E-2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98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172512</v>
      </c>
      <c r="C21" s="218">
        <v>172840</v>
      </c>
      <c r="D21" s="157">
        <f>(B21-C21)</f>
        <v>-328</v>
      </c>
      <c r="E21" s="78">
        <f>(B21-C21)/C21</f>
        <v>-1.897708863688961E-3</v>
      </c>
      <c r="F21" s="77"/>
    </row>
    <row r="22" spans="1:6" ht="16.5" customHeight="1" thickBot="1">
      <c r="A22" s="46" t="s">
        <v>63</v>
      </c>
      <c r="B22" s="219">
        <v>172512</v>
      </c>
      <c r="C22" s="219">
        <v>172840</v>
      </c>
      <c r="D22" s="158">
        <f>(B22-C22)</f>
        <v>-328</v>
      </c>
      <c r="E22" s="47">
        <f>(B22-C22)/C22</f>
        <v>-1.897708863688961E-3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99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655632</v>
      </c>
      <c r="C28" s="218">
        <v>655968</v>
      </c>
      <c r="D28" s="194">
        <f>(B28-C28)</f>
        <v>-336</v>
      </c>
      <c r="E28" s="195">
        <f>(B28-C28)/C28</f>
        <v>-5.1222010829796573E-4</v>
      </c>
      <c r="F28" s="196"/>
    </row>
    <row r="29" spans="1:6" ht="16.5" customHeight="1" thickBot="1">
      <c r="A29" s="197" t="s">
        <v>63</v>
      </c>
      <c r="B29" s="219">
        <v>1082391</v>
      </c>
      <c r="C29" s="219">
        <v>1083003</v>
      </c>
      <c r="D29" s="198">
        <f>(B29-C29)</f>
        <v>-612</v>
      </c>
      <c r="E29" s="199">
        <f>(B29-C29)/C29</f>
        <v>-5.6509538754740297E-4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June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G17" sqref="G17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60" t="s">
        <v>6</v>
      </c>
      <c r="C3" s="260"/>
      <c r="D3" s="261"/>
      <c r="E3" s="259"/>
      <c r="F3" s="259"/>
      <c r="G3" s="259"/>
      <c r="J3" s="228"/>
    </row>
    <row r="4" spans="1:10" ht="22.5" customHeight="1">
      <c r="A4" s="163" t="s">
        <v>29</v>
      </c>
      <c r="B4" s="164" t="s">
        <v>87</v>
      </c>
      <c r="C4" s="164"/>
      <c r="D4" s="206" t="s">
        <v>88</v>
      </c>
      <c r="E4" s="159"/>
      <c r="G4" s="160"/>
    </row>
    <row r="5" spans="1:10">
      <c r="A5" s="1" t="s">
        <v>0</v>
      </c>
      <c r="B5" s="4">
        <v>513</v>
      </c>
      <c r="C5" s="5"/>
      <c r="D5" s="205">
        <v>553</v>
      </c>
      <c r="E5" s="161"/>
      <c r="G5" s="161"/>
    </row>
    <row r="6" spans="1:10">
      <c r="A6" s="2" t="s">
        <v>1</v>
      </c>
      <c r="B6" s="6">
        <v>648</v>
      </c>
      <c r="C6" s="7"/>
      <c r="D6" s="205">
        <v>688</v>
      </c>
      <c r="E6" s="161"/>
      <c r="G6" s="161"/>
    </row>
    <row r="7" spans="1:10">
      <c r="A7" s="2" t="s">
        <v>2</v>
      </c>
      <c r="B7" s="6">
        <v>783</v>
      </c>
      <c r="C7" s="7"/>
      <c r="D7" s="205">
        <v>823</v>
      </c>
      <c r="E7" s="161"/>
      <c r="G7" s="161"/>
    </row>
    <row r="8" spans="1:10">
      <c r="A8" s="2" t="s">
        <v>3</v>
      </c>
      <c r="B8" s="6">
        <v>912</v>
      </c>
      <c r="C8" s="7"/>
      <c r="D8" s="205">
        <v>952</v>
      </c>
      <c r="E8" s="161"/>
      <c r="G8" s="161"/>
    </row>
    <row r="9" spans="1:10">
      <c r="A9" s="2" t="s">
        <v>64</v>
      </c>
      <c r="B9" s="6">
        <v>139</v>
      </c>
      <c r="C9" s="7"/>
      <c r="D9" s="205">
        <v>139</v>
      </c>
      <c r="E9" s="161"/>
      <c r="G9" s="161"/>
    </row>
    <row r="10" spans="1:10" ht="15.5" thickBot="1">
      <c r="A10" s="221" t="s">
        <v>91</v>
      </c>
      <c r="B10" s="222"/>
      <c r="C10" s="223"/>
      <c r="D10" s="239">
        <v>632.66332708038863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54"/>
      <c r="C14" s="255"/>
      <c r="D14" s="256"/>
    </row>
    <row r="15" spans="1:10">
      <c r="A15" s="163" t="s">
        <v>29</v>
      </c>
      <c r="B15" s="257" t="s">
        <v>66</v>
      </c>
      <c r="C15" s="258"/>
      <c r="D15" s="258"/>
    </row>
    <row r="16" spans="1:10">
      <c r="A16" s="1" t="s">
        <v>0</v>
      </c>
      <c r="B16" s="267">
        <v>401</v>
      </c>
      <c r="C16" s="268"/>
      <c r="D16" s="258"/>
    </row>
    <row r="17" spans="1:10">
      <c r="A17" s="167" t="s">
        <v>1</v>
      </c>
      <c r="B17" s="267">
        <v>521.70000000000005</v>
      </c>
      <c r="C17" s="268"/>
      <c r="D17" s="258"/>
    </row>
    <row r="18" spans="1:10">
      <c r="A18" s="167" t="s">
        <v>2</v>
      </c>
      <c r="B18" s="267">
        <f>521.7+121</f>
        <v>642.70000000000005</v>
      </c>
      <c r="C18" s="268"/>
      <c r="D18" s="258"/>
    </row>
    <row r="19" spans="1:10">
      <c r="A19" s="167" t="s">
        <v>3</v>
      </c>
      <c r="B19" s="267">
        <f>B18+121</f>
        <v>763.7</v>
      </c>
      <c r="C19" s="268"/>
      <c r="D19" s="258"/>
    </row>
    <row r="20" spans="1:10">
      <c r="A20" s="168" t="s">
        <v>64</v>
      </c>
      <c r="B20" s="267">
        <v>121</v>
      </c>
      <c r="C20" s="268"/>
      <c r="D20" s="258"/>
    </row>
    <row r="21" spans="1:10" ht="15.75" customHeight="1" thickBot="1">
      <c r="A21" s="224" t="s">
        <v>92</v>
      </c>
      <c r="B21" s="225"/>
      <c r="C21" s="265">
        <v>399.42</v>
      </c>
      <c r="D21" s="266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1042.82</v>
      </c>
      <c r="E26" s="176">
        <v>914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953.26</v>
      </c>
      <c r="E27" s="178">
        <v>914</v>
      </c>
      <c r="F27" s="179"/>
      <c r="G27" s="178">
        <v>30.4</v>
      </c>
      <c r="H27" s="84"/>
      <c r="J27" s="111"/>
    </row>
    <row r="28" spans="1:10">
      <c r="A28" s="23" t="s">
        <v>33</v>
      </c>
      <c r="B28" s="24"/>
      <c r="C28" s="24"/>
      <c r="D28" s="178">
        <v>713.7</v>
      </c>
      <c r="E28" s="178">
        <v>609.34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1028.3900000000001</v>
      </c>
      <c r="E30" s="176">
        <v>914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944.4</v>
      </c>
      <c r="E31" s="178">
        <v>914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696.92</v>
      </c>
      <c r="E32" s="182">
        <v>609.34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62"/>
      <c r="F35" s="263"/>
      <c r="G35" s="263"/>
      <c r="H35" s="264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/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1473</v>
      </c>
      <c r="C38" s="186"/>
      <c r="D38" s="174">
        <v>1133</v>
      </c>
      <c r="E38" s="111">
        <v>281</v>
      </c>
      <c r="F38" s="111"/>
      <c r="G38" s="111"/>
      <c r="H38" s="243"/>
    </row>
    <row r="39" spans="1:13" ht="15" customHeight="1">
      <c r="A39" s="135" t="s">
        <v>1</v>
      </c>
      <c r="B39" s="185">
        <v>1984</v>
      </c>
      <c r="D39" s="174">
        <v>1526</v>
      </c>
      <c r="E39" s="244">
        <v>516</v>
      </c>
      <c r="F39" s="111"/>
      <c r="G39" s="111"/>
      <c r="H39" s="243"/>
    </row>
    <row r="40" spans="1:13">
      <c r="A40" s="135" t="s">
        <v>2</v>
      </c>
      <c r="B40" s="185">
        <v>2495</v>
      </c>
      <c r="D40" s="174">
        <v>1920</v>
      </c>
      <c r="E40" s="244">
        <v>740</v>
      </c>
      <c r="F40" s="111"/>
      <c r="G40" s="111"/>
      <c r="H40" s="243"/>
    </row>
    <row r="41" spans="1:13">
      <c r="A41" s="135" t="s">
        <v>3</v>
      </c>
      <c r="B41" s="185">
        <v>3007</v>
      </c>
      <c r="D41" s="174">
        <v>2313</v>
      </c>
      <c r="E41" s="244">
        <v>939</v>
      </c>
      <c r="F41" s="111"/>
      <c r="G41" s="111"/>
      <c r="H41" s="243"/>
    </row>
    <row r="42" spans="1:13">
      <c r="A42" s="135" t="s">
        <v>13</v>
      </c>
      <c r="B42" s="185">
        <v>3518</v>
      </c>
      <c r="D42" s="174">
        <v>2706</v>
      </c>
      <c r="E42" s="244">
        <v>1116</v>
      </c>
      <c r="F42" s="111"/>
      <c r="G42" s="111"/>
      <c r="H42" s="243"/>
    </row>
    <row r="43" spans="1:13">
      <c r="A43" s="135" t="s">
        <v>14</v>
      </c>
      <c r="B43" s="185">
        <v>4029</v>
      </c>
      <c r="D43" s="174">
        <v>3100</v>
      </c>
      <c r="E43" s="244">
        <v>1339</v>
      </c>
      <c r="F43" s="111"/>
      <c r="G43" s="111"/>
      <c r="H43" s="243"/>
    </row>
    <row r="44" spans="1:13">
      <c r="A44" s="135">
        <v>7</v>
      </c>
      <c r="B44" s="185">
        <v>4541</v>
      </c>
      <c r="D44" s="174">
        <v>3493</v>
      </c>
      <c r="E44" s="111">
        <v>1480</v>
      </c>
      <c r="F44" s="111"/>
      <c r="G44" s="111"/>
      <c r="H44" s="243"/>
      <c r="M44" s="174"/>
    </row>
    <row r="45" spans="1:13">
      <c r="A45" s="135">
        <v>8</v>
      </c>
      <c r="B45" s="185">
        <v>5052</v>
      </c>
      <c r="D45" s="174">
        <v>3886</v>
      </c>
      <c r="E45" s="111">
        <v>1691</v>
      </c>
      <c r="F45" s="111"/>
      <c r="G45" s="111"/>
      <c r="H45" s="243"/>
      <c r="M45" s="174"/>
    </row>
    <row r="46" spans="1:13" ht="13" thickBot="1">
      <c r="A46" s="136" t="s">
        <v>64</v>
      </c>
      <c r="B46" s="187">
        <v>512</v>
      </c>
      <c r="C46" s="187"/>
      <c r="D46" s="226">
        <v>394</v>
      </c>
      <c r="E46" s="187">
        <v>211</v>
      </c>
      <c r="F46" s="187"/>
      <c r="G46" s="187"/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53" t="s">
        <v>96</v>
      </c>
      <c r="B49" s="253"/>
      <c r="C49" s="253"/>
      <c r="D49" s="253"/>
      <c r="E49" s="253"/>
      <c r="F49" s="253"/>
      <c r="G49" s="253"/>
      <c r="H49" s="253"/>
    </row>
    <row r="50" spans="1:13" s="99" customFormat="1" ht="30" customHeight="1">
      <c r="A50" s="253" t="s">
        <v>89</v>
      </c>
      <c r="B50" s="253"/>
      <c r="C50" s="253"/>
      <c r="D50" s="253"/>
      <c r="E50" s="253"/>
      <c r="F50" s="253"/>
      <c r="G50" s="253"/>
      <c r="H50" s="253"/>
    </row>
    <row r="51" spans="1:13" s="99" customFormat="1" ht="30" customHeight="1">
      <c r="A51" s="253" t="s">
        <v>84</v>
      </c>
      <c r="B51" s="253"/>
      <c r="C51" s="253"/>
      <c r="D51" s="253"/>
      <c r="E51" s="253"/>
      <c r="F51" s="253"/>
      <c r="G51" s="253"/>
      <c r="H51" s="253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June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zoomScale="95" zoomScaleNormal="100" zoomScalePageLayoutView="95" workbookViewId="0">
      <selection activeCell="I2" sqref="I2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95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94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70891117.25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91711752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3994680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1964605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168562154.25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377579793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300000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10827149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147462852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f>12050000+10387565.02</f>
        <v>22437565.02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15331143.07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5025000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793802600.09000003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962364754.34000003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93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373893217</v>
      </c>
      <c r="E36" s="235"/>
      <c r="F36" s="236"/>
      <c r="G36" s="149"/>
      <c r="H36" s="87"/>
      <c r="I36" s="87"/>
    </row>
    <row r="37" spans="1:9">
      <c r="A37" s="64" t="s">
        <v>90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2500000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73035924.138663769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12571585.012314186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1311225.3999999999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478311951.55097795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615667694.55097795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85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86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June 2023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2023-08-22T14:50:14Z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