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B6D9137F-4BA5-4FFB-B6A5-2B37E7C2906B}" xr6:coauthVersionLast="47" xr6:coauthVersionMax="47" xr10:uidLastSave="{00000000-0000-0000-0000-000000000000}"/>
  <bookViews>
    <workbookView xWindow="31935" yWindow="3375" windowWidth="21600" windowHeight="11235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D43" i="6"/>
  <c r="D23" i="6"/>
  <c r="D22" i="6"/>
  <c r="D9" i="6"/>
  <c r="B19" i="1"/>
  <c r="B18" i="1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<sst xmlns="http://schemas.openxmlformats.org/spreadsheetml/2006/main" count="135" uniqueCount="98">
  <si>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</si>
  <si>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</si>
  <si>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</si>
  <si>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</si>
  <si>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</si>
  <si>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</si>
  <si>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</si>
  <si>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</si>
  <si>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</si>
  <si>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</si>
  <si>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</si>
  <si>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</si>
  <si>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</si>
  <si>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</si>
  <si>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</si>
  <si>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</si>
  <si>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</si>
  <si>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</si>
  <si>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</si>
  <si>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</si>
  <si>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</si>
  <si>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</si>
  <si>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</si>
  <si>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</si>
  <si>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</si>
  <si>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</si>
  <si>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</si>
  <si>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</si>
  <si>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</si>
  <si>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</si>
  <si>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</si>
  <si>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</si>
  <si>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</si>
  <si>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</si>
  <si>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</si>
  <si>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</si>
  <si>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</si>
  <si>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</si>
  <si>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</si>
  <si>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</si>
  <si>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</si>
  <si>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</si>
  <si>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</si>
  <si>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</si>
  <si>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</si>
  <si>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</si>
  <si>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</si>
  <si>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</si>
  <si>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</si>
  <si>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</si>
  <si>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</si>
  <si>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</si>
  <si>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</si>
  <si>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</si>
  <si>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</si>
  <si>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</si>
  <si>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</si>
  <si>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</si>
  <si>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</si>
  <si>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</si>
  <si>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</si>
  <si>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</si>
  <si>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</si>
  <si>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</si>
  <si>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</si>
  <si>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</si>
  <si>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</si>
  <si>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</si>
  <si>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</si>
  <si>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</si>
  <si>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</si>
  <si>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</si>
  <si>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</si>
  <si>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</si>
  <si>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</si>
  <si>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</si>
  <si>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</si>
  <si>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</si>
  <si>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</si>
  <si>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</si>
  <si>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</si>
  <si>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</si>
  <si>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</si>
  <si>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</si>
  <si>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</si>
  <si>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r>
      <t xml:space="preserve">FY24 Avg Monthly Grant </t>
    </r>
    <r>
      <rPr>
        <b/>
        <vertAlign val="superscript"/>
        <sz val="10"/>
        <rFont val="Arial"/>
        <family val="2"/>
      </rPr>
      <t>(2)</t>
    </r>
  </si>
  <si>
    <r>
      <t xml:space="preserve">FY24 Avg Monthly Grant </t>
    </r>
    <r>
      <rPr>
        <b/>
        <vertAlign val="superscript"/>
        <sz val="10"/>
        <rFont val="Arial"/>
        <family val="2"/>
      </rPr>
      <t>(3)</t>
    </r>
  </si>
  <si>
    <t>FY25 Target (Subject to change)</t>
  </si>
  <si>
    <t>FY25</t>
  </si>
  <si>
    <t>FY25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</si>
  <si>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</si>
  <si>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</si>
  <si>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t>As of 
Jan 2025</t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</si>
  <si>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1/1/2025.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</si>
  <si>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</si>
  <si>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</si>
  <si>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t xml:space="preserve"> 4.0%          2.9%          5.1%        5.2%       4.0%      4.46%       4.89%      11.77%      9.86%     13.47%</t>
  </si>
  <si>
    <t>As of 
Feb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</si>
</sst>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F9" sqref="F9"/>
    </sheetView>
  </sheetViews>
  <sheetFormatPr defaultColWidth="10.7109375" defaultRowHeight="12.75"/>
  <cols>
    <col min="1" max="1" width="26.28515625" style="54" customWidth="1"/>
    <col min="2" max="2" width="11" style="36" customWidth="1"/>
    <col min="3" max="3" width="9.7109375" style="36" bestFit="1" customWidth="1"/>
    <col min="4" max="4" width="9.7109375" style="55" customWidth="1"/>
    <col min="5" max="5" width="9.7109375" style="56" customWidth="1"/>
    <col min="6" max="6" width="6.140625" style="56" customWidth="1"/>
    <col min="7" max="16384" width="10.710937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39.950000000000003" customHeight="1">
      <c r="A6" s="41"/>
      <c r="B6" s="42" t="s">
        <v>97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42570</v>
      </c>
      <c r="C7" s="191">
        <v>43621</v>
      </c>
      <c r="D7" s="182">
        <f>(B7-C7)</f>
        <v>-1051</v>
      </c>
      <c r="E7" s="183">
        <f>(B7-C7)/C7</f>
        <v>-2.4093899727195618E-2</v>
      </c>
      <c r="F7" s="184"/>
      <c r="I7" s="111"/>
      <c r="K7" s="110"/>
    </row>
    <row r="8" spans="1:240" ht="16.5" customHeight="1" thickBot="1">
      <c r="A8" s="45" t="s">
        <v>63</v>
      </c>
      <c r="B8" s="192">
        <v>109251</v>
      </c>
      <c r="C8" s="192">
        <v>112666</v>
      </c>
      <c r="D8" s="185">
        <f>(B8-C8)</f>
        <v>-3415</v>
      </c>
      <c r="E8" s="186">
        <f>(B8-C8)/C8</f>
        <v>-3.0310830241599064E-2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39.950000000000003" customHeight="1">
      <c r="A13" s="41"/>
      <c r="B13" s="42" t="s">
        <v>97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32820</v>
      </c>
      <c r="C14" s="191">
        <v>32930</v>
      </c>
      <c r="D14" s="132">
        <f>(B14-C14)</f>
        <v>-110</v>
      </c>
      <c r="E14" s="77">
        <f>(B14-C14)/C14</f>
        <v>-3.3404190707561495E-3</v>
      </c>
      <c r="F14" s="78"/>
    </row>
    <row r="15" spans="1:240" ht="16.5" customHeight="1" thickBot="1">
      <c r="A15" s="45" t="s">
        <v>63</v>
      </c>
      <c r="B15" s="192">
        <v>32970</v>
      </c>
      <c r="C15" s="192">
        <v>33100</v>
      </c>
      <c r="D15" s="133">
        <f>(B15-C15)</f>
        <v>-130</v>
      </c>
      <c r="E15" s="46">
        <f>(B15-C15)/C15</f>
        <v>-3.9274924471299098E-3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39.950000000000003" customHeight="1">
      <c r="A20" s="41"/>
      <c r="B20" s="42" t="s">
        <v>97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168397</v>
      </c>
      <c r="C21" s="193">
        <v>168179</v>
      </c>
      <c r="D21" s="132">
        <f>(B21-C21)</f>
        <v>218</v>
      </c>
      <c r="E21" s="77">
        <f>(B21-C21)/C21</f>
        <v>1.2962379369600248E-3</v>
      </c>
      <c r="F21" s="76"/>
    </row>
    <row r="22" spans="1:6" ht="16.5" customHeight="1" thickBot="1">
      <c r="A22" s="45" t="s">
        <v>63</v>
      </c>
      <c r="B22" s="194">
        <v>168397</v>
      </c>
      <c r="C22" s="194">
        <v>168179</v>
      </c>
      <c r="D22" s="133">
        <f>(B22-C22)</f>
        <v>218</v>
      </c>
      <c r="E22" s="46">
        <f>(B22-C22)/C22</f>
        <v>1.2962379369600248E-3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39.950000000000003" customHeight="1">
      <c r="A27" s="41"/>
      <c r="B27" s="42" t="s">
        <v>92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668777</v>
      </c>
      <c r="C28" s="193">
        <v>671221</v>
      </c>
      <c r="D28" s="169">
        <f>(B28-C28)</f>
        <v>-2444</v>
      </c>
      <c r="E28" s="170">
        <f>(B28-C28)/C28</f>
        <v>-3.6411256501211972E-3</v>
      </c>
      <c r="F28" s="171"/>
    </row>
    <row r="29" spans="1:6" ht="16.5" customHeight="1" thickBot="1">
      <c r="A29" s="172" t="s">
        <v>63</v>
      </c>
      <c r="B29" s="194">
        <v>1093479</v>
      </c>
      <c r="C29" s="194">
        <v>1098399</v>
      </c>
      <c r="D29" s="173">
        <f>(B29-C29)</f>
        <v>-4920</v>
      </c>
      <c r="E29" s="174">
        <f>(B29-C29)/C29</f>
        <v>-4.4792466125697494E-3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83</v>
      </c>
      <c r="B33" s="244"/>
      <c r="C33" s="244"/>
      <c r="D33" s="244"/>
      <c r="E33" s="244"/>
      <c r="F33" s="244"/>
    </row>
    <row r="34" spans="1:6">
      <c r="A34" s="244" t="s">
        <v>84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March 2025&amp;R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8" zoomScaleNormal="115" workbookViewId="0">
      <selection activeCell="E1" sqref="E1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9.85546875" bestFit="1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" thickBot="1">
      <c r="A10" s="196" t="s">
        <v>85</v>
      </c>
      <c r="B10" s="197"/>
      <c r="C10" s="198"/>
      <c r="D10" s="205">
        <v>708.25660543627873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.5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86</v>
      </c>
      <c r="B21" s="200"/>
      <c r="C21" s="252">
        <v>466.85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1095.82</v>
      </c>
      <c r="E26" s="151">
        <v>967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1006.26</v>
      </c>
      <c r="E27" s="153">
        <v>967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749.03</v>
      </c>
      <c r="E28" s="153">
        <v>644.66999999999996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967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997.4</v>
      </c>
      <c r="E31" s="153">
        <v>967</v>
      </c>
      <c r="F31" s="154"/>
      <c r="G31" s="153">
        <v>30.4</v>
      </c>
      <c r="H31" s="82"/>
      <c r="J31" s="109"/>
    </row>
    <row r="32" spans="1:10" ht="13.5" thickBot="1">
      <c r="A32" s="15" t="s">
        <v>33</v>
      </c>
      <c r="B32" s="29"/>
      <c r="C32" s="29"/>
      <c r="D32" s="157">
        <v>732.25</v>
      </c>
      <c r="E32" s="157">
        <v>644.66999999999996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.5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>
      <c r="A48" s="101" t="s">
        <v>54</v>
      </c>
      <c r="B48" s="102"/>
      <c r="C48" s="103"/>
      <c r="D48" s="87"/>
    </row>
    <row r="49" spans="1:13" s="97" customFormat="1" ht="30" customHeight="1">
      <c r="A49" s="257" t="s">
        <v>90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91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93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March 2025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43" zoomScaleNormal="100" workbookViewId="0">
      <selection activeCell="B46" sqref="B46"/>
    </sheetView>
  </sheetViews>
  <sheetFormatPr defaultColWidth="12.42578125" defaultRowHeight="15"/>
  <cols>
    <col min="1" max="1" width="21.7109375" style="58" customWidth="1"/>
    <col min="2" max="2" width="63.28515625" style="58" customWidth="1"/>
    <col min="3" max="3" width="9.140625" style="58" customWidth="1"/>
    <col min="4" max="4" width="13.85546875" style="58" bestFit="1" customWidth="1"/>
    <col min="5" max="5" width="3.42578125" style="129" customWidth="1"/>
    <col min="6" max="6" width="1.140625" style="129" customWidth="1"/>
    <col min="7" max="7" width="1.28515625" style="129" customWidth="1"/>
    <col min="8" max="8" width="1.140625" style="58" customWidth="1"/>
    <col min="9" max="9" width="8.28515625" style="58" customWidth="1"/>
    <col min="10" max="10" width="0.5703125" style="58" customWidth="1"/>
    <col min="11" max="11" width="9.140625" style="58" customWidth="1"/>
    <col min="12" max="12" width="1.140625" style="58" customWidth="1"/>
    <col min="13" max="16384" width="12.42578125" style="58"/>
  </cols>
  <sheetData>
    <row r="1" spans="1:8" ht="21" customHeight="1" thickBot="1">
      <c r="A1" s="179" t="s">
        <v>89</v>
      </c>
    </row>
    <row r="2" spans="1:8" ht="15.75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88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102344791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96440102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5019027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2194657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205998577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496227969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13846348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200832056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179482092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15000000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2000000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18888929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1000073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 ht="17.25">
      <c r="A22" s="63"/>
      <c r="B22" s="118" t="s">
        <v>22</v>
      </c>
      <c r="C22" s="120"/>
      <c r="D22" s="147">
        <f>SUM(D11:D21)</f>
        <v>933177467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1139176044</v>
      </c>
      <c r="E23" s="233"/>
      <c r="F23" s="233"/>
      <c r="G23" s="146"/>
      <c r="H23" s="106"/>
    </row>
    <row r="24" spans="1:8" ht="15.75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9.9499999999999993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5.95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372334217</v>
      </c>
      <c r="E36" s="222"/>
      <c r="F36" s="223"/>
      <c r="G36" s="215"/>
      <c r="H36" s="85"/>
    </row>
    <row r="37" spans="1:8">
      <c r="A37" s="63" t="s">
        <v>81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5300000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100362186.7048659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17084009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1212000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17600000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513892412.70486593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651248155.70486593</v>
      </c>
      <c r="E45" s="227"/>
      <c r="F45" s="227"/>
      <c r="G45" s="215"/>
    </row>
    <row r="46" spans="1:8" ht="9.9499999999999993" customHeight="1" thickBot="1">
      <c r="A46" s="71"/>
      <c r="B46" s="72"/>
      <c r="C46" s="228"/>
      <c r="D46" s="229"/>
      <c r="E46" s="216"/>
      <c r="F46" s="216"/>
      <c r="G46" s="230"/>
    </row>
    <row r="47" spans="1:8" ht="9.9499999999999993" customHeight="1" thickTop="1"/>
    <row r="48" spans="1:8" ht="11.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5.75" thickTop="1">
      <c r="A50" s="61" t="s">
        <v>55</v>
      </c>
      <c r="B50" s="25" t="s">
        <v>94</v>
      </c>
      <c r="C50" s="25"/>
      <c r="D50" s="25"/>
      <c r="E50" s="217"/>
      <c r="F50" s="58"/>
      <c r="G50" s="58"/>
    </row>
    <row r="51" spans="1:7">
      <c r="A51" s="63"/>
      <c r="B51" s="13" t="s">
        <v>95</v>
      </c>
      <c r="C51" s="13"/>
      <c r="D51" s="30"/>
      <c r="E51" s="218"/>
      <c r="F51" s="58"/>
      <c r="G51" s="58"/>
    </row>
    <row r="52" spans="1:7" s="117" customFormat="1" ht="15.75" thickBot="1">
      <c r="A52" s="112" t="s">
        <v>56</v>
      </c>
      <c r="B52" s="113" t="s">
        <v>96</v>
      </c>
      <c r="C52" s="114"/>
      <c r="D52" s="114"/>
      <c r="E52" s="219"/>
    </row>
    <row r="53" spans="1:7" ht="15.75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45" customHeight="1">
      <c r="A54" s="244" t="s">
        <v>82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March 2025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2025-04-22T14:59:51Z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