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35093AA9-08FD-4DDC-9236-E553FD521FC0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0" i="6"/>
  <c r="D21" i="6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<sst xmlns="http://schemas.openxmlformats.org/spreadsheetml/2006/main" count="135" uniqueCount="98">
  <si>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</si>
  <si>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</si>
  <si>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</si>
  <si>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</si>
  <si>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</si>
  <si>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</si>
  <si>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</si>
  <si>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</si>
  <si>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</si>
  <si>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</si>
  <si>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</si>
  <si>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</si>
  <si>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</si>
  <si>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</si>
  <si>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</si>
  <si>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</si>
  <si>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</si>
  <si>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</si>
  <si>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</si>
  <si>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</si>
  <si>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</si>
  <si>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</si>
  <si>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</si>
  <si>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</si>
  <si>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</si>
  <si>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</si>
  <si>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</si>
  <si>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</si>
  <si>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</si>
  <si>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</si>
  <si>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</si>
  <si>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</si>
  <si>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</si>
  <si>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</si>
  <si>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</si>
  <si>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</si>
  <si>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</si>
  <si>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</si>
  <si>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</si>
  <si>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</si>
  <si>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</si>
  <si>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</si>
  <si>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</si>
  <si>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</si>
  <si>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</si>
  <si>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</si>
  <si>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</si>
  <si>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</si>
  <si>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</si>
  <si>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</si>
  <si>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</si>
  <si>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</si>
  <si>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</si>
  <si>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</si>
  <si>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</si>
  <si>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</si>
  <si>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</si>
  <si>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</si>
  <si>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</si>
  <si>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</si>
  <si>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</si>
  <si>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</si>
  <si>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</si>
  <si>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</si>
  <si>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</si>
  <si>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</si>
  <si>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</si>
  <si>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</si>
  <si>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</si>
  <si>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</si>
  <si>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</si>
  <si>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</si>
  <si>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</si>
  <si>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</si>
  <si>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</si>
  <si>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</si>
  <si>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</si>
  <si>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</si>
  <si>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</si>
  <si>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</si>
  <si>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</si>
  <si>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</si>
  <si>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</si>
  <si>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</si>
  <si>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</si>
  <si>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</si>
  <si>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</si>
  <si>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</si>
  <si>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</si>
  <si>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</si>
  <si>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</si>
  <si>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</si>
  <si>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</si>
  <si>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</si>
  <si>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</si>
  <si>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April
 2019</t>
  </si>
  <si>
    <t>As of 
March
2019</t>
  </si>
  <si>
    <t>As of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</si>
</sst>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6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3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3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3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5" fillId="0" borderId="0" xfId="3" applyNumberFormat="1" applyFont="1" applyFill="1" applyAlignment="1"/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" fontId="2" fillId="7" borderId="26" xfId="2" applyNumberFormat="1" applyFont="1" applyFill="1" applyBorder="1" applyAlignment="1">
      <alignment horizontal="center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1" fillId="7" borderId="26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34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tabSelected="1" showOutlineSymbols="0" view="pageLayout" zoomScaleNormal="100" workbookViewId="0">
      <selection activeCell="H33" sqref="H33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51"/>
      <c r="C1" s="251"/>
      <c r="D1" s="252"/>
      <c r="E1" s="253"/>
      <c r="F1" s="25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95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56">
        <v>28704</v>
      </c>
      <c r="C7" s="243">
        <v>28698</v>
      </c>
      <c r="D7" s="244">
        <f>(B7-C7)</f>
        <v>6</v>
      </c>
      <c r="E7" s="245">
        <f>(B7-C7)/C7</f>
        <v>2.0907380305247751E-4</v>
      </c>
      <c r="F7" s="246"/>
      <c r="I7" s="122"/>
      <c r="K7" s="121"/>
    </row>
    <row r="8" spans="1:240" ht="16.5" customHeight="1" thickBot="1">
      <c r="A8" s="49" t="s">
        <v>67</v>
      </c>
      <c r="B8" s="257">
        <v>57862</v>
      </c>
      <c r="C8" s="247">
        <v>57357</v>
      </c>
      <c r="D8" s="248">
        <f>(B8-C8)</f>
        <v>505</v>
      </c>
      <c r="E8" s="249">
        <f>(B8-C8)/C8</f>
        <v>8.8045051170737663E-3</v>
      </c>
      <c r="F8" s="250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95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56">
        <v>18987</v>
      </c>
      <c r="C14" s="243">
        <v>18905</v>
      </c>
      <c r="D14" s="177">
        <f>(B14-C14)</f>
        <v>82</v>
      </c>
      <c r="E14" s="83">
        <f>(B14-C14)/C14</f>
        <v>4.3374768579740805E-3</v>
      </c>
      <c r="F14" s="84"/>
    </row>
    <row r="15" spans="1:240" ht="16.5" customHeight="1" thickBot="1">
      <c r="A15" s="49" t="s">
        <v>67</v>
      </c>
      <c r="B15" s="257">
        <v>19112</v>
      </c>
      <c r="C15" s="247">
        <v>19035</v>
      </c>
      <c r="D15" s="178">
        <f>(B15-C15)</f>
        <v>77</v>
      </c>
      <c r="E15" s="50">
        <f>(B15-C15)/C15</f>
        <v>4.0451799317047545E-3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96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58">
        <v>191977</v>
      </c>
      <c r="C21" s="254">
        <v>192379</v>
      </c>
      <c r="D21" s="177">
        <f>(B21-C21)</f>
        <v>-402</v>
      </c>
      <c r="E21" s="83">
        <f>(B21-C21)/C21</f>
        <v>-2.0896251669880808E-3</v>
      </c>
      <c r="F21" s="82"/>
    </row>
    <row r="22" spans="1:6" ht="16.5" customHeight="1" thickBot="1">
      <c r="A22" s="49" t="s">
        <v>67</v>
      </c>
      <c r="B22" s="259">
        <v>191977</v>
      </c>
      <c r="C22" s="255">
        <v>192379</v>
      </c>
      <c r="D22" s="178">
        <f>(B22-C22)</f>
        <v>-402</v>
      </c>
      <c r="E22" s="50">
        <f>(B22-C22)/C22</f>
        <v>-2.0896251669880808E-3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97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22" t="s">
        <v>69</v>
      </c>
      <c r="B28" s="258">
        <v>446191</v>
      </c>
      <c r="C28" s="254">
        <v>447729</v>
      </c>
      <c r="D28" s="223">
        <f>(B28-C28)</f>
        <v>-1538</v>
      </c>
      <c r="E28" s="224">
        <f>(B28-C28)/C28</f>
        <v>-3.4351136513381978E-3</v>
      </c>
      <c r="F28" s="225"/>
    </row>
    <row r="29" spans="1:6" ht="16.5" customHeight="1" thickBot="1">
      <c r="A29" s="226" t="s">
        <v>67</v>
      </c>
      <c r="B29" s="259">
        <v>755564</v>
      </c>
      <c r="C29" s="255">
        <v>759254</v>
      </c>
      <c r="D29" s="227">
        <f>(B29-C29)</f>
        <v>-3690</v>
      </c>
      <c r="E29" s="228">
        <f>(B29-C29)/C29</f>
        <v>-4.8600336646234333E-3</v>
      </c>
      <c r="F29" s="229"/>
    </row>
    <row r="30" spans="1:6" ht="12.75" customHeight="1" thickTop="1">
      <c r="A30" s="230"/>
      <c r="B30" s="231"/>
      <c r="C30" s="231"/>
      <c r="D30" s="231"/>
      <c r="E30" s="232"/>
      <c r="F30" s="232"/>
    </row>
    <row r="31" spans="1:6" ht="12.75" customHeight="1">
      <c r="A31" s="230"/>
      <c r="B31" s="231"/>
      <c r="C31" s="231"/>
      <c r="D31" s="231"/>
      <c r="E31" s="232"/>
      <c r="F31" s="232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78</v>
      </c>
      <c r="B33" s="260"/>
      <c r="C33" s="260"/>
      <c r="D33" s="260"/>
      <c r="E33" s="260"/>
      <c r="F33" s="260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G2" sqref="G2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3"/>
    </row>
    <row r="3" spans="1:8" ht="16.5" customHeight="1" thickTop="1">
      <c r="A3" s="184"/>
      <c r="B3" s="267" t="s">
        <v>8</v>
      </c>
      <c r="C3" s="267"/>
      <c r="D3" s="268"/>
      <c r="E3" s="266"/>
      <c r="F3" s="266"/>
      <c r="G3" s="266"/>
      <c r="H3" s="180"/>
    </row>
    <row r="4" spans="1:8" ht="13.5" customHeight="1">
      <c r="A4" s="185" t="s">
        <v>32</v>
      </c>
      <c r="B4" s="186" t="s">
        <v>6</v>
      </c>
      <c r="C4" s="186"/>
      <c r="D4" s="242" t="s">
        <v>7</v>
      </c>
      <c r="E4" s="181"/>
      <c r="F4" s="180"/>
      <c r="G4" s="182"/>
      <c r="H4" s="180"/>
    </row>
    <row r="5" spans="1:8">
      <c r="A5" s="1" t="s">
        <v>0</v>
      </c>
      <c r="B5" s="4">
        <v>428</v>
      </c>
      <c r="C5" s="5"/>
      <c r="D5" s="235">
        <f>B5</f>
        <v>428</v>
      </c>
      <c r="E5" s="183"/>
      <c r="F5" s="180"/>
      <c r="G5" s="183"/>
      <c r="H5" s="180"/>
    </row>
    <row r="6" spans="1:8">
      <c r="A6" s="2" t="s">
        <v>1</v>
      </c>
      <c r="B6" s="6">
        <v>531</v>
      </c>
      <c r="C6" s="7"/>
      <c r="D6" s="235">
        <f t="shared" ref="D6:D9" si="0">B6</f>
        <v>531</v>
      </c>
      <c r="E6" s="183"/>
      <c r="F6" s="180"/>
      <c r="G6" s="183"/>
      <c r="H6" s="180"/>
    </row>
    <row r="7" spans="1:8">
      <c r="A7" s="2" t="s">
        <v>2</v>
      </c>
      <c r="B7" s="6">
        <v>633</v>
      </c>
      <c r="C7" s="7"/>
      <c r="D7" s="235">
        <f t="shared" si="0"/>
        <v>633</v>
      </c>
      <c r="E7" s="183"/>
      <c r="F7" s="180"/>
      <c r="G7" s="183"/>
      <c r="H7" s="180"/>
    </row>
    <row r="8" spans="1:8">
      <c r="A8" s="2" t="s">
        <v>3</v>
      </c>
      <c r="B8" s="6">
        <v>731</v>
      </c>
      <c r="C8" s="7"/>
      <c r="D8" s="235">
        <f t="shared" si="0"/>
        <v>731</v>
      </c>
      <c r="E8" s="183"/>
      <c r="F8" s="180"/>
      <c r="G8" s="183"/>
      <c r="H8" s="180"/>
    </row>
    <row r="9" spans="1:8">
      <c r="A9" s="2" t="s">
        <v>68</v>
      </c>
      <c r="B9" s="6">
        <v>105</v>
      </c>
      <c r="C9" s="7"/>
      <c r="D9" s="235">
        <f t="shared" si="0"/>
        <v>105</v>
      </c>
      <c r="E9" s="183"/>
      <c r="F9" s="180"/>
      <c r="G9" s="183"/>
      <c r="H9" s="180"/>
    </row>
    <row r="10" spans="1:8" ht="15" thickBot="1">
      <c r="A10" s="236" t="s">
        <v>85</v>
      </c>
      <c r="B10" s="237"/>
      <c r="C10" s="238"/>
      <c r="D10" s="239">
        <v>449</v>
      </c>
      <c r="E10" s="180"/>
      <c r="F10" s="180"/>
      <c r="G10" s="183"/>
      <c r="H10" s="180"/>
    </row>
    <row r="11" spans="1:8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8" ht="6.75" customHeight="1">
      <c r="A12" s="100"/>
      <c r="B12" s="101"/>
    </row>
    <row r="13" spans="1:8" ht="21" customHeight="1" thickBot="1">
      <c r="A13" s="3" t="s">
        <v>18</v>
      </c>
      <c r="B13" s="133"/>
      <c r="E13" s="3"/>
      <c r="F13" s="3"/>
      <c r="G13" s="3"/>
    </row>
    <row r="14" spans="1:8" ht="13.5" thickTop="1">
      <c r="A14" s="189"/>
      <c r="B14" s="261"/>
      <c r="C14" s="262"/>
      <c r="D14" s="263"/>
    </row>
    <row r="15" spans="1:8">
      <c r="A15" s="185" t="s">
        <v>32</v>
      </c>
      <c r="B15" s="264" t="s">
        <v>70</v>
      </c>
      <c r="C15" s="265"/>
      <c r="D15" s="265"/>
    </row>
    <row r="16" spans="1:8">
      <c r="A16" s="1" t="s">
        <v>0</v>
      </c>
      <c r="B16" s="274">
        <v>303.7</v>
      </c>
      <c r="C16" s="275"/>
      <c r="D16" s="265"/>
    </row>
    <row r="17" spans="1:10">
      <c r="A17" s="190" t="s">
        <v>1</v>
      </c>
      <c r="B17" s="274">
        <v>395.1</v>
      </c>
      <c r="C17" s="275"/>
      <c r="D17" s="265"/>
    </row>
    <row r="18" spans="1:10">
      <c r="A18" s="190" t="s">
        <v>2</v>
      </c>
      <c r="B18" s="274">
        <v>486.6</v>
      </c>
      <c r="C18" s="275"/>
      <c r="D18" s="265"/>
    </row>
    <row r="19" spans="1:10">
      <c r="A19" s="190" t="s">
        <v>3</v>
      </c>
      <c r="B19" s="274">
        <v>578.20000000000005</v>
      </c>
      <c r="C19" s="275"/>
      <c r="D19" s="265"/>
    </row>
    <row r="20" spans="1:10">
      <c r="A20" s="191" t="s">
        <v>68</v>
      </c>
      <c r="B20" s="274">
        <v>91.6</v>
      </c>
      <c r="C20" s="275"/>
      <c r="D20" s="265"/>
    </row>
    <row r="21" spans="1:10" ht="15.75" customHeight="1" thickBot="1">
      <c r="A21" s="240" t="s">
        <v>86</v>
      </c>
      <c r="B21" s="241"/>
      <c r="C21" s="272" t="s">
        <v>87</v>
      </c>
      <c r="D21" s="273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4">
        <f>E26+G26</f>
        <v>899.81999999999994</v>
      </c>
      <c r="E26" s="204">
        <v>771</v>
      </c>
      <c r="F26" s="205"/>
      <c r="G26" s="204">
        <v>128.82</v>
      </c>
      <c r="H26" s="88"/>
      <c r="J26" s="120"/>
    </row>
    <row r="27" spans="1:10">
      <c r="A27" s="25" t="s">
        <v>35</v>
      </c>
      <c r="B27" s="26"/>
      <c r="C27" s="26"/>
      <c r="D27" s="206">
        <f t="shared" ref="D27:D28" si="1">E27+G27</f>
        <v>810.26</v>
      </c>
      <c r="E27" s="206">
        <v>771</v>
      </c>
      <c r="F27" s="207"/>
      <c r="G27" s="206">
        <v>39.26</v>
      </c>
      <c r="H27" s="89"/>
      <c r="J27" s="120"/>
    </row>
    <row r="28" spans="1:10">
      <c r="A28" s="25" t="s">
        <v>36</v>
      </c>
      <c r="B28" s="26"/>
      <c r="C28" s="26"/>
      <c r="D28" s="206">
        <f t="shared" si="1"/>
        <v>618.36</v>
      </c>
      <c r="E28" s="206">
        <v>514</v>
      </c>
      <c r="F28" s="207"/>
      <c r="G28" s="206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8"/>
      <c r="E29" s="208"/>
      <c r="F29" s="209"/>
      <c r="G29" s="208"/>
      <c r="H29" s="31"/>
    </row>
    <row r="30" spans="1:10">
      <c r="A30" s="23" t="s">
        <v>34</v>
      </c>
      <c r="B30" s="24"/>
      <c r="C30" s="24"/>
      <c r="D30" s="204">
        <f>E30+G30</f>
        <v>885.39</v>
      </c>
      <c r="E30" s="204">
        <v>771</v>
      </c>
      <c r="F30" s="205"/>
      <c r="G30" s="204">
        <v>114.39</v>
      </c>
      <c r="H30" s="88"/>
      <c r="J30" s="120"/>
    </row>
    <row r="31" spans="1:10">
      <c r="A31" s="25" t="s">
        <v>38</v>
      </c>
      <c r="B31" s="26"/>
      <c r="C31" s="26"/>
      <c r="D31" s="206">
        <f t="shared" ref="D31:D32" si="2">E31+G31</f>
        <v>801.4</v>
      </c>
      <c r="E31" s="206">
        <v>771</v>
      </c>
      <c r="F31" s="207"/>
      <c r="G31" s="206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10">
        <f t="shared" si="2"/>
        <v>601.58000000000004</v>
      </c>
      <c r="E32" s="210">
        <v>514</v>
      </c>
      <c r="F32" s="211"/>
      <c r="G32" s="210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12" t="s">
        <v>76</v>
      </c>
      <c r="C35" s="219"/>
      <c r="D35" s="219"/>
      <c r="E35" s="269"/>
      <c r="F35" s="270"/>
      <c r="G35" s="270"/>
      <c r="H35" s="271"/>
    </row>
    <row r="36" spans="1:13" ht="26.25" customHeight="1">
      <c r="A36" s="145"/>
      <c r="B36" s="201" t="s">
        <v>75</v>
      </c>
      <c r="C36" s="220"/>
      <c r="D36" s="221" t="s">
        <v>77</v>
      </c>
      <c r="E36" s="278" t="s">
        <v>54</v>
      </c>
      <c r="F36" s="278"/>
      <c r="G36" s="278"/>
      <c r="H36" s="279"/>
      <c r="M36" s="203"/>
    </row>
    <row r="37" spans="1:13" ht="21.75" customHeight="1">
      <c r="A37" s="146" t="s">
        <v>32</v>
      </c>
      <c r="B37" s="218" t="s">
        <v>73</v>
      </c>
      <c r="C37" s="220"/>
      <c r="D37" s="218" t="s">
        <v>74</v>
      </c>
      <c r="E37" s="278"/>
      <c r="F37" s="278"/>
      <c r="G37" s="278"/>
      <c r="H37" s="279"/>
    </row>
    <row r="38" spans="1:13" ht="16.5" customHeight="1">
      <c r="A38" s="147" t="s">
        <v>0</v>
      </c>
      <c r="B38" s="213">
        <v>1316</v>
      </c>
      <c r="C38" s="214"/>
      <c r="D38" s="202">
        <v>1012</v>
      </c>
      <c r="E38" s="276" t="s">
        <v>72</v>
      </c>
      <c r="F38" s="276"/>
      <c r="G38" s="276"/>
      <c r="H38" s="265"/>
    </row>
    <row r="39" spans="1:13" ht="15" customHeight="1">
      <c r="A39" s="147" t="s">
        <v>1</v>
      </c>
      <c r="B39" s="213">
        <v>1784</v>
      </c>
      <c r="C39" s="215"/>
      <c r="D39" s="202">
        <v>1372</v>
      </c>
      <c r="E39" s="277" t="s">
        <v>88</v>
      </c>
      <c r="F39" s="276"/>
      <c r="G39" s="276"/>
      <c r="H39" s="265"/>
    </row>
    <row r="40" spans="1:13">
      <c r="A40" s="147" t="s">
        <v>2</v>
      </c>
      <c r="B40" s="213">
        <v>2252</v>
      </c>
      <c r="C40" s="215"/>
      <c r="D40" s="202">
        <v>1732</v>
      </c>
      <c r="E40" s="277" t="s">
        <v>89</v>
      </c>
      <c r="F40" s="276"/>
      <c r="G40" s="276"/>
      <c r="H40" s="265"/>
    </row>
    <row r="41" spans="1:13">
      <c r="A41" s="147" t="s">
        <v>3</v>
      </c>
      <c r="B41" s="213">
        <v>2720</v>
      </c>
      <c r="C41" s="215"/>
      <c r="D41" s="202">
        <v>2092</v>
      </c>
      <c r="E41" s="277" t="s">
        <v>90</v>
      </c>
      <c r="F41" s="276"/>
      <c r="G41" s="276"/>
      <c r="H41" s="265"/>
    </row>
    <row r="42" spans="1:13">
      <c r="A42" s="147" t="s">
        <v>16</v>
      </c>
      <c r="B42" s="213">
        <v>3188</v>
      </c>
      <c r="C42" s="215"/>
      <c r="D42" s="202">
        <v>2452</v>
      </c>
      <c r="E42" s="277" t="s">
        <v>91</v>
      </c>
      <c r="F42" s="276"/>
      <c r="G42" s="276"/>
      <c r="H42" s="265"/>
    </row>
    <row r="43" spans="1:13">
      <c r="A43" s="147" t="s">
        <v>17</v>
      </c>
      <c r="B43" s="213">
        <v>3656</v>
      </c>
      <c r="C43" s="215"/>
      <c r="D43" s="202">
        <v>2812</v>
      </c>
      <c r="E43" s="277" t="s">
        <v>92</v>
      </c>
      <c r="F43" s="276"/>
      <c r="G43" s="276"/>
      <c r="H43" s="265"/>
    </row>
    <row r="44" spans="1:13">
      <c r="A44" s="147">
        <v>7</v>
      </c>
      <c r="B44" s="213">
        <v>4124</v>
      </c>
      <c r="C44" s="215"/>
      <c r="D44" s="202">
        <v>3172</v>
      </c>
      <c r="E44" s="282">
        <v>1011</v>
      </c>
      <c r="F44" s="282"/>
      <c r="G44" s="282"/>
      <c r="H44" s="283"/>
      <c r="M44" s="202"/>
    </row>
    <row r="45" spans="1:13">
      <c r="A45" s="147">
        <v>8</v>
      </c>
      <c r="B45" s="213">
        <v>4592</v>
      </c>
      <c r="C45" s="215"/>
      <c r="D45" s="202">
        <v>3532</v>
      </c>
      <c r="E45" s="282">
        <v>1155</v>
      </c>
      <c r="F45" s="282"/>
      <c r="G45" s="282"/>
      <c r="H45" s="283"/>
      <c r="M45" s="202"/>
    </row>
    <row r="46" spans="1:13" ht="13.5" thickBot="1">
      <c r="A46" s="148" t="s">
        <v>68</v>
      </c>
      <c r="B46" s="216">
        <v>468</v>
      </c>
      <c r="C46" s="216"/>
      <c r="D46" s="216">
        <v>360</v>
      </c>
      <c r="E46" s="216"/>
      <c r="F46" s="216">
        <v>144</v>
      </c>
      <c r="G46" s="216"/>
      <c r="H46" s="9"/>
      <c r="M46" s="202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81" t="s">
        <v>79</v>
      </c>
      <c r="B49" s="281"/>
      <c r="C49" s="281"/>
      <c r="D49" s="281"/>
      <c r="E49" s="281"/>
      <c r="F49" s="281"/>
      <c r="G49" s="281"/>
      <c r="H49" s="281"/>
    </row>
    <row r="50" spans="1:13" s="107" customFormat="1" ht="30" customHeight="1">
      <c r="A50" s="281" t="s">
        <v>93</v>
      </c>
      <c r="B50" s="281"/>
      <c r="C50" s="281"/>
      <c r="D50" s="281"/>
      <c r="E50" s="281"/>
      <c r="F50" s="281"/>
      <c r="G50" s="281"/>
      <c r="H50" s="281"/>
    </row>
    <row r="51" spans="1:13" ht="13.5" customHeight="1">
      <c r="A51" s="280"/>
      <c r="B51" s="280"/>
      <c r="C51" s="280"/>
      <c r="D51" s="280"/>
      <c r="E51" s="280"/>
      <c r="F51" s="280"/>
      <c r="G51" s="280"/>
      <c r="H51" s="280"/>
    </row>
    <row r="52" spans="1:13">
      <c r="A52" s="280"/>
      <c r="B52" s="280"/>
      <c r="C52" s="280"/>
      <c r="D52" s="280"/>
      <c r="E52" s="280"/>
      <c r="F52" s="280"/>
      <c r="G52" s="280"/>
      <c r="H52" s="280"/>
    </row>
    <row r="53" spans="1:13">
      <c r="A53" s="100"/>
      <c r="B53" s="101"/>
      <c r="L53" s="202"/>
      <c r="M53" s="202"/>
    </row>
    <row r="54" spans="1:13">
      <c r="A54" s="100"/>
      <c r="B54" s="101"/>
      <c r="L54" s="202"/>
      <c r="M54" s="202"/>
    </row>
    <row r="55" spans="1:13">
      <c r="L55" s="202"/>
      <c r="M55" s="202"/>
    </row>
    <row r="56" spans="1:13">
      <c r="L56" s="202"/>
      <c r="M56" s="202"/>
    </row>
    <row r="57" spans="1:13">
      <c r="L57" s="202"/>
      <c r="M57" s="202"/>
    </row>
    <row r="58" spans="1:13">
      <c r="L58" s="202"/>
      <c r="M58" s="202"/>
    </row>
    <row r="59" spans="1:13">
      <c r="L59" s="202"/>
      <c r="M59" s="202"/>
    </row>
    <row r="60" spans="1:13">
      <c r="L60" s="202"/>
      <c r="M60" s="202"/>
    </row>
    <row r="61" spans="1:13">
      <c r="L61" s="202"/>
      <c r="M61" s="202"/>
    </row>
    <row r="66" spans="11:11">
      <c r="K66" s="217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May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C3" sqref="C3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80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80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63062048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73818811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8334546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00">
        <v>1629953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9">
        <f>SUM(D5:D8)</f>
        <v>146845358</v>
      </c>
      <c r="E9" s="150"/>
      <c r="F9" s="150"/>
      <c r="G9" s="154"/>
    </row>
    <row r="10" spans="1:9">
      <c r="A10" s="69"/>
      <c r="B10" s="72"/>
      <c r="C10" s="16"/>
      <c r="D10" s="233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201580967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8808389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220466788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76264729</v>
      </c>
      <c r="E15" s="150"/>
      <c r="F15" s="150"/>
      <c r="G15" s="154"/>
      <c r="H15" s="128"/>
      <c r="I15" s="70"/>
    </row>
    <row r="16" spans="1:9">
      <c r="A16" s="194"/>
      <c r="B16" s="16" t="s">
        <v>81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69"/>
      <c r="B17" s="16" t="s">
        <v>50</v>
      </c>
      <c r="C17" s="16"/>
      <c r="D17" s="71">
        <v>14339226</v>
      </c>
      <c r="E17" s="150"/>
      <c r="F17" s="150"/>
      <c r="G17" s="154"/>
      <c r="H17" s="128"/>
      <c r="I17" s="92"/>
    </row>
    <row r="18" spans="1:9">
      <c r="A18" s="69"/>
      <c r="B18" s="16" t="s">
        <v>65</v>
      </c>
      <c r="C18" s="16"/>
      <c r="D18" s="71">
        <v>1000000</v>
      </c>
      <c r="E18" s="150"/>
      <c r="F18" s="150"/>
      <c r="G18" s="154"/>
      <c r="H18" s="128"/>
    </row>
    <row r="19" spans="1:9">
      <c r="A19" s="194"/>
      <c r="B19" s="16" t="s">
        <v>71</v>
      </c>
      <c r="C19" s="16"/>
      <c r="D19" s="200">
        <v>1000000</v>
      </c>
      <c r="E19" s="150"/>
      <c r="F19" s="150"/>
      <c r="G19" s="195"/>
      <c r="H19" s="128"/>
    </row>
    <row r="20" spans="1:9" ht="17.25">
      <c r="A20" s="69"/>
      <c r="B20" s="138" t="s">
        <v>25</v>
      </c>
      <c r="C20" s="140"/>
      <c r="D20" s="199">
        <f>SUM(D11:D19)</f>
        <v>525260099</v>
      </c>
      <c r="E20" s="150"/>
      <c r="F20" s="156"/>
      <c r="G20" s="154"/>
      <c r="I20" s="92"/>
    </row>
    <row r="21" spans="1:9" s="116" customFormat="1" ht="21" customHeight="1">
      <c r="A21" s="115"/>
      <c r="B21" s="138" t="s">
        <v>26</v>
      </c>
      <c r="C21" s="139"/>
      <c r="D21" s="199">
        <f>+D20+D9</f>
        <v>672105457</v>
      </c>
      <c r="E21" s="150"/>
      <c r="F21" s="150"/>
      <c r="G21" s="154"/>
      <c r="H21" s="129"/>
      <c r="I21" s="117"/>
    </row>
    <row r="22" spans="1:9" ht="15.75" thickBot="1">
      <c r="A22" s="91"/>
      <c r="B22" s="93"/>
      <c r="C22" s="65"/>
      <c r="D22" s="74"/>
      <c r="E22" s="157"/>
      <c r="F22" s="157"/>
      <c r="G22" s="158"/>
    </row>
    <row r="23" spans="1:9" ht="12" customHeight="1" thickTop="1">
      <c r="A23" s="75"/>
      <c r="B23" s="119"/>
      <c r="C23" s="16"/>
      <c r="D23" s="70"/>
      <c r="E23" s="159"/>
      <c r="F23" s="15"/>
      <c r="G23" s="160"/>
    </row>
    <row r="24" spans="1:9" s="143" customFormat="1" ht="12" hidden="1" customHeight="1">
      <c r="A24" s="133"/>
      <c r="B24" s="142"/>
      <c r="C24" s="10"/>
      <c r="D24" s="66"/>
      <c r="E24" s="66"/>
      <c r="F24" s="66"/>
      <c r="G24" s="161"/>
      <c r="H24" s="141"/>
    </row>
    <row r="25" spans="1:9" ht="12" hidden="1" customHeight="1">
      <c r="A25" s="133"/>
      <c r="C25" s="10"/>
      <c r="D25" s="66"/>
      <c r="E25" s="66"/>
      <c r="F25" s="66"/>
      <c r="H25" s="130"/>
    </row>
    <row r="26" spans="1:9" ht="12" hidden="1" customHeight="1">
      <c r="A26" s="133"/>
      <c r="B26" s="118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9.9499999999999993" customHeight="1">
      <c r="A31" s="3"/>
      <c r="B31" s="118"/>
      <c r="C31" s="10"/>
      <c r="D31" s="66"/>
      <c r="E31" s="66"/>
      <c r="F31" s="66"/>
      <c r="H31" s="130"/>
    </row>
    <row r="32" spans="1:9" ht="16.5" customHeight="1" thickBot="1">
      <c r="A32" s="96" t="s">
        <v>40</v>
      </c>
      <c r="B32" s="97"/>
      <c r="C32" s="97"/>
      <c r="D32" s="73"/>
      <c r="E32" s="162"/>
      <c r="F32" s="162"/>
      <c r="G32" s="162"/>
    </row>
    <row r="33" spans="1:9" ht="15.75" thickTop="1">
      <c r="A33" s="67" t="s">
        <v>29</v>
      </c>
      <c r="B33" s="98"/>
      <c r="C33" s="284" t="s">
        <v>94</v>
      </c>
      <c r="D33" s="284"/>
      <c r="E33" s="284"/>
      <c r="F33" s="284"/>
      <c r="G33" s="285"/>
    </row>
    <row r="34" spans="1:9">
      <c r="A34" s="69" t="s">
        <v>55</v>
      </c>
      <c r="B34" s="79"/>
      <c r="C34" s="103"/>
      <c r="D34" s="196">
        <v>371093386.39999998</v>
      </c>
      <c r="E34" s="163"/>
      <c r="F34" s="164"/>
      <c r="G34" s="165"/>
      <c r="H34" s="128"/>
      <c r="I34" s="92"/>
    </row>
    <row r="35" spans="1:9">
      <c r="A35" s="69" t="s">
        <v>41</v>
      </c>
      <c r="B35" s="102"/>
      <c r="C35" s="103"/>
      <c r="D35" s="196">
        <v>7000000.4000000004</v>
      </c>
      <c r="E35" s="163"/>
      <c r="F35" s="164"/>
      <c r="G35" s="165"/>
      <c r="H35" s="128"/>
    </row>
    <row r="36" spans="1:9">
      <c r="A36" s="69" t="s">
        <v>52</v>
      </c>
      <c r="B36" s="79"/>
      <c r="C36" s="103"/>
      <c r="D36" s="196">
        <v>63265615.5</v>
      </c>
      <c r="E36" s="164"/>
      <c r="F36" s="164"/>
      <c r="G36" s="165"/>
      <c r="H36" s="128"/>
    </row>
    <row r="37" spans="1:9">
      <c r="A37" s="69" t="s">
        <v>42</v>
      </c>
      <c r="B37" s="79"/>
      <c r="C37" s="103"/>
      <c r="D37" s="197">
        <v>9722115</v>
      </c>
      <c r="E37" s="164"/>
      <c r="F37" s="164"/>
      <c r="G37" s="165"/>
      <c r="H37" s="128"/>
    </row>
    <row r="38" spans="1:9">
      <c r="A38" s="69" t="s">
        <v>43</v>
      </c>
      <c r="B38" s="79"/>
      <c r="C38" s="103"/>
      <c r="D38" s="196">
        <v>4091500</v>
      </c>
      <c r="E38" s="164"/>
      <c r="F38" s="164"/>
      <c r="G38" s="165"/>
      <c r="H38" s="128"/>
    </row>
    <row r="39" spans="1:9" ht="17.25">
      <c r="A39" s="69" t="s">
        <v>44</v>
      </c>
      <c r="B39" s="79"/>
      <c r="C39" s="103"/>
      <c r="D39" s="198">
        <v>15000000</v>
      </c>
      <c r="E39" s="163"/>
      <c r="F39" s="166"/>
      <c r="G39" s="165"/>
    </row>
    <row r="40" spans="1:9" ht="18.75" customHeight="1">
      <c r="A40" s="104" t="s">
        <v>30</v>
      </c>
      <c r="B40" s="79"/>
      <c r="C40" s="103"/>
      <c r="D40" s="199">
        <f>SUM(D34:D39)</f>
        <v>470172617.29999995</v>
      </c>
      <c r="E40" s="167"/>
      <c r="F40" s="167"/>
      <c r="G40" s="165"/>
      <c r="H40" s="128"/>
      <c r="I40" s="92"/>
    </row>
    <row r="41" spans="1:9" ht="19.5" customHeight="1">
      <c r="A41" s="69" t="s">
        <v>56</v>
      </c>
      <c r="B41" s="79"/>
      <c r="C41" s="103"/>
      <c r="D41" s="200">
        <v>137355743</v>
      </c>
      <c r="E41" s="163"/>
      <c r="F41" s="166"/>
      <c r="G41" s="165"/>
      <c r="H41" s="131"/>
    </row>
    <row r="42" spans="1:9" ht="20.25" customHeight="1">
      <c r="A42" s="105" t="s">
        <v>31</v>
      </c>
      <c r="B42" s="79"/>
      <c r="C42" s="79"/>
      <c r="D42" s="199">
        <f>+D41+D40</f>
        <v>607528360.29999995</v>
      </c>
      <c r="E42" s="167"/>
      <c r="F42" s="167"/>
      <c r="G42" s="165"/>
      <c r="H42" s="128"/>
    </row>
    <row r="43" spans="1:9" ht="6" customHeight="1" thickBot="1">
      <c r="A43" s="77"/>
      <c r="B43" s="78"/>
      <c r="C43" s="78"/>
      <c r="D43" s="137"/>
      <c r="E43" s="168"/>
      <c r="F43" s="168"/>
      <c r="G43" s="169"/>
    </row>
    <row r="44" spans="1:9" ht="9.9499999999999993" customHeight="1" thickTop="1"/>
    <row r="45" spans="1:9" ht="9.9499999999999993" customHeight="1"/>
    <row r="46" spans="1:9" ht="19.5" customHeight="1" thickBot="1">
      <c r="A46" s="234" t="s">
        <v>61</v>
      </c>
      <c r="B46" s="10"/>
      <c r="C46" s="10"/>
      <c r="D46" s="66"/>
      <c r="E46" s="66"/>
      <c r="F46" s="66"/>
      <c r="G46" s="162"/>
    </row>
    <row r="47" spans="1:9" ht="19.5" customHeight="1" thickTop="1">
      <c r="A47" s="67" t="s">
        <v>59</v>
      </c>
      <c r="B47" s="28" t="s">
        <v>82</v>
      </c>
      <c r="C47" s="28"/>
      <c r="D47" s="28"/>
      <c r="E47" s="27"/>
      <c r="F47" s="27"/>
      <c r="G47" s="170"/>
      <c r="H47" s="132"/>
    </row>
    <row r="48" spans="1:9">
      <c r="A48" s="69"/>
      <c r="B48" s="14" t="s">
        <v>83</v>
      </c>
      <c r="C48" s="14"/>
      <c r="D48" s="33"/>
      <c r="E48" s="21"/>
      <c r="F48" s="85"/>
      <c r="G48" s="171"/>
      <c r="H48" s="132"/>
    </row>
    <row r="49" spans="1:8" ht="15.75" thickBot="1">
      <c r="A49" s="123" t="s">
        <v>60</v>
      </c>
      <c r="B49" s="124" t="s">
        <v>84</v>
      </c>
      <c r="C49" s="125"/>
      <c r="D49" s="125"/>
      <c r="E49" s="172"/>
      <c r="F49" s="172"/>
      <c r="G49" s="173"/>
      <c r="H49" s="132"/>
    </row>
    <row r="50" spans="1:8" s="136" customFormat="1" ht="12" thickTop="1">
      <c r="A50" s="133"/>
      <c r="B50" s="134"/>
      <c r="C50" s="134"/>
      <c r="D50" s="135"/>
      <c r="E50" s="174"/>
      <c r="F50" s="175"/>
      <c r="G50" s="176"/>
    </row>
    <row r="51" spans="1:8">
      <c r="A51" s="126"/>
      <c r="B51" s="126"/>
      <c r="C51" s="126"/>
      <c r="D51" s="126"/>
      <c r="E51" s="126"/>
      <c r="F51" s="126"/>
      <c r="G51" s="126"/>
    </row>
    <row r="52" spans="1:8" ht="69" customHeight="1">
      <c r="A52" s="126"/>
      <c r="B52" s="126"/>
      <c r="C52" s="126"/>
      <c r="D52" s="126"/>
      <c r="E52" s="126"/>
      <c r="F52" s="126"/>
      <c r="G52" s="126"/>
    </row>
    <row r="53" spans="1:8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</sheetData>
  <mergeCells count="1">
    <mergeCell ref="C33:G33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May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2019-05-14T18:28:43Z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