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7CD152ED-5250-45A9-B5ED-E2572C330C26}" xr6:coauthVersionLast="47" xr6:coauthVersionMax="47" xr10:uidLastSave="{00000000-0000-0000-0000-000000000000}"/>
  <bookViews>
    <workbookView xWindow="40200" yWindow="435" windowWidth="28785" windowHeight="1510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<sst xmlns="http://schemas.openxmlformats.org/spreadsheetml/2006/main" count="134" uniqueCount="96">
  <si>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</si>
  <si>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</si>
  <si>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</si>
  <si>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</si>
  <si>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</si>
  <si>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</si>
  <si>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</si>
  <si>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</si>
  <si>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</si>
  <si>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</si>
  <si>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</si>
  <si>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</si>
  <si>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</si>
  <si>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</si>
  <si>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</si>
  <si>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</si>
  <si>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</si>
  <si>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</si>
  <si>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</si>
  <si>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</si>
  <si>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</si>
  <si>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</si>
  <si>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</si>
  <si>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</si>
  <si>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</si>
  <si>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</si>
  <si>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</si>
  <si>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</si>
  <si>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</si>
  <si>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</si>
  <si>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</si>
  <si>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</si>
  <si>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</si>
  <si>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</si>
  <si>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</si>
  <si>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</si>
  <si>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</si>
  <si>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</si>
  <si>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</si>
  <si>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</si>
  <si>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</si>
  <si>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</si>
  <si>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</si>
  <si>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</si>
  <si>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</si>
  <si>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</si>
  <si>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</si>
  <si>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</si>
  <si>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</si>
  <si>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</si>
  <si>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</si>
  <si>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</si>
  <si>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</si>
  <si>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</si>
  <si>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</si>
  <si>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</si>
  <si>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</si>
  <si>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</si>
  <si>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</si>
  <si>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</si>
  <si>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</si>
  <si>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</si>
  <si>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</si>
  <si>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</si>
  <si>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</si>
  <si>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</si>
  <si>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</si>
  <si>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</si>
  <si>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</si>
  <si>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</si>
  <si>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</si>
  <si>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</si>
  <si>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</si>
  <si>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</si>
  <si>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</si>
  <si>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</si>
  <si>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</si>
  <si>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</si>
  <si>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</si>
  <si>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</si>
  <si>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</si>
  <si>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</si>
  <si>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</si>
  <si>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</si>
  <si>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</si>
  <si>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</si>
  <si>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</si>
  <si>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</si>
  <si>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</si>
  <si>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</si>
  <si>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</si>
  <si>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As of 
July 2025</t>
  </si>
  <si>
    <t>FY26 Target (Subject to change)</t>
  </si>
  <si>
    <t>FY26 Appropriations</t>
  </si>
  <si>
    <t>FY26</t>
  </si>
  <si>
    <t>As of 
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</si>
</sst>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6" zoomScale="90" zoomScaleNormal="100" zoomScalePageLayoutView="90" workbookViewId="0">
      <selection activeCell="C30" sqref="C30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41497</v>
      </c>
      <c r="C7" s="191">
        <v>41212</v>
      </c>
      <c r="D7" s="182">
        <f>(B7-C7)</f>
        <v>285</v>
      </c>
      <c r="E7" s="183">
        <f>(B7-C7)/C7</f>
        <v>6.9154615160632827E-3</v>
      </c>
      <c r="F7" s="184"/>
      <c r="I7" s="111"/>
      <c r="K7" s="110"/>
    </row>
    <row r="8" spans="1:240" ht="16.5" customHeight="1" thickBot="1">
      <c r="A8" s="45" t="s">
        <v>63</v>
      </c>
      <c r="B8" s="192">
        <v>105642</v>
      </c>
      <c r="C8" s="192">
        <v>104937</v>
      </c>
      <c r="D8" s="185">
        <f>(B8-C8)</f>
        <v>705</v>
      </c>
      <c r="E8" s="186">
        <f>(B8-C8)/C8</f>
        <v>6.7183167043082994E-3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33126</v>
      </c>
      <c r="C14" s="191">
        <v>33126</v>
      </c>
      <c r="D14" s="132">
        <f>(B14-C14)</f>
        <v>0</v>
      </c>
      <c r="E14" s="77">
        <f>(B14-C14)/C14</f>
        <v>0</v>
      </c>
      <c r="F14" s="78"/>
    </row>
    <row r="15" spans="1:240" ht="16.5" customHeight="1" thickBot="1">
      <c r="A15" s="45" t="s">
        <v>63</v>
      </c>
      <c r="B15" s="192">
        <v>33302</v>
      </c>
      <c r="C15" s="192">
        <v>33275</v>
      </c>
      <c r="D15" s="133">
        <f>(B15-C15)</f>
        <v>27</v>
      </c>
      <c r="E15" s="46">
        <f>(B15-C15)/C15</f>
        <v>8.1141998497370402E-4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167348</v>
      </c>
      <c r="C21" s="193">
        <v>167434</v>
      </c>
      <c r="D21" s="132">
        <f>(B21-C21)</f>
        <v>-86</v>
      </c>
      <c r="E21" s="77">
        <f>(B21-C21)/C21</f>
        <v>-5.1363522343132219E-4</v>
      </c>
      <c r="F21" s="76"/>
    </row>
    <row r="22" spans="1:6" ht="16.5" customHeight="1" thickBot="1">
      <c r="A22" s="45" t="s">
        <v>63</v>
      </c>
      <c r="B22" s="194">
        <v>167348</v>
      </c>
      <c r="C22" s="194">
        <v>167434</v>
      </c>
      <c r="D22" s="133">
        <f>(B22-C22)</f>
        <v>-86</v>
      </c>
      <c r="E22" s="46">
        <f>(B22-C22)/C22</f>
        <v>-5.1363522343132219E-4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91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662282</v>
      </c>
      <c r="C28" s="193">
        <v>663156</v>
      </c>
      <c r="D28" s="169">
        <f>(B28-C28)</f>
        <v>-874</v>
      </c>
      <c r="E28" s="170">
        <f>(B28-C28)/C28</f>
        <v>-1.3179402734801464E-3</v>
      </c>
      <c r="F28" s="171"/>
    </row>
    <row r="29" spans="1:6" ht="16.5" customHeight="1" thickBot="1">
      <c r="A29" s="172" t="s">
        <v>63</v>
      </c>
      <c r="B29" s="194">
        <v>1077698</v>
      </c>
      <c r="C29" s="194">
        <v>1079234</v>
      </c>
      <c r="D29" s="173">
        <f>(B29-C29)</f>
        <v>-1536</v>
      </c>
      <c r="E29" s="174">
        <f>(B29-C29)/C29</f>
        <v>-1.4232316624568906E-3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September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10" sqref="E10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89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90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83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84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85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September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4" sqref="B4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93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94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92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86</v>
      </c>
      <c r="C50" s="25"/>
      <c r="D50" s="25"/>
      <c r="E50" s="217"/>
      <c r="F50" s="58"/>
      <c r="G50" s="58"/>
    </row>
    <row r="51" spans="1:7">
      <c r="A51" s="63"/>
      <c r="B51" s="13" t="s">
        <v>87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88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September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2025-11-03T20:24:11Z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