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ssgov.sharepoint.com/sites/ENE-TEAMS-SENIORSTAFF/Shared Documents/Coordination and External/Communications/Website/EE/Stretch Code/"/>
    </mc:Choice>
  </mc:AlternateContent>
  <xr:revisionPtr revIDLastSave="0" documentId="8_{781AA75C-6AD5-4771-B528-CE971EDA0B1C}" xr6:coauthVersionLast="47" xr6:coauthVersionMax="47" xr10:uidLastSave="{00000000-0000-0000-0000-000000000000}"/>
  <bookViews>
    <workbookView xWindow="-120" yWindow="-120" windowWidth="29040" windowHeight="15720" activeTab="2" xr2:uid="{E3899C4F-1415-4418-98B8-3FB13C987E9A}"/>
  </bookViews>
  <sheets>
    <sheet name="Embodied Insulation calc" sheetId="5" r:id="rId1"/>
    <sheet name="example1" sheetId="8" r:id="rId2"/>
    <sheet name="Reference GWP table" sheetId="3" r:id="rId3"/>
  </sheets>
  <definedNames>
    <definedName name="Insulation_dropdown" localSheetId="1">InsulationGWP[Insulation_Material]</definedName>
    <definedName name="Insulation_dropdown">InsulationGWP[Insulation_Material]</definedName>
    <definedName name="_xlnm.Print_Area" localSheetId="0">'Embodied Insulation calc'!$B$1:$P$26</definedName>
    <definedName name="_xlnm.Print_Area" localSheetId="1">example1!$B$1:$P$24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8" l="1"/>
  <c r="P21" i="8" s="1"/>
  <c r="D20" i="8"/>
  <c r="P20" i="8" s="1"/>
  <c r="D19" i="8"/>
  <c r="P19" i="8" s="1"/>
  <c r="D18" i="8"/>
  <c r="P18" i="8" s="1"/>
  <c r="D17" i="8"/>
  <c r="P17" i="8" s="1"/>
  <c r="D16" i="8"/>
  <c r="P16" i="8" s="1"/>
  <c r="D15" i="8"/>
  <c r="D14" i="8"/>
  <c r="P14" i="8" s="1"/>
  <c r="D19" i="5"/>
  <c r="P19" i="5" s="1"/>
  <c r="D17" i="5"/>
  <c r="P17" i="5" s="1"/>
  <c r="D15" i="5"/>
  <c r="P15" i="5" s="1"/>
  <c r="P15" i="8" l="1"/>
  <c r="P22" i="8" s="1"/>
  <c r="D23" i="5"/>
  <c r="P23" i="5" s="1"/>
  <c r="D22" i="5"/>
  <c r="P22" i="5" s="1"/>
  <c r="D21" i="5"/>
  <c r="P21" i="5" s="1"/>
  <c r="D20" i="5"/>
  <c r="P20" i="5" s="1"/>
  <c r="D18" i="5"/>
  <c r="P18" i="5" s="1"/>
  <c r="D16" i="5"/>
  <c r="D14" i="5"/>
  <c r="P14" i="5" s="1"/>
  <c r="P23" i="8" l="1"/>
  <c r="P24" i="8"/>
  <c r="P16" i="5"/>
  <c r="P24" i="5"/>
  <c r="P25" i="5" l="1"/>
  <c r="P26" i="5"/>
</calcChain>
</file>

<file path=xl/sharedStrings.xml><?xml version="1.0" encoding="utf-8"?>
<sst xmlns="http://schemas.openxmlformats.org/spreadsheetml/2006/main" count="265" uniqueCount="114">
  <si>
    <t>Embodied Carbon Insulation Incentive calculator</t>
  </si>
  <si>
    <t>A</t>
  </si>
  <si>
    <t>B</t>
  </si>
  <si>
    <t>Product R-Value</t>
  </si>
  <si>
    <t>Surface Area (gross square feet)</t>
  </si>
  <si>
    <t>Framing Factor ("1.0" for continuous insulation, "0.8" for cavity insulation)</t>
  </si>
  <si>
    <t>C</t>
  </si>
  <si>
    <t>D</t>
  </si>
  <si>
    <t>E</t>
  </si>
  <si>
    <t>Below grade, slab, slab edge</t>
  </si>
  <si>
    <t>Above grade walls, cavity</t>
  </si>
  <si>
    <t>Roof, flat</t>
  </si>
  <si>
    <t>Roof, sloped cavity</t>
  </si>
  <si>
    <t>Roof, sloped, continuous</t>
  </si>
  <si>
    <t>Calculation outputs</t>
  </si>
  <si>
    <t>Portion of building assembly</t>
  </si>
  <si>
    <t>Insulation Material type used</t>
  </si>
  <si>
    <t>X</t>
  </si>
  <si>
    <t>I</t>
  </si>
  <si>
    <t>=</t>
  </si>
  <si>
    <t>Total Conditioned Floor Area (sq ft.)</t>
  </si>
  <si>
    <t>Number of housing units</t>
  </si>
  <si>
    <r>
      <t>GWP Result           (kg 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e)</t>
    </r>
  </si>
  <si>
    <r>
      <t>Product Specific Global Warming Potential (kg CO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>e / sq m RSI-1)</t>
    </r>
  </si>
  <si>
    <t>Project has sourced a Type III - Product specific Environmental Product Declaration (EPD)</t>
  </si>
  <si>
    <t>Add product specific EPD GWP value if using:</t>
  </si>
  <si>
    <t>Notes:</t>
  </si>
  <si>
    <t>To account for thickness of insulation</t>
  </si>
  <si>
    <t>Start HERE:</t>
  </si>
  <si>
    <t>Required input for basic calculation</t>
  </si>
  <si>
    <t>Optional inputs (required for product-specific data)</t>
  </si>
  <si>
    <t>Color key:</t>
  </si>
  <si>
    <t xml:space="preserve">TABLE R406.5.3 DEFAULT INSULATION GLOBAL WARMING POTENTIAL VALUES </t>
  </si>
  <si>
    <t xml:space="preserve">Default Global Warming Potential (GWP) in Kg CO2e/ sq.m. RSI-1 </t>
  </si>
  <si>
    <t xml:space="preserve">Cellular glass – Aggregate </t>
  </si>
  <si>
    <t>Cellulose – Blown/loosefill</t>
  </si>
  <si>
    <t>Cellulose – Densepack</t>
  </si>
  <si>
    <t>Cork – Board</t>
  </si>
  <si>
    <t>EPS – Board, unfaced, Type I – 10 psi</t>
  </si>
  <si>
    <t>EPS – Board, unfaced, Type II – 15 psi</t>
  </si>
  <si>
    <t>EPS/graphite – Board, unfaced, Type IX – 25 psi</t>
  </si>
  <si>
    <t>EPS/graphite – Board, unfaced, Type II – 15 psi</t>
  </si>
  <si>
    <t>EPS – Board, unfaced, Type IX – 25 psi</t>
  </si>
  <si>
    <t xml:space="preserve"> Fiberglass – Batt, unfaced</t>
  </si>
  <si>
    <t xml:space="preserve"> Fiberglass – Blown/loosefill</t>
  </si>
  <si>
    <t xml:space="preserve"> Fiberglass – Blown/spray</t>
  </si>
  <si>
    <t xml:space="preserve"> Hemp – Batt</t>
  </si>
  <si>
    <t xml:space="preserve"> HempCrete</t>
  </si>
  <si>
    <t xml:space="preserve"> Mineral wool – Batt, unfaced</t>
  </si>
  <si>
    <t xml:space="preserve"> Mineral wool – Blown loose fill</t>
  </si>
  <si>
    <t xml:space="preserve"> Mineral wool – Board, unfaced, “light” density</t>
  </si>
  <si>
    <t xml:space="preserve"> Mineral wool – Board, unfaced, “heavy” density</t>
  </si>
  <si>
    <t xml:space="preserve"> Phenolic foam – Board</t>
  </si>
  <si>
    <t xml:space="preserve"> Polyiso – Wall Board</t>
  </si>
  <si>
    <t xml:space="preserve"> SPF – Spray, open cell</t>
  </si>
  <si>
    <t xml:space="preserve"> SPF – Spray, closed cell HFO</t>
  </si>
  <si>
    <t xml:space="preserve"> SPF – Spray, high density HFO</t>
  </si>
  <si>
    <t xml:space="preserve"> Straw - Panel</t>
  </si>
  <si>
    <t xml:space="preserve"> Vacuum Insulated Panel</t>
  </si>
  <si>
    <t xml:space="preserve"> Wood fiber – Board unfaced, European</t>
  </si>
  <si>
    <t xml:space="preserve"> Wood fiber – Board unfaced, North America</t>
  </si>
  <si>
    <t xml:space="preserve"> Wood fiber – Batt, unfaced</t>
  </si>
  <si>
    <t xml:space="preserve"> Wool (Sheep) - Batt</t>
  </si>
  <si>
    <t xml:space="preserve"> Wool (Sheep) - Loosefill</t>
  </si>
  <si>
    <t xml:space="preserve"> XPS – Board, 25psi HFC</t>
  </si>
  <si>
    <t xml:space="preserve"> XPS – Board, 25psi “Low GWP” (HFO/HFC)</t>
  </si>
  <si>
    <r>
      <t xml:space="preserve"> Polyiso – Roof Board (</t>
    </r>
    <r>
      <rPr>
        <b/>
        <sz val="11"/>
        <color theme="1"/>
        <rFont val="Aptos Narrow"/>
        <family val="2"/>
        <scheme val="minor"/>
      </rPr>
      <t>CGF</t>
    </r>
    <r>
      <rPr>
        <sz val="11"/>
        <color theme="1"/>
        <rFont val="Aptos Narrow"/>
        <family val="2"/>
        <scheme val="minor"/>
      </rPr>
      <t xml:space="preserve"> facer)</t>
    </r>
  </si>
  <si>
    <r>
      <t xml:space="preserve"> Polyiso – Roof Board (</t>
    </r>
    <r>
      <rPr>
        <b/>
        <sz val="11"/>
        <color theme="1"/>
        <rFont val="Aptos Narrow"/>
        <family val="2"/>
        <scheme val="minor"/>
      </rPr>
      <t>GRF</t>
    </r>
    <r>
      <rPr>
        <sz val="11"/>
        <color theme="1"/>
        <rFont val="Aptos Narrow"/>
        <family val="2"/>
        <scheme val="minor"/>
      </rPr>
      <t xml:space="preserve"> facer)</t>
    </r>
  </si>
  <si>
    <r>
      <rPr>
        <vertAlign val="super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https://www.buildersforclimateaction.org/beam-estimator.html </t>
    </r>
  </si>
  <si>
    <r>
      <rPr>
        <vertAlign val="superscript"/>
        <sz val="11"/>
        <color theme="1"/>
        <rFont val="Aptos Narrow"/>
        <family val="2"/>
        <scheme val="minor"/>
      </rPr>
      <t>b</t>
    </r>
    <r>
      <rPr>
        <sz val="11"/>
        <color theme="1"/>
        <rFont val="Aptos Narrow"/>
        <family val="2"/>
        <scheme val="minor"/>
      </rPr>
      <t xml:space="preserve"> EPD Declaration Number</t>
    </r>
  </si>
  <si>
    <r>
      <rPr>
        <vertAlign val="superscript"/>
        <sz val="11"/>
        <color theme="1"/>
        <rFont val="Aptos Narrow"/>
        <family val="2"/>
        <scheme val="minor"/>
      </rPr>
      <t>c</t>
    </r>
    <r>
      <rPr>
        <sz val="11"/>
        <color theme="1"/>
        <rFont val="Aptos Narrow"/>
        <family val="2"/>
        <scheme val="minor"/>
      </rPr>
      <t xml:space="preserve"> EPD Declaration Number </t>
    </r>
  </si>
  <si>
    <r>
      <rPr>
        <vertAlign val="superscript"/>
        <sz val="11"/>
        <color theme="1"/>
        <rFont val="Aptos Narrow"/>
        <family val="2"/>
        <scheme val="minor"/>
      </rPr>
      <t>d</t>
    </r>
    <r>
      <rPr>
        <sz val="11"/>
        <color theme="1"/>
        <rFont val="Aptos Narrow"/>
        <family val="2"/>
        <scheme val="minor"/>
      </rPr>
      <t xml:space="preserve"> EPD Declaration Number EPD-KSI-20190072-IBC1-EN </t>
    </r>
  </si>
  <si>
    <r>
      <rPr>
        <vertAlign val="superscript"/>
        <sz val="11"/>
        <color theme="1"/>
        <rFont val="Aptos Narrow"/>
        <family val="2"/>
        <scheme val="minor"/>
      </rPr>
      <t>e</t>
    </r>
    <r>
      <rPr>
        <sz val="11"/>
        <color theme="1"/>
        <rFont val="Aptos Narrow"/>
        <family val="2"/>
        <scheme val="minor"/>
      </rPr>
      <t xml:space="preserve"> PIMA published ISO-compliant EPDs for polyiso products at: https://www.polyiso.org/page/EPDs </t>
    </r>
  </si>
  <si>
    <r>
      <rPr>
        <vertAlign val="superscript"/>
        <sz val="11"/>
        <color theme="1"/>
        <rFont val="Aptos Narrow"/>
        <family val="2"/>
        <scheme val="minor"/>
      </rPr>
      <t>f</t>
    </r>
    <r>
      <rPr>
        <sz val="11"/>
        <color theme="1"/>
        <rFont val="Aptos Narrow"/>
        <family val="2"/>
        <scheme val="minor"/>
      </rPr>
      <t xml:space="preserve"> NAIMA value</t>
    </r>
  </si>
  <si>
    <r>
      <t>All values are from Building Emissions Accounting for Materials (BEAM)</t>
    </r>
    <r>
      <rPr>
        <vertAlign val="superscript"/>
        <sz val="11"/>
        <color theme="1"/>
        <rFont val="Aptos Narrow"/>
        <family val="2"/>
        <scheme val="minor"/>
      </rPr>
      <t>a</t>
    </r>
    <r>
      <rPr>
        <sz val="11"/>
        <color theme="1"/>
        <rFont val="Aptos Narrow"/>
        <family val="2"/>
        <scheme val="minor"/>
      </rPr>
      <t xml:space="preserve"> , unless noted. </t>
    </r>
  </si>
  <si>
    <t>negative GWP (carbon storage materials) are highlighted in pale green</t>
  </si>
  <si>
    <r>
      <t>Total net Insulation GWP (kg CO</t>
    </r>
    <r>
      <rPr>
        <b/>
        <vertAlign val="subscript"/>
        <sz val="14"/>
        <color theme="1"/>
        <rFont val="Aptos Narrow"/>
        <family val="2"/>
        <scheme val="minor"/>
      </rPr>
      <t>2</t>
    </r>
    <r>
      <rPr>
        <b/>
        <sz val="14"/>
        <color theme="1"/>
        <rFont val="Aptos Narrow"/>
        <family val="2"/>
        <scheme val="minor"/>
      </rPr>
      <t>e)</t>
    </r>
  </si>
  <si>
    <t>Conversion factor (square feet to square meters)</t>
  </si>
  <si>
    <t>Commercial code chapter:</t>
  </si>
  <si>
    <t>Low-rise Residential code:</t>
  </si>
  <si>
    <t>Insulation_Material</t>
  </si>
  <si>
    <t>b</t>
  </si>
  <si>
    <t>c</t>
  </si>
  <si>
    <t>f</t>
  </si>
  <si>
    <t>d</t>
  </si>
  <si>
    <t>e</t>
  </si>
  <si>
    <t>Footnote</t>
  </si>
  <si>
    <t>Other - use column G</t>
  </si>
  <si>
    <t>n/a</t>
  </si>
  <si>
    <t>Default Global Warming Potential (kg CO2e / sq m RSI-1) (from table)</t>
  </si>
  <si>
    <t>Select insulation material type from List (or Other if using a custom EPD)</t>
  </si>
  <si>
    <t>Insert additional rows as needed</t>
  </si>
  <si>
    <t>2025 Massachusetts Stretch Code and Specialized Code</t>
  </si>
  <si>
    <t>G (option instead of B)</t>
  </si>
  <si>
    <t>Insulation material &amp; EPD Number (if applicable)</t>
  </si>
  <si>
    <t>HERS points credit</t>
  </si>
  <si>
    <t>Basement walls (1)</t>
  </si>
  <si>
    <t>Basement walls (2)</t>
  </si>
  <si>
    <t>Above grade walls, continuous</t>
  </si>
  <si>
    <t>Note: SPF Spray foams with HFC have been removed from the list - seen in the Feb 2025 code - as they are not permitted for sale in MA</t>
  </si>
  <si>
    <t>Other: add rows above here</t>
  </si>
  <si>
    <t>Project Site Address</t>
  </si>
  <si>
    <t xml:space="preserve">HERS rater signature </t>
  </si>
  <si>
    <t>Section C406 Points</t>
  </si>
  <si>
    <t>Section C406: 8 point incentive for net GWP of 0 or less</t>
  </si>
  <si>
    <t>HERS rater &amp; company</t>
  </si>
  <si>
    <t>Builder Company name</t>
  </si>
  <si>
    <t>Date signed</t>
  </si>
  <si>
    <t>F</t>
  </si>
  <si>
    <t>H</t>
  </si>
  <si>
    <t>10 Main Street, Eastborough, MA 00808</t>
  </si>
  <si>
    <t>Jane Smith, Forever HERS Inc.</t>
  </si>
  <si>
    <t>Bob the Builder, LLC</t>
  </si>
  <si>
    <t>HERS Index: 3 point incentive for net GWP of 0 or less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</si>
</sst>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vertAlign val="subscript"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vertAlign val="subscript"/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vertAlign val="superscript"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sz val="8"/>
      <name val="Aptos Narrow"/>
      <family val="2"/>
      <scheme val="minor"/>
    </font>
    <font>
      <sz val="11"/>
      <name val="Aptos Narrow"/>
      <family val="2"/>
      <scheme val="minor"/>
    </font>
    <font>
      <b/>
      <u/>
      <sz val="16"/>
      <color theme="1"/>
      <name val="Aptos Narrow"/>
      <family val="2"/>
      <scheme val="minor"/>
    </font>
    <font>
      <sz val="20"/>
      <color theme="1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Alignment="1">
      <alignment wrapText="1"/>
    </xf>
    <xf numFmtId="0" fontId="0" fillId="0" borderId="1" xfId="0" applyBorder="1"/>
    <xf numFmtId="0" fontId="0" fillId="5" borderId="1" xfId="0" applyFill="1" applyBorder="1"/>
    <xf numFmtId="0" fontId="1" fillId="0" borderId="0" xfId="0" applyFont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top" wrapText="1"/>
    </xf>
    <xf numFmtId="0" fontId="1" fillId="4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4" borderId="1" xfId="0" applyFill="1" applyBorder="1" applyAlignment="1">
      <alignment wrapText="1"/>
    </xf>
    <xf numFmtId="0" fontId="1" fillId="3" borderId="4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8" fillId="0" borderId="0" xfId="0" applyFont="1"/>
    <xf numFmtId="0" fontId="1" fillId="0" borderId="0" xfId="0" applyFont="1"/>
    <xf numFmtId="2" fontId="0" fillId="0" borderId="0" xfId="0" applyNumberFormat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 wrapText="1"/>
    </xf>
    <xf numFmtId="164" fontId="5" fillId="6" borderId="1" xfId="0" applyNumberFormat="1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0" fillId="0" borderId="8" xfId="0" applyBorder="1"/>
    <xf numFmtId="0" fontId="0" fillId="5" borderId="8" xfId="0" applyFill="1" applyBorder="1"/>
    <xf numFmtId="0" fontId="0" fillId="0" borderId="4" xfId="0" applyBorder="1" applyAlignment="1">
      <alignment horizontal="center"/>
    </xf>
    <xf numFmtId="2" fontId="0" fillId="5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0" borderId="11" xfId="0" applyBorder="1"/>
    <xf numFmtId="2" fontId="0" fillId="0" borderId="5" xfId="0" applyNumberFormat="1" applyBorder="1" applyAlignment="1">
      <alignment horizontal="center"/>
    </xf>
    <xf numFmtId="0" fontId="10" fillId="4" borderId="10" xfId="0" applyFont="1" applyFill="1" applyBorder="1" applyAlignment="1">
      <alignment vertical="center"/>
    </xf>
    <xf numFmtId="0" fontId="10" fillId="4" borderId="6" xfId="0" applyFont="1" applyFill="1" applyBorder="1" applyAlignment="1">
      <alignment vertical="center" wrapText="1"/>
    </xf>
    <xf numFmtId="0" fontId="12" fillId="0" borderId="13" xfId="0" applyFont="1" applyBorder="1"/>
    <xf numFmtId="0" fontId="3" fillId="2" borderId="1" xfId="0" applyFont="1" applyFill="1" applyBorder="1" applyAlignment="1">
      <alignment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right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13" fillId="0" borderId="0" xfId="0" applyFont="1"/>
    <xf numFmtId="0" fontId="6" fillId="0" borderId="0" xfId="0" applyFont="1"/>
    <xf numFmtId="0" fontId="3" fillId="0" borderId="0" xfId="0" applyFont="1"/>
    <xf numFmtId="0" fontId="3" fillId="2" borderId="9" xfId="0" applyFont="1" applyFill="1" applyBorder="1"/>
    <xf numFmtId="0" fontId="3" fillId="2" borderId="15" xfId="0" applyFont="1" applyFill="1" applyBorder="1"/>
    <xf numFmtId="0" fontId="3" fillId="2" borderId="1" xfId="0" applyFont="1" applyFill="1" applyBorder="1"/>
    <xf numFmtId="0" fontId="3" fillId="6" borderId="1" xfId="0" applyFont="1" applyFill="1" applyBorder="1"/>
    <xf numFmtId="0" fontId="3" fillId="7" borderId="1" xfId="0" applyFont="1" applyFill="1" applyBorder="1"/>
    <xf numFmtId="165" fontId="6" fillId="7" borderId="1" xfId="0" applyNumberFormat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7" xfId="0" applyFont="1" applyBorder="1" applyAlignment="1">
      <alignment horizontal="right" vertical="center"/>
    </xf>
    <xf numFmtId="0" fontId="6" fillId="0" borderId="8" xfId="0" applyFont="1" applyBorder="1" applyAlignment="1">
      <alignment horizontal="right" vertical="center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/>
    </xf>
    <xf numFmtId="0" fontId="14" fillId="2" borderId="17" xfId="0" applyFont="1" applyFill="1" applyBorder="1" applyAlignment="1">
      <alignment horizontal="center"/>
    </xf>
    <xf numFmtId="0" fontId="5" fillId="0" borderId="12" xfId="0" applyFont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top" wrapText="1"/>
    </xf>
    <xf numFmtId="0" fontId="1" fillId="4" borderId="2" xfId="0" applyFont="1" applyFill="1" applyBorder="1" applyAlignment="1">
      <alignment horizontal="center" vertical="top" wrapText="1"/>
    </xf>
    <xf numFmtId="0" fontId="1" fillId="4" borderId="3" xfId="0" applyFont="1" applyFill="1" applyBorder="1" applyAlignment="1">
      <alignment horizontal="center" vertical="top" wrapText="1"/>
    </xf>
    <xf numFmtId="0" fontId="5" fillId="0" borderId="18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left" vertical="center" wrapText="1"/>
    </xf>
    <xf numFmtId="0" fontId="14" fillId="2" borderId="19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top" wrapText="1"/>
    </xf>
    <xf numFmtId="0" fontId="1" fillId="4" borderId="6" xfId="0" applyFont="1" applyFill="1" applyBorder="1" applyAlignment="1">
      <alignment horizontal="center" vertical="top" wrapText="1"/>
    </xf>
    <xf numFmtId="14" fontId="14" fillId="2" borderId="16" xfId="0" applyNumberFormat="1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numFmt numFmtId="2" formatCode="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785813</xdr:colOff>
      <xdr:row>0</xdr:row>
      <xdr:rowOff>23813</xdr:rowOff>
    </xdr:from>
    <xdr:to>
      <xdr:col>15</xdr:col>
      <xdr:colOff>440532</xdr:colOff>
      <xdr:row>4</xdr:row>
      <xdr:rowOff>281532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8BB27CB-20B2-0D82-1227-3F791D7190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" t="9461" r="3509" b="788"/>
        <a:stretch/>
      </xdr:blipFill>
      <xdr:spPr>
        <a:xfrm>
          <a:off x="8703469" y="23813"/>
          <a:ext cx="3524250" cy="124990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785813</xdr:colOff>
      <xdr:row>0</xdr:row>
      <xdr:rowOff>23813</xdr:rowOff>
    </xdr:from>
    <xdr:to>
      <xdr:col>15</xdr:col>
      <xdr:colOff>440532</xdr:colOff>
      <xdr:row>4</xdr:row>
      <xdr:rowOff>281532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48E0CD-2C9F-4F13-8041-D02E8484B6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3" t="9461" r="3509" b="788"/>
        <a:stretch/>
      </xdr:blipFill>
      <xdr:spPr>
        <a:xfrm>
          <a:off x="9834563" y="23813"/>
          <a:ext cx="3712369" cy="123561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074D622-6362-4AFE-B867-7139B17CB530}" name="InsulationGWP" displayName="InsulationGWP" ref="B5:D40" totalsRowShown="0" headerRowDxfId="9" headerRowBorderDxfId="8" tableBorderDxfId="7" totalsRowBorderDxfId="6">
  <autoFilter ref="B5:D40" xr:uid="{6074D622-6362-4AFE-B867-7139B17CB530}"/>
  <tableColumns count="3">
    <tableColumn id="1" xr3:uid="{36625416-5D32-4314-91FC-7DEAB079B59E}" name="Insulation_Material" dataDxfId="5"/>
    <tableColumn id="2" xr3:uid="{EF872A28-8D3C-43DC-92F5-4864968A26B6}" name="Default Global Warming Potential (GWP) in Kg CO2e/ sq.m. RSI-1 " dataDxfId="4"/>
    <tableColumn id="3" xr3:uid="{820DEC32-88A1-4DF1-AF7F-86FBA73B2179}" name="Footno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E9D113-78B9-40EC-91D1-4D375CB28B06}">
  <sheetPr>
    <pageSetUpPr fitToPage="1"/>
  </sheetPr>
  <dimension ref="B1:P26"/>
  <sheetViews>
    <sheetView zoomScale="80" zoomScaleNormal="80" workbookViewId="0">
      <selection activeCell="C14" sqref="C14"/>
    </sheetView>
  </sheetViews>
  <sheetFormatPr defaultRowHeight="15" x14ac:dyDescent="0.25"/>
  <cols>
    <col min="1" max="1" width="12.42578125" customWidth="1"/>
    <col min="2" max="2" width="23.7109375" customWidth="1"/>
    <col min="3" max="3" width="26.85546875" customWidth="1"/>
    <col min="4" max="4" width="15.28515625" customWidth="1"/>
    <col min="5" max="5" width="3.7109375" customWidth="1"/>
    <col min="6" max="6" width="11.7109375" customWidth="1"/>
    <col min="7" max="7" width="3.28515625" customWidth="1"/>
    <col min="8" max="8" width="13.140625" customWidth="1"/>
    <col min="9" max="9" width="3.140625" customWidth="1"/>
    <col min="10" max="10" width="12" customWidth="1"/>
    <col min="11" max="11" width="4.140625" customWidth="1"/>
    <col min="12" max="12" width="12.5703125" customWidth="1"/>
    <col min="13" max="13" width="23.28515625" customWidth="1"/>
    <col min="14" max="14" width="18" customWidth="1"/>
    <col min="15" max="15" width="4.28515625" customWidth="1"/>
    <col min="16" max="16" width="13.7109375" customWidth="1"/>
    <col min="17" max="17" width="10.5703125" customWidth="1"/>
  </cols>
  <sheetData>
    <row r="1" spans="2:16" ht="21" x14ac:dyDescent="0.35">
      <c r="B1" s="40" t="s">
        <v>0</v>
      </c>
    </row>
    <row r="2" spans="2:16" ht="18.75" x14ac:dyDescent="0.3">
      <c r="B2" s="41" t="s">
        <v>92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6" ht="18.75" x14ac:dyDescent="0.3">
      <c r="B3" s="42" t="s">
        <v>79</v>
      </c>
      <c r="C3" s="42"/>
      <c r="D3" s="42" t="s">
        <v>113</v>
      </c>
      <c r="E3" s="42"/>
      <c r="F3" s="42"/>
      <c r="G3" s="42"/>
      <c r="H3" s="42"/>
      <c r="I3" s="42"/>
      <c r="J3" s="42"/>
      <c r="K3" s="42"/>
      <c r="L3" s="42"/>
      <c r="M3" s="42"/>
    </row>
    <row r="4" spans="2:16" ht="19.5" thickBot="1" x14ac:dyDescent="0.35">
      <c r="B4" s="42" t="s">
        <v>78</v>
      </c>
      <c r="C4" s="42"/>
      <c r="D4" s="42" t="s">
        <v>104</v>
      </c>
      <c r="E4" s="42"/>
      <c r="F4" s="42"/>
      <c r="G4" s="42"/>
      <c r="H4" s="42"/>
      <c r="I4" s="42"/>
      <c r="J4" s="42"/>
      <c r="K4" s="42"/>
      <c r="L4" s="42"/>
      <c r="M4" s="42"/>
    </row>
    <row r="5" spans="2:16" ht="22.5" customHeight="1" x14ac:dyDescent="0.3">
      <c r="B5" s="41" t="s">
        <v>28</v>
      </c>
      <c r="C5" s="43"/>
      <c r="D5" s="41" t="s">
        <v>21</v>
      </c>
      <c r="E5" s="42"/>
      <c r="F5" s="42"/>
      <c r="G5" s="42"/>
      <c r="H5" s="42"/>
      <c r="I5" s="42"/>
      <c r="J5" s="42"/>
      <c r="K5" s="42"/>
      <c r="L5" s="42"/>
      <c r="M5" s="42"/>
    </row>
    <row r="6" spans="2:16" ht="22.5" customHeight="1" thickBot="1" x14ac:dyDescent="0.35">
      <c r="B6" s="42"/>
      <c r="C6" s="44"/>
      <c r="D6" s="41" t="s">
        <v>20</v>
      </c>
      <c r="E6" s="42"/>
      <c r="F6" s="42"/>
      <c r="G6" s="42"/>
      <c r="H6" s="42"/>
      <c r="I6" s="42"/>
      <c r="J6" s="15" t="s">
        <v>31</v>
      </c>
      <c r="K6" s="42"/>
      <c r="L6" s="42"/>
      <c r="M6" s="42"/>
    </row>
    <row r="7" spans="2:16" ht="22.5" customHeight="1" thickBot="1" x14ac:dyDescent="0.35">
      <c r="B7" s="52"/>
      <c r="C7" s="53"/>
      <c r="D7" s="41" t="s">
        <v>101</v>
      </c>
      <c r="E7" s="42"/>
      <c r="F7" s="42"/>
      <c r="G7" s="42"/>
      <c r="H7" s="42"/>
      <c r="I7" s="42"/>
      <c r="J7" s="42"/>
      <c r="K7" s="45"/>
      <c r="L7" s="41" t="s">
        <v>29</v>
      </c>
      <c r="M7" s="42"/>
    </row>
    <row r="8" spans="2:16" ht="22.5" customHeight="1" thickBot="1" x14ac:dyDescent="0.35">
      <c r="B8" s="52"/>
      <c r="C8" s="53"/>
      <c r="D8" s="41" t="s">
        <v>106</v>
      </c>
      <c r="E8" s="42"/>
      <c r="F8" s="42"/>
      <c r="G8" s="42"/>
      <c r="H8" s="42"/>
      <c r="I8" s="42"/>
      <c r="J8" s="42"/>
      <c r="K8" s="46"/>
      <c r="L8" s="41" t="s">
        <v>30</v>
      </c>
      <c r="M8" s="42"/>
    </row>
    <row r="9" spans="2:16" ht="22.5" customHeight="1" thickBot="1" x14ac:dyDescent="0.35">
      <c r="B9" s="52"/>
      <c r="C9" s="53"/>
      <c r="D9" s="41" t="s">
        <v>105</v>
      </c>
      <c r="E9" s="42"/>
      <c r="F9" s="42"/>
      <c r="G9" s="42"/>
      <c r="H9" s="42"/>
      <c r="I9" s="42"/>
      <c r="J9" s="42"/>
      <c r="K9" s="47"/>
      <c r="L9" s="41" t="s">
        <v>14</v>
      </c>
      <c r="M9" s="42"/>
    </row>
    <row r="11" spans="2:16" s="4" customFormat="1" x14ac:dyDescent="0.25">
      <c r="B11" s="5" t="s">
        <v>1</v>
      </c>
      <c r="C11" s="57" t="s">
        <v>2</v>
      </c>
      <c r="D11" s="58"/>
      <c r="E11" s="5"/>
      <c r="F11" s="5" t="s">
        <v>6</v>
      </c>
      <c r="G11" s="5"/>
      <c r="H11" s="5" t="s">
        <v>7</v>
      </c>
      <c r="I11" s="5"/>
      <c r="J11" s="5" t="s">
        <v>8</v>
      </c>
      <c r="K11" s="5"/>
      <c r="L11" s="5" t="s">
        <v>108</v>
      </c>
      <c r="M11" s="5" t="s">
        <v>93</v>
      </c>
      <c r="N11" s="5" t="s">
        <v>109</v>
      </c>
      <c r="O11" s="13"/>
      <c r="P11" s="5" t="s">
        <v>18</v>
      </c>
    </row>
    <row r="12" spans="2:16" s="6" customFormat="1" ht="75" x14ac:dyDescent="0.25">
      <c r="B12" s="7" t="s">
        <v>15</v>
      </c>
      <c r="C12" s="7" t="s">
        <v>16</v>
      </c>
      <c r="D12" s="60" t="s">
        <v>89</v>
      </c>
      <c r="E12" s="60"/>
      <c r="F12" s="7" t="s">
        <v>3</v>
      </c>
      <c r="G12" s="60"/>
      <c r="H12" s="60" t="s">
        <v>4</v>
      </c>
      <c r="I12" s="60"/>
      <c r="J12" s="21" t="s">
        <v>77</v>
      </c>
      <c r="K12" s="21"/>
      <c r="L12" s="60" t="s">
        <v>5</v>
      </c>
      <c r="M12" s="7" t="s">
        <v>24</v>
      </c>
      <c r="N12" s="7" t="s">
        <v>23</v>
      </c>
      <c r="O12" s="65"/>
      <c r="P12" s="59" t="s">
        <v>22</v>
      </c>
    </row>
    <row r="13" spans="2:16" s="1" customFormat="1" ht="50.1" customHeight="1" x14ac:dyDescent="0.25">
      <c r="B13" s="12" t="s">
        <v>26</v>
      </c>
      <c r="C13" s="12" t="s">
        <v>90</v>
      </c>
      <c r="D13" s="61"/>
      <c r="E13" s="61"/>
      <c r="F13" s="12" t="s">
        <v>27</v>
      </c>
      <c r="G13" s="61"/>
      <c r="H13" s="61"/>
      <c r="I13" s="61"/>
      <c r="J13" s="22"/>
      <c r="K13" s="22"/>
      <c r="L13" s="61"/>
      <c r="M13" s="12" t="s">
        <v>94</v>
      </c>
      <c r="N13" s="12" t="s">
        <v>25</v>
      </c>
      <c r="O13" s="66"/>
      <c r="P13" s="59"/>
    </row>
    <row r="14" spans="2:16" s="1" customFormat="1" ht="46.5" customHeight="1" x14ac:dyDescent="0.3">
      <c r="B14" s="8" t="s">
        <v>9</v>
      </c>
      <c r="C14" s="34"/>
      <c r="D14" s="36" t="e">
        <f>VLOOKUP(C14,InsulationGWP[],2,FALSE)</f>
        <v>#N/A</v>
      </c>
      <c r="E14" s="9" t="s">
        <v>17</v>
      </c>
      <c r="F14" s="18"/>
      <c r="G14" s="9" t="s">
        <v>17</v>
      </c>
      <c r="H14" s="35"/>
      <c r="I14" s="9" t="s">
        <v>17</v>
      </c>
      <c r="J14" s="11">
        <v>9.2899999999999996E-2</v>
      </c>
      <c r="K14" s="9" t="s">
        <v>17</v>
      </c>
      <c r="L14" s="10">
        <v>1</v>
      </c>
      <c r="M14" s="19"/>
      <c r="N14" s="19"/>
      <c r="O14" s="14" t="s">
        <v>19</v>
      </c>
      <c r="P14" s="37" t="e">
        <f t="shared" ref="P14:P23" si="0">(F14*H14*J14*L14*D14)+(F14*H14*J14*L14*N14)</f>
        <v>#N/A</v>
      </c>
    </row>
    <row r="15" spans="2:16" s="1" customFormat="1" ht="46.5" customHeight="1" x14ac:dyDescent="0.3">
      <c r="B15" s="8" t="s">
        <v>96</v>
      </c>
      <c r="C15" s="34"/>
      <c r="D15" s="36" t="e">
        <f>VLOOKUP(C15,InsulationGWP[],2,FALSE)</f>
        <v>#N/A</v>
      </c>
      <c r="E15" s="9" t="s">
        <v>17</v>
      </c>
      <c r="F15" s="18"/>
      <c r="G15" s="9" t="s">
        <v>17</v>
      </c>
      <c r="H15" s="35"/>
      <c r="I15" s="9" t="s">
        <v>17</v>
      </c>
      <c r="J15" s="11">
        <v>9.2899999999999996E-2</v>
      </c>
      <c r="K15" s="9" t="s">
        <v>17</v>
      </c>
      <c r="L15" s="10">
        <v>1</v>
      </c>
      <c r="M15" s="19"/>
      <c r="N15" s="19"/>
      <c r="O15" s="14" t="s">
        <v>19</v>
      </c>
      <c r="P15" s="37" t="e">
        <f t="shared" si="0"/>
        <v>#N/A</v>
      </c>
    </row>
    <row r="16" spans="2:16" s="1" customFormat="1" ht="45.6" customHeight="1" x14ac:dyDescent="0.3">
      <c r="B16" s="8" t="s">
        <v>97</v>
      </c>
      <c r="C16" s="34"/>
      <c r="D16" s="36" t="e">
        <f>VLOOKUP(C16,InsulationGWP[],2,FALSE)</f>
        <v>#N/A</v>
      </c>
      <c r="E16" s="9" t="s">
        <v>17</v>
      </c>
      <c r="F16" s="18"/>
      <c r="G16" s="9" t="s">
        <v>17</v>
      </c>
      <c r="H16" s="35"/>
      <c r="I16" s="9" t="s">
        <v>17</v>
      </c>
      <c r="J16" s="11">
        <v>9.2899999999999996E-2</v>
      </c>
      <c r="K16" s="9" t="s">
        <v>17</v>
      </c>
      <c r="L16" s="10">
        <v>1</v>
      </c>
      <c r="M16" s="19"/>
      <c r="N16" s="19"/>
      <c r="O16" s="14" t="s">
        <v>19</v>
      </c>
      <c r="P16" s="37" t="e">
        <f t="shared" si="0"/>
        <v>#N/A</v>
      </c>
    </row>
    <row r="17" spans="2:16" s="1" customFormat="1" ht="45.6" customHeight="1" x14ac:dyDescent="0.3">
      <c r="B17" s="8" t="s">
        <v>10</v>
      </c>
      <c r="C17" s="34"/>
      <c r="D17" s="36" t="e">
        <f>VLOOKUP(C17,InsulationGWP[],2,FALSE)</f>
        <v>#N/A</v>
      </c>
      <c r="E17" s="9" t="s">
        <v>17</v>
      </c>
      <c r="F17" s="18"/>
      <c r="G17" s="9" t="s">
        <v>17</v>
      </c>
      <c r="H17" s="35"/>
      <c r="I17" s="9" t="s">
        <v>17</v>
      </c>
      <c r="J17" s="11">
        <v>9.2899999999999996E-2</v>
      </c>
      <c r="K17" s="9" t="s">
        <v>17</v>
      </c>
      <c r="L17" s="10">
        <v>0.8</v>
      </c>
      <c r="M17" s="19"/>
      <c r="N17" s="19"/>
      <c r="O17" s="14" t="s">
        <v>19</v>
      </c>
      <c r="P17" s="37" t="e">
        <f t="shared" si="0"/>
        <v>#N/A</v>
      </c>
    </row>
    <row r="18" spans="2:16" s="1" customFormat="1" ht="46.5" customHeight="1" x14ac:dyDescent="0.3">
      <c r="B18" s="8" t="s">
        <v>10</v>
      </c>
      <c r="C18" s="34"/>
      <c r="D18" s="36" t="e">
        <f>VLOOKUP(C18,InsulationGWP[],2,FALSE)</f>
        <v>#N/A</v>
      </c>
      <c r="E18" s="9" t="s">
        <v>17</v>
      </c>
      <c r="F18" s="18"/>
      <c r="G18" s="9" t="s">
        <v>17</v>
      </c>
      <c r="H18" s="35"/>
      <c r="I18" s="9" t="s">
        <v>17</v>
      </c>
      <c r="J18" s="11">
        <v>9.2899999999999996E-2</v>
      </c>
      <c r="K18" s="9" t="s">
        <v>17</v>
      </c>
      <c r="L18" s="10">
        <v>0.8</v>
      </c>
      <c r="M18" s="19"/>
      <c r="N18" s="19"/>
      <c r="O18" s="14" t="s">
        <v>19</v>
      </c>
      <c r="P18" s="37" t="e">
        <f t="shared" si="0"/>
        <v>#N/A</v>
      </c>
    </row>
    <row r="19" spans="2:16" s="1" customFormat="1" ht="46.5" customHeight="1" x14ac:dyDescent="0.3">
      <c r="B19" s="8" t="s">
        <v>98</v>
      </c>
      <c r="C19" s="34"/>
      <c r="D19" s="36" t="e">
        <f>VLOOKUP(C19,InsulationGWP[],2,FALSE)</f>
        <v>#N/A</v>
      </c>
      <c r="E19" s="9" t="s">
        <v>17</v>
      </c>
      <c r="F19" s="18"/>
      <c r="G19" s="9" t="s">
        <v>17</v>
      </c>
      <c r="H19" s="35"/>
      <c r="I19" s="9" t="s">
        <v>17</v>
      </c>
      <c r="J19" s="11">
        <v>9.2899999999999996E-2</v>
      </c>
      <c r="K19" s="9" t="s">
        <v>17</v>
      </c>
      <c r="L19" s="10">
        <v>1</v>
      </c>
      <c r="M19" s="19"/>
      <c r="N19" s="19"/>
      <c r="O19" s="14" t="s">
        <v>19</v>
      </c>
      <c r="P19" s="37" t="e">
        <f t="shared" si="0"/>
        <v>#N/A</v>
      </c>
    </row>
    <row r="20" spans="2:16" s="1" customFormat="1" ht="45.95" customHeight="1" x14ac:dyDescent="0.3">
      <c r="B20" s="8" t="s">
        <v>11</v>
      </c>
      <c r="C20" s="34"/>
      <c r="D20" s="36" t="e">
        <f>VLOOKUP(C20,InsulationGWP[],2,FALSE)</f>
        <v>#N/A</v>
      </c>
      <c r="E20" s="9" t="s">
        <v>17</v>
      </c>
      <c r="F20" s="18"/>
      <c r="G20" s="9" t="s">
        <v>17</v>
      </c>
      <c r="H20" s="35"/>
      <c r="I20" s="9" t="s">
        <v>17</v>
      </c>
      <c r="J20" s="11">
        <v>9.2899999999999996E-2</v>
      </c>
      <c r="K20" s="9" t="s">
        <v>17</v>
      </c>
      <c r="L20" s="10">
        <v>1</v>
      </c>
      <c r="M20" s="19"/>
      <c r="N20" s="19"/>
      <c r="O20" s="14" t="s">
        <v>19</v>
      </c>
      <c r="P20" s="37" t="e">
        <f t="shared" si="0"/>
        <v>#N/A</v>
      </c>
    </row>
    <row r="21" spans="2:16" s="1" customFormat="1" ht="46.5" customHeight="1" x14ac:dyDescent="0.3">
      <c r="B21" s="8" t="s">
        <v>12</v>
      </c>
      <c r="C21" s="34"/>
      <c r="D21" s="36" t="e">
        <f>VLOOKUP(C21,InsulationGWP[],2,FALSE)</f>
        <v>#N/A</v>
      </c>
      <c r="E21" s="9" t="s">
        <v>17</v>
      </c>
      <c r="F21" s="18"/>
      <c r="G21" s="9" t="s">
        <v>17</v>
      </c>
      <c r="H21" s="35"/>
      <c r="I21" s="9" t="s">
        <v>17</v>
      </c>
      <c r="J21" s="11">
        <v>9.2899999999999996E-2</v>
      </c>
      <c r="K21" s="9" t="s">
        <v>17</v>
      </c>
      <c r="L21" s="10">
        <v>0.8</v>
      </c>
      <c r="M21" s="19"/>
      <c r="N21" s="19"/>
      <c r="O21" s="14" t="s">
        <v>19</v>
      </c>
      <c r="P21" s="37" t="e">
        <f t="shared" si="0"/>
        <v>#N/A</v>
      </c>
    </row>
    <row r="22" spans="2:16" s="1" customFormat="1" ht="46.5" customHeight="1" x14ac:dyDescent="0.3">
      <c r="B22" s="8" t="s">
        <v>13</v>
      </c>
      <c r="C22" s="34"/>
      <c r="D22" s="36" t="e">
        <f>VLOOKUP(C22,InsulationGWP[],2,FALSE)</f>
        <v>#N/A</v>
      </c>
      <c r="E22" s="9" t="s">
        <v>17</v>
      </c>
      <c r="F22" s="18"/>
      <c r="G22" s="9" t="s">
        <v>17</v>
      </c>
      <c r="H22" s="35"/>
      <c r="I22" s="9" t="s">
        <v>17</v>
      </c>
      <c r="J22" s="11">
        <v>9.2899999999999996E-2</v>
      </c>
      <c r="K22" s="9" t="s">
        <v>17</v>
      </c>
      <c r="L22" s="10">
        <v>1</v>
      </c>
      <c r="M22" s="19"/>
      <c r="N22" s="19"/>
      <c r="O22" s="14" t="s">
        <v>19</v>
      </c>
      <c r="P22" s="37" t="e">
        <f t="shared" si="0"/>
        <v>#N/A</v>
      </c>
    </row>
    <row r="23" spans="2:16" ht="45.6" customHeight="1" x14ac:dyDescent="0.3">
      <c r="B23" s="2" t="s">
        <v>100</v>
      </c>
      <c r="C23" s="34"/>
      <c r="D23" s="36" t="e">
        <f>VLOOKUP(C23,InsulationGWP[],2,FALSE)</f>
        <v>#N/A</v>
      </c>
      <c r="E23" s="9" t="s">
        <v>17</v>
      </c>
      <c r="F23" s="18"/>
      <c r="G23" s="9" t="s">
        <v>17</v>
      </c>
      <c r="H23" s="35"/>
      <c r="I23" s="9" t="s">
        <v>17</v>
      </c>
      <c r="J23" s="11">
        <v>9.2899999999999996E-2</v>
      </c>
      <c r="K23" s="9" t="s">
        <v>17</v>
      </c>
      <c r="L23" s="20">
        <v>1</v>
      </c>
      <c r="M23" s="19"/>
      <c r="N23" s="19"/>
      <c r="O23" s="14" t="s">
        <v>19</v>
      </c>
      <c r="P23" s="37" t="e">
        <f t="shared" si="0"/>
        <v>#N/A</v>
      </c>
    </row>
    <row r="24" spans="2:16" ht="46.5" customHeight="1" thickBot="1" x14ac:dyDescent="0.3">
      <c r="B24" s="56" t="s">
        <v>91</v>
      </c>
      <c r="C24" s="56"/>
      <c r="M24" s="49" t="s">
        <v>76</v>
      </c>
      <c r="N24" s="50"/>
      <c r="O24" s="51"/>
      <c r="P24" s="48">
        <f>SUMIF(P14:P23, "&lt;&gt;#N/A")</f>
        <v>0</v>
      </c>
    </row>
    <row r="25" spans="2:16" ht="46.5" customHeight="1" thickBot="1" x14ac:dyDescent="0.45">
      <c r="B25" s="54"/>
      <c r="C25" s="55"/>
      <c r="D25" s="39" t="s">
        <v>102</v>
      </c>
      <c r="G25" s="54"/>
      <c r="H25" s="64"/>
      <c r="I25" s="64"/>
      <c r="J25" s="55"/>
      <c r="K25" s="62" t="s">
        <v>107</v>
      </c>
      <c r="L25" s="63"/>
      <c r="M25" s="49" t="s">
        <v>95</v>
      </c>
      <c r="N25" s="50"/>
      <c r="O25" s="51"/>
      <c r="P25" s="38">
        <f>IF(P24&lt;0,3,0)</f>
        <v>0</v>
      </c>
    </row>
    <row r="26" spans="2:16" ht="33.6" customHeight="1" x14ac:dyDescent="0.25">
      <c r="M26" s="49" t="s">
        <v>103</v>
      </c>
      <c r="N26" s="50"/>
      <c r="O26" s="51"/>
      <c r="P26" s="38">
        <f>IF(P24&lt;0,8,0)</f>
        <v>0</v>
      </c>
    </row>
  </sheetData>
  <mergeCells count="19">
    <mergeCell ref="P12:P13"/>
    <mergeCell ref="M24:O24"/>
    <mergeCell ref="M25:O25"/>
    <mergeCell ref="D12:D13"/>
    <mergeCell ref="G12:G13"/>
    <mergeCell ref="H12:H13"/>
    <mergeCell ref="I12:I13"/>
    <mergeCell ref="L12:L13"/>
    <mergeCell ref="K25:L25"/>
    <mergeCell ref="G25:J25"/>
    <mergeCell ref="E12:E13"/>
    <mergeCell ref="O12:O13"/>
    <mergeCell ref="M26:O26"/>
    <mergeCell ref="B7:C7"/>
    <mergeCell ref="B8:C8"/>
    <mergeCell ref="B9:C9"/>
    <mergeCell ref="B25:C25"/>
    <mergeCell ref="B24:C24"/>
    <mergeCell ref="C11:D11"/>
  </mergeCells>
  <conditionalFormatting sqref="P14:P26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4">
    <cfRule type="cellIs" dxfId="3" priority="2" operator="lessThan">
      <formula>0</formula>
    </cfRule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5:P26">
    <cfRule type="cellIs" dxfId="2" priority="1" operator="greaterThan">
      <formula>0</formula>
    </cfRule>
  </conditionalFormatting>
  <dataValidations count="1">
    <dataValidation type="list" allowBlank="1" showInputMessage="1" showErrorMessage="1" sqref="C14:C23" xr:uid="{3717650F-96B2-4C90-BA6F-E90F0D6D28B0}">
      <formula1>Insulation_dropdown</formula1>
    </dataValidation>
  </dataValidations>
  <pageMargins left="0.7" right="0.45" top="0.5" bottom="0.5" header="0.3" footer="0.3"/>
  <pageSetup scale="5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06DBE2-90D5-48E3-8255-5762728E4D55}">
          <x14:formula1>
            <xm:f>'Reference GWP table'!$C$5:$C$39</xm:f>
          </x14:formula1>
          <xm:sqref>D14:D23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65CE-88C3-4D48-8EF4-6E39DB9593A6}">
  <sheetPr>
    <pageSetUpPr fitToPage="1"/>
  </sheetPr>
  <dimension ref="B1:P24"/>
  <sheetViews>
    <sheetView zoomScale="80" zoomScaleNormal="80" workbookViewId="0">
      <selection activeCell="H6" sqref="H6"/>
    </sheetView>
  </sheetViews>
  <sheetFormatPr defaultRowHeight="15" x14ac:dyDescent="0.25"/>
  <cols>
    <col min="1" max="1" width="12.42578125" customWidth="1"/>
    <col min="2" max="2" width="23.7109375" customWidth="1"/>
    <col min="3" max="3" width="26.85546875" customWidth="1"/>
    <col min="4" max="4" width="15.28515625" customWidth="1"/>
    <col min="5" max="5" width="3.7109375" customWidth="1"/>
    <col min="6" max="6" width="11.7109375" customWidth="1"/>
    <col min="7" max="7" width="3.28515625" customWidth="1"/>
    <col min="8" max="8" width="13.140625" customWidth="1"/>
    <col min="9" max="9" width="3.140625" customWidth="1"/>
    <col min="10" max="10" width="12" customWidth="1"/>
    <col min="11" max="11" width="4.140625" customWidth="1"/>
    <col min="12" max="12" width="12.5703125" customWidth="1"/>
    <col min="13" max="13" width="23.28515625" customWidth="1"/>
    <col min="14" max="14" width="18" customWidth="1"/>
    <col min="15" max="15" width="4.28515625" customWidth="1"/>
    <col min="16" max="16" width="13.7109375" customWidth="1"/>
    <col min="17" max="17" width="10.5703125" customWidth="1"/>
  </cols>
  <sheetData>
    <row r="1" spans="2:16" ht="21" x14ac:dyDescent="0.35">
      <c r="B1" s="40" t="s">
        <v>0</v>
      </c>
    </row>
    <row r="2" spans="2:16" ht="18.75" x14ac:dyDescent="0.3">
      <c r="B2" s="41" t="s">
        <v>92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</row>
    <row r="3" spans="2:16" ht="18.75" x14ac:dyDescent="0.3">
      <c r="B3" s="42" t="s">
        <v>79</v>
      </c>
      <c r="C3" s="42"/>
      <c r="D3" s="42" t="s">
        <v>113</v>
      </c>
      <c r="E3" s="42"/>
      <c r="F3" s="42"/>
      <c r="G3" s="42"/>
      <c r="H3" s="42"/>
      <c r="I3" s="42"/>
      <c r="J3" s="42"/>
      <c r="K3" s="42"/>
      <c r="L3" s="42"/>
      <c r="M3" s="42"/>
    </row>
    <row r="4" spans="2:16" ht="19.5" thickBot="1" x14ac:dyDescent="0.35">
      <c r="B4" s="42" t="s">
        <v>78</v>
      </c>
      <c r="C4" s="42"/>
      <c r="D4" s="42" t="s">
        <v>104</v>
      </c>
      <c r="E4" s="42"/>
      <c r="F4" s="42"/>
      <c r="G4" s="42"/>
      <c r="H4" s="42"/>
      <c r="I4" s="42"/>
      <c r="J4" s="42"/>
      <c r="K4" s="42"/>
      <c r="L4" s="42"/>
      <c r="M4" s="42"/>
    </row>
    <row r="5" spans="2:16" ht="22.5" customHeight="1" x14ac:dyDescent="0.3">
      <c r="B5" s="41" t="s">
        <v>28</v>
      </c>
      <c r="C5" s="43">
        <v>1</v>
      </c>
      <c r="D5" s="41" t="s">
        <v>21</v>
      </c>
      <c r="E5" s="42"/>
      <c r="F5" s="42"/>
      <c r="G5" s="42"/>
      <c r="H5" s="42"/>
      <c r="I5" s="42"/>
      <c r="J5" s="42"/>
      <c r="K5" s="42"/>
      <c r="L5" s="42"/>
      <c r="M5" s="42"/>
    </row>
    <row r="6" spans="2:16" ht="22.5" customHeight="1" thickBot="1" x14ac:dyDescent="0.35">
      <c r="B6" s="42"/>
      <c r="C6" s="44">
        <v>2400</v>
      </c>
      <c r="D6" s="41" t="s">
        <v>20</v>
      </c>
      <c r="E6" s="42"/>
      <c r="F6" s="42"/>
      <c r="G6" s="42"/>
      <c r="H6" s="42"/>
      <c r="I6" s="42"/>
      <c r="J6" s="15" t="s">
        <v>31</v>
      </c>
      <c r="K6" s="42"/>
      <c r="L6" s="42"/>
      <c r="M6" s="42"/>
    </row>
    <row r="7" spans="2:16" ht="22.5" customHeight="1" thickBot="1" x14ac:dyDescent="0.35">
      <c r="B7" s="52" t="s">
        <v>110</v>
      </c>
      <c r="C7" s="53"/>
      <c r="D7" s="41" t="s">
        <v>101</v>
      </c>
      <c r="E7" s="42"/>
      <c r="F7" s="42"/>
      <c r="G7" s="42"/>
      <c r="H7" s="42"/>
      <c r="I7" s="42"/>
      <c r="J7" s="42"/>
      <c r="K7" s="45"/>
      <c r="L7" s="41" t="s">
        <v>29</v>
      </c>
      <c r="M7" s="42"/>
    </row>
    <row r="8" spans="2:16" ht="22.5" customHeight="1" thickBot="1" x14ac:dyDescent="0.35">
      <c r="B8" s="52" t="s">
        <v>112</v>
      </c>
      <c r="C8" s="53"/>
      <c r="D8" s="41" t="s">
        <v>106</v>
      </c>
      <c r="E8" s="42"/>
      <c r="F8" s="42"/>
      <c r="G8" s="42"/>
      <c r="H8" s="42"/>
      <c r="I8" s="42"/>
      <c r="J8" s="42"/>
      <c r="K8" s="46"/>
      <c r="L8" s="41" t="s">
        <v>30</v>
      </c>
      <c r="M8" s="42"/>
    </row>
    <row r="9" spans="2:16" ht="22.5" customHeight="1" thickBot="1" x14ac:dyDescent="0.35">
      <c r="B9" s="52" t="s">
        <v>111</v>
      </c>
      <c r="C9" s="53"/>
      <c r="D9" s="41" t="s">
        <v>105</v>
      </c>
      <c r="E9" s="42"/>
      <c r="F9" s="42"/>
      <c r="G9" s="42"/>
      <c r="H9" s="42"/>
      <c r="I9" s="42"/>
      <c r="J9" s="42"/>
      <c r="K9" s="47"/>
      <c r="L9" s="41" t="s">
        <v>14</v>
      </c>
      <c r="M9" s="42"/>
    </row>
    <row r="11" spans="2:16" s="4" customFormat="1" x14ac:dyDescent="0.25">
      <c r="B11" s="5" t="s">
        <v>1</v>
      </c>
      <c r="C11" s="57" t="s">
        <v>2</v>
      </c>
      <c r="D11" s="58"/>
      <c r="E11" s="5"/>
      <c r="F11" s="5" t="s">
        <v>6</v>
      </c>
      <c r="G11" s="5"/>
      <c r="H11" s="5" t="s">
        <v>7</v>
      </c>
      <c r="I11" s="5"/>
      <c r="J11" s="5" t="s">
        <v>8</v>
      </c>
      <c r="K11" s="5"/>
      <c r="L11" s="5" t="s">
        <v>108</v>
      </c>
      <c r="M11" s="5" t="s">
        <v>93</v>
      </c>
      <c r="N11" s="5" t="s">
        <v>109</v>
      </c>
      <c r="O11" s="13"/>
      <c r="P11" s="5" t="s">
        <v>18</v>
      </c>
    </row>
    <row r="12" spans="2:16" s="6" customFormat="1" ht="75" x14ac:dyDescent="0.25">
      <c r="B12" s="7" t="s">
        <v>15</v>
      </c>
      <c r="C12" s="7" t="s">
        <v>16</v>
      </c>
      <c r="D12" s="60" t="s">
        <v>89</v>
      </c>
      <c r="E12" s="60"/>
      <c r="F12" s="7" t="s">
        <v>3</v>
      </c>
      <c r="G12" s="60"/>
      <c r="H12" s="60" t="s">
        <v>4</v>
      </c>
      <c r="I12" s="60"/>
      <c r="J12" s="21" t="s">
        <v>77</v>
      </c>
      <c r="K12" s="21"/>
      <c r="L12" s="60" t="s">
        <v>5</v>
      </c>
      <c r="M12" s="7" t="s">
        <v>24</v>
      </c>
      <c r="N12" s="7" t="s">
        <v>23</v>
      </c>
      <c r="O12" s="65"/>
      <c r="P12" s="59" t="s">
        <v>22</v>
      </c>
    </row>
    <row r="13" spans="2:16" s="1" customFormat="1" ht="50.1" customHeight="1" x14ac:dyDescent="0.25">
      <c r="B13" s="12" t="s">
        <v>26</v>
      </c>
      <c r="C13" s="12" t="s">
        <v>90</v>
      </c>
      <c r="D13" s="61"/>
      <c r="E13" s="61"/>
      <c r="F13" s="12" t="s">
        <v>27</v>
      </c>
      <c r="G13" s="61"/>
      <c r="H13" s="61"/>
      <c r="I13" s="61"/>
      <c r="J13" s="22"/>
      <c r="K13" s="22"/>
      <c r="L13" s="61"/>
      <c r="M13" s="12" t="s">
        <v>94</v>
      </c>
      <c r="N13" s="12" t="s">
        <v>25</v>
      </c>
      <c r="O13" s="66"/>
      <c r="P13" s="59"/>
    </row>
    <row r="14" spans="2:16" s="1" customFormat="1" ht="46.5" customHeight="1" x14ac:dyDescent="0.3">
      <c r="B14" s="8" t="s">
        <v>9</v>
      </c>
      <c r="C14" s="34" t="s">
        <v>42</v>
      </c>
      <c r="D14" s="36">
        <f>VLOOKUP(C14,InsulationGWP[],2,FALSE)</f>
        <v>4.3</v>
      </c>
      <c r="E14" s="9" t="s">
        <v>17</v>
      </c>
      <c r="F14" s="18">
        <v>10</v>
      </c>
      <c r="G14" s="9" t="s">
        <v>17</v>
      </c>
      <c r="H14" s="35">
        <v>1200</v>
      </c>
      <c r="I14" s="9" t="s">
        <v>17</v>
      </c>
      <c r="J14" s="11">
        <v>9.2899999999999996E-2</v>
      </c>
      <c r="K14" s="9" t="s">
        <v>17</v>
      </c>
      <c r="L14" s="10">
        <v>1</v>
      </c>
      <c r="M14" s="19"/>
      <c r="N14" s="19"/>
      <c r="O14" s="14" t="s">
        <v>19</v>
      </c>
      <c r="P14" s="37">
        <f t="shared" ref="P14:P21" si="0">(F14*H14*J14*L14*D14)+(F14*H14*J14*L14*N14)</f>
        <v>4793.6399999999994</v>
      </c>
    </row>
    <row r="15" spans="2:16" s="1" customFormat="1" ht="45.6" customHeight="1" x14ac:dyDescent="0.3">
      <c r="B15" s="8" t="s">
        <v>96</v>
      </c>
      <c r="C15" s="34" t="s">
        <v>38</v>
      </c>
      <c r="D15" s="36">
        <f>VLOOKUP(C15,InsulationGWP[],2,FALSE)</f>
        <v>2.5</v>
      </c>
      <c r="E15" s="9" t="s">
        <v>17</v>
      </c>
      <c r="F15" s="18">
        <v>15</v>
      </c>
      <c r="G15" s="9" t="s">
        <v>17</v>
      </c>
      <c r="H15" s="35">
        <v>1800</v>
      </c>
      <c r="I15" s="9" t="s">
        <v>17</v>
      </c>
      <c r="J15" s="11">
        <v>9.2899999999999996E-2</v>
      </c>
      <c r="K15" s="9" t="s">
        <v>17</v>
      </c>
      <c r="L15" s="10">
        <v>1</v>
      </c>
      <c r="M15" s="19"/>
      <c r="N15" s="19"/>
      <c r="O15" s="14" t="s">
        <v>19</v>
      </c>
      <c r="P15" s="37">
        <f t="shared" si="0"/>
        <v>6270.7499999999991</v>
      </c>
    </row>
    <row r="16" spans="2:16" s="1" customFormat="1" ht="46.5" customHeight="1" x14ac:dyDescent="0.3">
      <c r="B16" s="8" t="s">
        <v>10</v>
      </c>
      <c r="C16" s="34" t="s">
        <v>36</v>
      </c>
      <c r="D16" s="36">
        <f>VLOOKUP(C16,InsulationGWP[],2,FALSE)</f>
        <v>-2</v>
      </c>
      <c r="E16" s="9" t="s">
        <v>17</v>
      </c>
      <c r="F16" s="18">
        <v>19</v>
      </c>
      <c r="G16" s="9" t="s">
        <v>17</v>
      </c>
      <c r="H16" s="35">
        <v>2400</v>
      </c>
      <c r="I16" s="9" t="s">
        <v>17</v>
      </c>
      <c r="J16" s="11">
        <v>9.2899999999999996E-2</v>
      </c>
      <c r="K16" s="9" t="s">
        <v>17</v>
      </c>
      <c r="L16" s="10">
        <v>0.8</v>
      </c>
      <c r="M16" s="19"/>
      <c r="N16" s="19"/>
      <c r="O16" s="14" t="s">
        <v>19</v>
      </c>
      <c r="P16" s="37">
        <f t="shared" si="0"/>
        <v>-6777.9840000000004</v>
      </c>
    </row>
    <row r="17" spans="2:16" s="1" customFormat="1" ht="46.5" customHeight="1" x14ac:dyDescent="0.3">
      <c r="B17" s="8" t="s">
        <v>98</v>
      </c>
      <c r="C17" s="34" t="s">
        <v>53</v>
      </c>
      <c r="D17" s="36">
        <f>VLOOKUP(C17,InsulationGWP[],2,FALSE)</f>
        <v>4.0999999999999996</v>
      </c>
      <c r="E17" s="9" t="s">
        <v>17</v>
      </c>
      <c r="F17" s="18">
        <v>5</v>
      </c>
      <c r="G17" s="9" t="s">
        <v>17</v>
      </c>
      <c r="H17" s="35">
        <v>2400</v>
      </c>
      <c r="I17" s="9" t="s">
        <v>17</v>
      </c>
      <c r="J17" s="11">
        <v>9.2899999999999996E-2</v>
      </c>
      <c r="K17" s="9" t="s">
        <v>17</v>
      </c>
      <c r="L17" s="10">
        <v>1</v>
      </c>
      <c r="M17" s="19"/>
      <c r="N17" s="19"/>
      <c r="O17" s="14" t="s">
        <v>19</v>
      </c>
      <c r="P17" s="37">
        <f t="shared" si="0"/>
        <v>4570.6799999999994</v>
      </c>
    </row>
    <row r="18" spans="2:16" s="1" customFormat="1" ht="45.95" customHeight="1" x14ac:dyDescent="0.3">
      <c r="B18" s="8" t="s">
        <v>11</v>
      </c>
      <c r="C18" s="34" t="s">
        <v>36</v>
      </c>
      <c r="D18" s="36">
        <f>VLOOKUP(C18,InsulationGWP[],2,FALSE)</f>
        <v>-2</v>
      </c>
      <c r="E18" s="9" t="s">
        <v>17</v>
      </c>
      <c r="F18" s="18">
        <v>48</v>
      </c>
      <c r="G18" s="9" t="s">
        <v>17</v>
      </c>
      <c r="H18" s="35">
        <v>1300</v>
      </c>
      <c r="I18" s="9" t="s">
        <v>17</v>
      </c>
      <c r="J18" s="11">
        <v>9.2899999999999996E-2</v>
      </c>
      <c r="K18" s="9" t="s">
        <v>17</v>
      </c>
      <c r="L18" s="10">
        <v>1</v>
      </c>
      <c r="M18" s="19"/>
      <c r="N18" s="19"/>
      <c r="O18" s="14" t="s">
        <v>19</v>
      </c>
      <c r="P18" s="37">
        <f t="shared" si="0"/>
        <v>-11593.92</v>
      </c>
    </row>
    <row r="19" spans="2:16" s="1" customFormat="1" ht="46.5" customHeight="1" x14ac:dyDescent="0.3">
      <c r="B19" s="8" t="s">
        <v>12</v>
      </c>
      <c r="C19" s="34"/>
      <c r="D19" s="36" t="e">
        <f>VLOOKUP(C19,InsulationGWP[],2,FALSE)</f>
        <v>#N/A</v>
      </c>
      <c r="E19" s="9" t="s">
        <v>17</v>
      </c>
      <c r="F19" s="18"/>
      <c r="G19" s="9" t="s">
        <v>17</v>
      </c>
      <c r="H19" s="35"/>
      <c r="I19" s="9" t="s">
        <v>17</v>
      </c>
      <c r="J19" s="11">
        <v>9.2899999999999996E-2</v>
      </c>
      <c r="K19" s="9" t="s">
        <v>17</v>
      </c>
      <c r="L19" s="10">
        <v>0.8</v>
      </c>
      <c r="M19" s="19"/>
      <c r="N19" s="19"/>
      <c r="O19" s="14" t="s">
        <v>19</v>
      </c>
      <c r="P19" s="37" t="e">
        <f t="shared" si="0"/>
        <v>#N/A</v>
      </c>
    </row>
    <row r="20" spans="2:16" s="1" customFormat="1" ht="46.5" customHeight="1" x14ac:dyDescent="0.3">
      <c r="B20" s="8" t="s">
        <v>13</v>
      </c>
      <c r="C20" s="34"/>
      <c r="D20" s="36" t="e">
        <f>VLOOKUP(C20,InsulationGWP[],2,FALSE)</f>
        <v>#N/A</v>
      </c>
      <c r="E20" s="9" t="s">
        <v>17</v>
      </c>
      <c r="F20" s="18"/>
      <c r="G20" s="9" t="s">
        <v>17</v>
      </c>
      <c r="H20" s="35"/>
      <c r="I20" s="9" t="s">
        <v>17</v>
      </c>
      <c r="J20" s="11">
        <v>9.2899999999999996E-2</v>
      </c>
      <c r="K20" s="9" t="s">
        <v>17</v>
      </c>
      <c r="L20" s="10">
        <v>1</v>
      </c>
      <c r="M20" s="19"/>
      <c r="N20" s="19"/>
      <c r="O20" s="14" t="s">
        <v>19</v>
      </c>
      <c r="P20" s="37" t="e">
        <f t="shared" si="0"/>
        <v>#N/A</v>
      </c>
    </row>
    <row r="21" spans="2:16" ht="45.6" customHeight="1" x14ac:dyDescent="0.3">
      <c r="B21" s="2" t="s">
        <v>100</v>
      </c>
      <c r="C21" s="34"/>
      <c r="D21" s="36" t="e">
        <f>VLOOKUP(C21,InsulationGWP[],2,FALSE)</f>
        <v>#N/A</v>
      </c>
      <c r="E21" s="9" t="s">
        <v>17</v>
      </c>
      <c r="F21" s="18"/>
      <c r="G21" s="9" t="s">
        <v>17</v>
      </c>
      <c r="H21" s="35"/>
      <c r="I21" s="9" t="s">
        <v>17</v>
      </c>
      <c r="J21" s="11">
        <v>9.2899999999999996E-2</v>
      </c>
      <c r="K21" s="9" t="s">
        <v>17</v>
      </c>
      <c r="L21" s="20">
        <v>1</v>
      </c>
      <c r="M21" s="19"/>
      <c r="N21" s="19"/>
      <c r="O21" s="14" t="s">
        <v>19</v>
      </c>
      <c r="P21" s="37" t="e">
        <f t="shared" si="0"/>
        <v>#N/A</v>
      </c>
    </row>
    <row r="22" spans="2:16" ht="46.5" customHeight="1" thickBot="1" x14ac:dyDescent="0.3">
      <c r="B22" s="56" t="s">
        <v>91</v>
      </c>
      <c r="C22" s="56"/>
      <c r="M22" s="49" t="s">
        <v>76</v>
      </c>
      <c r="N22" s="50"/>
      <c r="O22" s="51"/>
      <c r="P22" s="48">
        <f>SUMIF(P14:P21, "&lt;&gt;#N/A")</f>
        <v>-2736.8340000000007</v>
      </c>
    </row>
    <row r="23" spans="2:16" ht="46.5" customHeight="1" thickBot="1" x14ac:dyDescent="0.45">
      <c r="B23" s="54"/>
      <c r="C23" s="55"/>
      <c r="D23" s="39" t="s">
        <v>102</v>
      </c>
      <c r="G23" s="67">
        <v>45831</v>
      </c>
      <c r="H23" s="64"/>
      <c r="I23" s="64"/>
      <c r="J23" s="55"/>
      <c r="K23" s="62" t="s">
        <v>107</v>
      </c>
      <c r="L23" s="63"/>
      <c r="M23" s="49" t="s">
        <v>95</v>
      </c>
      <c r="N23" s="50"/>
      <c r="O23" s="51"/>
      <c r="P23" s="38">
        <f>IF(P22&lt;0,3,0)</f>
        <v>3</v>
      </c>
    </row>
    <row r="24" spans="2:16" ht="33.6" customHeight="1" x14ac:dyDescent="0.25">
      <c r="M24" s="49" t="s">
        <v>103</v>
      </c>
      <c r="N24" s="50"/>
      <c r="O24" s="51"/>
      <c r="P24" s="38">
        <f>IF(P22&lt;0,8,0)</f>
        <v>8</v>
      </c>
    </row>
  </sheetData>
  <sheetProtection algorithmName="SHA-512" hashValue="eIhXd0egr462lRbXYug9IRn5TJeYOV3ofaoohCPuS6FNAZr/uyJ/EriQlr7Bfc2IqNwTUyKe43mU2JM8FV7Q+Q==" saltValue="XPPNoxjHnqcL/JVFlpfM3w==" spinCount="100000" sheet="1" objects="1" scenarios="1"/>
  <mergeCells count="19">
    <mergeCell ref="B7:C7"/>
    <mergeCell ref="B8:C8"/>
    <mergeCell ref="B9:C9"/>
    <mergeCell ref="C11:D11"/>
    <mergeCell ref="D12:D13"/>
    <mergeCell ref="M24:O24"/>
    <mergeCell ref="L12:L13"/>
    <mergeCell ref="O12:O13"/>
    <mergeCell ref="P12:P13"/>
    <mergeCell ref="B22:C22"/>
    <mergeCell ref="M22:O22"/>
    <mergeCell ref="B23:C23"/>
    <mergeCell ref="G23:J23"/>
    <mergeCell ref="K23:L23"/>
    <mergeCell ref="M23:O23"/>
    <mergeCell ref="E12:E13"/>
    <mergeCell ref="G12:G13"/>
    <mergeCell ref="H12:H13"/>
    <mergeCell ref="I12:I13"/>
  </mergeCells>
  <conditionalFormatting sqref="P14:P24">
    <cfRule type="colorScale" priority="6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2">
    <cfRule type="cellIs" dxfId="1" priority="2" operator="lessThan">
      <formula>0</formula>
    </cfRule>
    <cfRule type="colorScale" priority="3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P23:P24">
    <cfRule type="cellIs" dxfId="0" priority="1" operator="greaterThan">
      <formula>0</formula>
    </cfRule>
  </conditionalFormatting>
  <dataValidations count="1">
    <dataValidation type="list" allowBlank="1" showInputMessage="1" showErrorMessage="1" sqref="C14:C21" xr:uid="{58BEFA6A-1630-4741-9A25-8EF951EAB8AA}">
      <formula1>Insulation_dropdown</formula1>
    </dataValidation>
  </dataValidations>
  <pageMargins left="0.7" right="0.45" top="0.5" bottom="0.5" header="0.3" footer="0.3"/>
  <pageSetup scale="61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2017E54-BDB7-4665-8C53-783F48EE603E}">
          <x14:formula1>
            <xm:f>'Reference GWP table'!$C$5:$C$39</xm:f>
          </x14:formula1>
          <xm:sqref>D14:D21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34764-0240-43E2-9EB4-BE1DE0E42DBB}">
  <dimension ref="B2:H47"/>
  <sheetViews>
    <sheetView tabSelected="1" topLeftCell="A2" zoomScaleNormal="100" workbookViewId="0">
      <selection activeCell="D5" sqref="D5"/>
    </sheetView>
  </sheetViews>
  <sheetFormatPr defaultRowHeight="15" x14ac:dyDescent="0.25"/>
  <cols>
    <col min="2" max="2" width="45.140625" customWidth="1"/>
    <col min="3" max="3" width="58.42578125" customWidth="1"/>
    <col min="4" max="4" width="9.7109375" customWidth="1"/>
  </cols>
  <sheetData>
    <row r="2" spans="2:8" x14ac:dyDescent="0.25">
      <c r="B2" s="16" t="s">
        <v>32</v>
      </c>
    </row>
    <row r="3" spans="2:8" ht="16.5" x14ac:dyDescent="0.25">
      <c r="B3" t="s">
        <v>74</v>
      </c>
    </row>
    <row r="5" spans="2:8" ht="30" x14ac:dyDescent="0.25">
      <c r="B5" s="31" t="s">
        <v>80</v>
      </c>
      <c r="C5" s="32" t="s">
        <v>33</v>
      </c>
      <c r="D5" s="33" t="s">
        <v>86</v>
      </c>
      <c r="E5" s="3"/>
      <c r="F5" s="68" t="s">
        <v>75</v>
      </c>
      <c r="G5" s="68"/>
      <c r="H5" s="68"/>
    </row>
    <row r="6" spans="2:8" x14ac:dyDescent="0.25">
      <c r="B6" s="23" t="s">
        <v>34</v>
      </c>
      <c r="C6" s="25">
        <v>3.93</v>
      </c>
      <c r="D6" t="s">
        <v>81</v>
      </c>
    </row>
    <row r="7" spans="2:8" x14ac:dyDescent="0.25">
      <c r="B7" s="24" t="s">
        <v>36</v>
      </c>
      <c r="C7" s="26">
        <v>-2</v>
      </c>
    </row>
    <row r="8" spans="2:8" x14ac:dyDescent="0.25">
      <c r="B8" s="24" t="s">
        <v>35</v>
      </c>
      <c r="C8" s="26">
        <v>-0.9</v>
      </c>
    </row>
    <row r="9" spans="2:8" x14ac:dyDescent="0.25">
      <c r="B9" s="24" t="s">
        <v>37</v>
      </c>
      <c r="C9" s="26">
        <v>-4.3</v>
      </c>
    </row>
    <row r="10" spans="2:8" x14ac:dyDescent="0.25">
      <c r="B10" s="23" t="s">
        <v>41</v>
      </c>
      <c r="C10" s="27">
        <v>2.2999999999999998</v>
      </c>
    </row>
    <row r="11" spans="2:8" x14ac:dyDescent="0.25">
      <c r="B11" s="23" t="s">
        <v>40</v>
      </c>
      <c r="C11" s="27">
        <v>3.1</v>
      </c>
    </row>
    <row r="12" spans="2:8" x14ac:dyDescent="0.25">
      <c r="B12" s="23" t="s">
        <v>38</v>
      </c>
      <c r="C12" s="27">
        <v>2.5</v>
      </c>
    </row>
    <row r="13" spans="2:8" x14ac:dyDescent="0.25">
      <c r="B13" s="23" t="s">
        <v>39</v>
      </c>
      <c r="C13" s="27">
        <v>3.4</v>
      </c>
    </row>
    <row r="14" spans="2:8" x14ac:dyDescent="0.25">
      <c r="B14" s="23" t="s">
        <v>42</v>
      </c>
      <c r="C14" s="27">
        <v>4.3</v>
      </c>
    </row>
    <row r="15" spans="2:8" x14ac:dyDescent="0.25">
      <c r="B15" s="23" t="s">
        <v>43</v>
      </c>
      <c r="C15" s="27">
        <v>1</v>
      </c>
    </row>
    <row r="16" spans="2:8" x14ac:dyDescent="0.25">
      <c r="B16" s="23" t="s">
        <v>44</v>
      </c>
      <c r="C16" s="27">
        <v>1</v>
      </c>
    </row>
    <row r="17" spans="2:4" x14ac:dyDescent="0.25">
      <c r="B17" s="23" t="s">
        <v>45</v>
      </c>
      <c r="C17" s="25">
        <v>1.93</v>
      </c>
      <c r="D17" t="s">
        <v>82</v>
      </c>
    </row>
    <row r="18" spans="2:4" x14ac:dyDescent="0.25">
      <c r="B18" s="24" t="s">
        <v>46</v>
      </c>
      <c r="C18" s="26">
        <v>-0.5</v>
      </c>
    </row>
    <row r="19" spans="2:4" x14ac:dyDescent="0.25">
      <c r="B19" s="24" t="s">
        <v>47</v>
      </c>
      <c r="C19" s="26">
        <v>-4.0999999999999996</v>
      </c>
    </row>
    <row r="20" spans="2:4" x14ac:dyDescent="0.25">
      <c r="B20" s="23" t="s">
        <v>48</v>
      </c>
      <c r="C20" s="27">
        <v>1.5</v>
      </c>
    </row>
    <row r="21" spans="2:4" x14ac:dyDescent="0.25">
      <c r="B21" s="23" t="s">
        <v>49</v>
      </c>
      <c r="C21" s="27">
        <v>1.9</v>
      </c>
    </row>
    <row r="22" spans="2:4" x14ac:dyDescent="0.25">
      <c r="B22" s="23" t="s">
        <v>50</v>
      </c>
      <c r="C22" s="25">
        <v>2.7</v>
      </c>
      <c r="D22" t="s">
        <v>83</v>
      </c>
    </row>
    <row r="23" spans="2:4" x14ac:dyDescent="0.25">
      <c r="B23" s="23" t="s">
        <v>51</v>
      </c>
      <c r="C23" s="25">
        <v>6.9</v>
      </c>
      <c r="D23" t="s">
        <v>83</v>
      </c>
    </row>
    <row r="24" spans="2:4" x14ac:dyDescent="0.25">
      <c r="B24" s="23" t="s">
        <v>52</v>
      </c>
      <c r="C24" s="25">
        <v>1.54</v>
      </c>
      <c r="D24" t="s">
        <v>84</v>
      </c>
    </row>
    <row r="25" spans="2:4" x14ac:dyDescent="0.25">
      <c r="B25" s="23" t="s">
        <v>53</v>
      </c>
      <c r="C25" s="25">
        <v>4.0999999999999996</v>
      </c>
      <c r="D25" t="s">
        <v>85</v>
      </c>
    </row>
    <row r="26" spans="2:4" x14ac:dyDescent="0.25">
      <c r="B26" s="23" t="s">
        <v>67</v>
      </c>
      <c r="C26" s="25">
        <v>2.11</v>
      </c>
      <c r="D26" t="s">
        <v>85</v>
      </c>
    </row>
    <row r="27" spans="2:4" x14ac:dyDescent="0.25">
      <c r="B27" s="23" t="s">
        <v>66</v>
      </c>
      <c r="C27" s="25">
        <v>2.95</v>
      </c>
      <c r="D27" t="s">
        <v>85</v>
      </c>
    </row>
    <row r="28" spans="2:4" x14ac:dyDescent="0.25">
      <c r="B28" s="23" t="s">
        <v>54</v>
      </c>
      <c r="C28" s="27">
        <v>1.4</v>
      </c>
    </row>
    <row r="29" spans="2:4" x14ac:dyDescent="0.25">
      <c r="B29" s="23" t="s">
        <v>55</v>
      </c>
      <c r="C29" s="27">
        <v>3.5</v>
      </c>
    </row>
    <row r="30" spans="2:4" x14ac:dyDescent="0.25">
      <c r="B30" s="23" t="s">
        <v>56</v>
      </c>
      <c r="C30" s="27">
        <v>4</v>
      </c>
    </row>
    <row r="31" spans="2:4" x14ac:dyDescent="0.25">
      <c r="B31" s="24" t="s">
        <v>57</v>
      </c>
      <c r="C31" s="28">
        <v>-5.45</v>
      </c>
    </row>
    <row r="32" spans="2:4" x14ac:dyDescent="0.25">
      <c r="B32" s="23" t="s">
        <v>58</v>
      </c>
      <c r="C32" s="27">
        <v>7.4</v>
      </c>
    </row>
    <row r="33" spans="2:3" x14ac:dyDescent="0.25">
      <c r="B33" s="24" t="s">
        <v>59</v>
      </c>
      <c r="C33" s="26">
        <v>-4.38</v>
      </c>
    </row>
    <row r="34" spans="2:3" x14ac:dyDescent="0.25">
      <c r="B34" s="24" t="s">
        <v>60</v>
      </c>
      <c r="C34" s="26">
        <v>-10.3</v>
      </c>
    </row>
    <row r="35" spans="2:3" x14ac:dyDescent="0.25">
      <c r="B35" s="24" t="s">
        <v>61</v>
      </c>
      <c r="C35" s="26">
        <v>-1.6</v>
      </c>
    </row>
    <row r="36" spans="2:3" x14ac:dyDescent="0.25">
      <c r="B36" s="23" t="s">
        <v>62</v>
      </c>
      <c r="C36" s="27">
        <v>0.2</v>
      </c>
    </row>
    <row r="37" spans="2:3" x14ac:dyDescent="0.25">
      <c r="B37" s="23" t="s">
        <v>63</v>
      </c>
      <c r="C37" s="27">
        <v>0.8</v>
      </c>
    </row>
    <row r="38" spans="2:3" x14ac:dyDescent="0.25">
      <c r="B38" s="23" t="s">
        <v>64</v>
      </c>
      <c r="C38" s="27">
        <v>55.5</v>
      </c>
    </row>
    <row r="39" spans="2:3" x14ac:dyDescent="0.25">
      <c r="B39" s="29" t="s">
        <v>65</v>
      </c>
      <c r="C39" s="30">
        <v>5.5</v>
      </c>
    </row>
    <row r="40" spans="2:3" x14ac:dyDescent="0.25">
      <c r="B40" s="29" t="s">
        <v>87</v>
      </c>
      <c r="C40" s="30" t="s">
        <v>88</v>
      </c>
    </row>
    <row r="41" spans="2:3" ht="16.5" x14ac:dyDescent="0.25">
      <c r="B41" t="s">
        <v>68</v>
      </c>
      <c r="C41" s="17"/>
    </row>
    <row r="42" spans="2:3" ht="16.5" x14ac:dyDescent="0.25">
      <c r="B42" t="s">
        <v>69</v>
      </c>
      <c r="C42" s="17"/>
    </row>
    <row r="43" spans="2:3" ht="16.5" x14ac:dyDescent="0.25">
      <c r="B43" t="s">
        <v>70</v>
      </c>
      <c r="C43" s="17"/>
    </row>
    <row r="44" spans="2:3" ht="16.5" x14ac:dyDescent="0.25">
      <c r="B44" t="s">
        <v>71</v>
      </c>
      <c r="C44" s="17"/>
    </row>
    <row r="45" spans="2:3" ht="16.5" x14ac:dyDescent="0.25">
      <c r="B45" t="s">
        <v>72</v>
      </c>
      <c r="C45" s="17"/>
    </row>
    <row r="46" spans="2:3" ht="16.5" x14ac:dyDescent="0.25">
      <c r="B46" t="s">
        <v>73</v>
      </c>
    </row>
    <row r="47" spans="2:3" x14ac:dyDescent="0.25">
      <c r="B47" t="s">
        <v>99</v>
      </c>
    </row>
  </sheetData>
  <sheetProtection algorithmName="SHA-512" hashValue="211/vGoyHtXsSBnGKMZVOx2HCiY6jEZeSUpKJ2QmrPBmMAAaCkf2ddaETaNSNtjZ3FSlY2fhinrWZDS6WT99WQ==" saltValue="IXBB5d+BT8+i3CSMsa58jQ==" spinCount="100000" sheet="1" objects="1" scenarios="1" insertRows="0"/>
  <mergeCells count="1">
    <mergeCell ref="F5:H5"/>
  </mergeCells>
  <phoneticPr fontId="11" type="noConversion"/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9AC04CFB0DC48448CBA564356C72ADD" ma:contentTypeVersion="15" ma:contentTypeDescription="Create a new document." ma:contentTypeScope="" ma:versionID="654f875842101428a6f65c1c392c6def">
  <xsd:schema xmlns:xsd="http://www.w3.org/2001/XMLSchema" xmlns:xs="http://www.w3.org/2001/XMLSchema" xmlns:p="http://schemas.microsoft.com/office/2006/metadata/properties" xmlns:ns2="f4537cc0-5f84-424b-92b6-409d02327cad" xmlns:ns3="acfa276b-4a56-46b4-b275-3bfd83a0c9ce" targetNamespace="http://schemas.microsoft.com/office/2006/metadata/properties" ma:root="true" ma:fieldsID="7f6812e94fed610596eb265b30bc98cd" ns2:_="" ns3:_="">
    <xsd:import namespace="f4537cc0-5f84-424b-92b6-409d02327cad"/>
    <xsd:import namespace="acfa276b-4a56-46b4-b275-3bfd83a0c9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537cc0-5f84-424b-92b6-409d02327c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a276b-4a56-46b4-b275-3bfd83a0c9c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d93e805-f7ce-4253-8aab-8f50cd24aa8d}" ma:internalName="TaxCatchAll" ma:showField="CatchAllData" ma:web="acfa276b-4a56-46b4-b275-3bfd83a0c9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4537cc0-5f84-424b-92b6-409d02327cad">
      <Terms xmlns="http://schemas.microsoft.com/office/infopath/2007/PartnerControls"/>
    </lcf76f155ced4ddcb4097134ff3c332f>
    <TaxCatchAll xmlns="acfa276b-4a56-46b4-b275-3bfd83a0c9ce" xsi:nil="true"/>
  </documentManagement>
</p:properties>
</file>

<file path=customXml/itemProps1.xml><?xml version="1.0" encoding="utf-8"?>
<ds:datastoreItem xmlns:ds="http://schemas.openxmlformats.org/officeDocument/2006/customXml" ds:itemID="{FB995595-3B3E-4476-A314-B00ECCE9BA0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0EFC7B-5B42-4646-8015-271468E730E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4537cc0-5f84-424b-92b6-409d02327cad"/>
    <ds:schemaRef ds:uri="acfa276b-4a56-46b4-b275-3bfd83a0c9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DF79E50-FAF9-49DE-AB2D-654FDF357BCE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http://purl.org/dc/dcmitype/"/>
    <ds:schemaRef ds:uri="http://www.w3.org/XML/1998/namespace"/>
    <ds:schemaRef ds:uri="79499340-b9cf-4458-9368-33036c1b4dc9"/>
    <ds:schemaRef ds:uri="a2187807-d16b-4f26-8c23-1ecdc31f3e2b"/>
    <ds:schemaRef ds:uri="http://schemas.microsoft.com/office/2006/metadata/properties"/>
    <ds:schemaRef ds:uri="f4537cc0-5f84-424b-92b6-409d02327cad"/>
    <ds:schemaRef ds:uri="acfa276b-4a56-46b4-b275-3bfd83a0c9ce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Embodied Insulation calc</vt:lpstr>
      <vt:lpstr>example1</vt:lpstr>
      <vt:lpstr>Reference GWP table</vt:lpstr>
      <vt:lpstr>example1!Insulation_dropdown</vt:lpstr>
      <vt:lpstr>Insulation_dropdown</vt:lpstr>
      <vt:lpstr>'Embodied Insulation calc'!Print_Area</vt:lpstr>
      <vt:lpstr>example1!Print_Area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Finlayson, Ian (ENE)</dc:creator>
  <cp:lastModifiedBy>Diggin, Lauren (ENE)</cp:lastModifiedBy>
  <cp:lastPrinted>2025-06-23T19:27:13Z</cp:lastPrinted>
  <dcterms:created xsi:type="dcterms:W3CDTF">2025-03-17T14:42:52Z</dcterms:created>
  <dcterms:modified xsi:type="dcterms:W3CDTF">2025-07-11T15:54:25Z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0x01010029AC04CFB0DC48448CBA564356C72ADD</vt:lpwstr>
  </property>
  <property fmtid="{D5CDD505-2E9C-101B-9397-08002B2CF9AE}" pid="3" name="MediaServiceImageTags">
    <vt:lpwstr/>
  </property>
</Properties>
</file>