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eric.steltzer\Documents\Solar\"/>
    </mc:Choice>
  </mc:AlternateContent>
  <xr:revisionPtr revIDLastSave="0" documentId="13_ncr:1_{C270C462-C3B0-4082-A59B-297E41E51346}" xr6:coauthVersionLast="44" xr6:coauthVersionMax="44" xr10:uidLastSave="{00000000-0000-0000-0000-000000000000}"/>
  <bookViews>
    <workbookView xWindow="-110" yWindow="-110" windowWidth="19420" windowHeight="10080" tabRatio="789" xr2:uid="{00000000-000D-0000-FFFF-FFFF00000000}"/>
  </bookViews>
  <sheets>
    <sheet name="Instructions" sheetId="1" r:id="rId1"/>
    <sheet name="Storage Adder Calculator" sheetId="9" r:id="rId2"/>
    <sheet name="Last Updated" sheetId="10"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9" l="1"/>
  <c r="C7" i="9" s="1"/>
  <c r="D14" i="9" l="1"/>
  <c r="E15" i="9"/>
  <c r="F15" i="9"/>
  <c r="G15" i="9"/>
  <c r="H15" i="9"/>
  <c r="I15" i="9"/>
  <c r="J15" i="9"/>
  <c r="K15" i="9"/>
  <c r="L15" i="9"/>
  <c r="E16" i="9"/>
  <c r="F16" i="9"/>
  <c r="G16" i="9"/>
  <c r="H16" i="9"/>
  <c r="I16" i="9"/>
  <c r="J16" i="9"/>
  <c r="K16" i="9"/>
  <c r="L16" i="9"/>
  <c r="E17" i="9"/>
  <c r="F17" i="9"/>
  <c r="G17" i="9"/>
  <c r="H17" i="9"/>
  <c r="I17" i="9"/>
  <c r="J17" i="9"/>
  <c r="K17" i="9"/>
  <c r="L17" i="9"/>
  <c r="E18" i="9"/>
  <c r="F18" i="9"/>
  <c r="G18" i="9"/>
  <c r="H18" i="9"/>
  <c r="I18" i="9"/>
  <c r="J18" i="9"/>
  <c r="K18" i="9"/>
  <c r="L18" i="9"/>
  <c r="E19" i="9"/>
  <c r="F19" i="9"/>
  <c r="G19" i="9"/>
  <c r="H19" i="9"/>
  <c r="I19" i="9"/>
  <c r="J19" i="9"/>
  <c r="K19" i="9"/>
  <c r="L19" i="9"/>
  <c r="E20" i="9"/>
  <c r="F20" i="9"/>
  <c r="G20" i="9"/>
  <c r="H20" i="9"/>
  <c r="I20" i="9"/>
  <c r="J20" i="9"/>
  <c r="K20" i="9"/>
  <c r="L20" i="9"/>
  <c r="E21" i="9"/>
  <c r="F21" i="9"/>
  <c r="G21" i="9"/>
  <c r="H21" i="9"/>
  <c r="I21" i="9"/>
  <c r="J21" i="9"/>
  <c r="K21" i="9"/>
  <c r="L21" i="9"/>
  <c r="E22" i="9"/>
  <c r="F22" i="9"/>
  <c r="G22" i="9"/>
  <c r="H22" i="9"/>
  <c r="I22" i="9"/>
  <c r="J22" i="9"/>
  <c r="K22" i="9"/>
  <c r="L22" i="9"/>
  <c r="E23" i="9"/>
  <c r="F23" i="9"/>
  <c r="G23" i="9"/>
  <c r="H23" i="9"/>
  <c r="I23" i="9"/>
  <c r="J23" i="9"/>
  <c r="K23" i="9"/>
  <c r="L23" i="9"/>
  <c r="E24" i="9"/>
  <c r="F24" i="9"/>
  <c r="G24" i="9"/>
  <c r="H24" i="9"/>
  <c r="I24" i="9"/>
  <c r="J24" i="9"/>
  <c r="K24" i="9"/>
  <c r="L24" i="9"/>
  <c r="E25" i="9"/>
  <c r="F25" i="9"/>
  <c r="G25" i="9"/>
  <c r="H25" i="9"/>
  <c r="I25" i="9"/>
  <c r="J25" i="9"/>
  <c r="K25" i="9"/>
  <c r="L25" i="9"/>
  <c r="E26" i="9"/>
  <c r="F26" i="9"/>
  <c r="G26" i="9"/>
  <c r="H26" i="9"/>
  <c r="I26" i="9"/>
  <c r="J26" i="9"/>
  <c r="K26" i="9"/>
  <c r="L26" i="9"/>
  <c r="E27" i="9"/>
  <c r="F27" i="9"/>
  <c r="G27" i="9"/>
  <c r="H27" i="9"/>
  <c r="I27" i="9"/>
  <c r="J27" i="9"/>
  <c r="K27" i="9"/>
  <c r="L27" i="9"/>
  <c r="E28" i="9"/>
  <c r="F28" i="9"/>
  <c r="G28" i="9"/>
  <c r="H28" i="9"/>
  <c r="I28" i="9"/>
  <c r="J28" i="9"/>
  <c r="K28" i="9"/>
  <c r="L28" i="9"/>
  <c r="E29" i="9"/>
  <c r="F29" i="9"/>
  <c r="G29" i="9"/>
  <c r="H29" i="9"/>
  <c r="I29" i="9"/>
  <c r="J29" i="9"/>
  <c r="K29" i="9"/>
  <c r="L29" i="9"/>
  <c r="D16" i="9"/>
  <c r="D17" i="9"/>
  <c r="D18" i="9"/>
  <c r="D19" i="9"/>
  <c r="D20" i="9"/>
  <c r="D21" i="9"/>
  <c r="D22" i="9"/>
  <c r="D23" i="9"/>
  <c r="D24" i="9"/>
  <c r="D25" i="9"/>
  <c r="D26" i="9"/>
  <c r="D27" i="9"/>
  <c r="D28" i="9"/>
  <c r="D29" i="9"/>
  <c r="D15" i="9"/>
  <c r="L14" i="9"/>
  <c r="K14" i="9"/>
  <c r="J14" i="9"/>
  <c r="I14" i="9"/>
  <c r="H14" i="9"/>
  <c r="G14" i="9"/>
  <c r="F14" i="9"/>
  <c r="E14" i="9"/>
</calcChain>
</file>

<file path=xl/sharedStrings.xml><?xml version="1.0" encoding="utf-8"?>
<sst xmlns="http://schemas.openxmlformats.org/spreadsheetml/2006/main" count="15" uniqueCount="14">
  <si>
    <t>Adder Multiplier</t>
  </si>
  <si>
    <t>Storage Hours at Rated Capacity</t>
  </si>
  <si>
    <t>Storage Adder ($/kWh)</t>
  </si>
  <si>
    <t>Storage kW as % of Solar PV kW</t>
  </si>
  <si>
    <t>Table of Formula Results</t>
  </si>
  <si>
    <t>Solar PV Capacity (kW DC)</t>
  </si>
  <si>
    <t>ENTER INFORMATION IN BLUE CELLS ONLY</t>
  </si>
  <si>
    <t>Note: Energy Storage Systems may exceed 100% of capacity and/or 6 hours or duration, but will receive no incremental adder for capacity beyond these limitations</t>
  </si>
  <si>
    <t>Storage Nominal Rated Power Capacity (kW)</t>
  </si>
  <si>
    <t>Cannot be less than 2 hours, Incentivized for no more than 6 hours</t>
  </si>
  <si>
    <t>Cannot be less than 25% Solar PV DC Power Capacity, Incentivized for no more than 100%</t>
  </si>
  <si>
    <t>Energy Storage Adder Block Tranche #</t>
  </si>
  <si>
    <r>
      <t xml:space="preserve">For current Energy Storage Adder Block Tranche, please visit: </t>
    </r>
    <r>
      <rPr>
        <sz val="11"/>
        <color rgb="FF0070C0"/>
        <rFont val="Calibri"/>
        <family val="2"/>
        <scheme val="minor"/>
      </rPr>
      <t>http://masmartsolar.com/</t>
    </r>
  </si>
  <si>
    <t>Workbook Last Updated: 4/24/2020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</si>
</sst>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_(&quot;$&quot;* #,##0.000_);_(&quot;$&quot;* \(#,##0.000\);_(&quot;$&quot;* &quot;-&quot;??_);_(@_)"/>
    <numFmt numFmtId="166" formatCode="&quot;$&quot;#,##0.0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0"/>
      <name val="Calibri"/>
      <family val="2"/>
      <scheme val="minor"/>
    </font>
    <font>
      <sz val="11"/>
      <name val="Calibri"/>
      <family val="2"/>
      <scheme val="minor"/>
    </font>
    <font>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164" fontId="0" fillId="0" borderId="0" xfId="0" applyNumberFormat="1"/>
    <xf numFmtId="2" fontId="0" fillId="0" borderId="0" xfId="0" applyNumberFormat="1"/>
    <xf numFmtId="0" fontId="2" fillId="0" borderId="0" xfId="0" applyFont="1"/>
    <xf numFmtId="1" fontId="0" fillId="0" borderId="0" xfId="0" applyNumberFormat="1"/>
    <xf numFmtId="165" fontId="0" fillId="0" borderId="0" xfId="2" applyNumberFormat="1" applyFont="1"/>
    <xf numFmtId="0" fontId="0" fillId="0" borderId="0" xfId="0" applyAlignment="1"/>
    <xf numFmtId="0" fontId="2" fillId="0" borderId="0" xfId="0" applyFont="1" applyFill="1" applyBorder="1" applyAlignment="1"/>
    <xf numFmtId="166" fontId="0" fillId="0" borderId="0" xfId="0" applyNumberFormat="1"/>
    <xf numFmtId="166" fontId="0" fillId="0" borderId="4" xfId="0" applyNumberFormat="1" applyBorder="1"/>
    <xf numFmtId="9" fontId="2" fillId="0" borderId="6" xfId="1" applyFont="1" applyBorder="1" applyAlignment="1">
      <alignment horizontal="center"/>
    </xf>
    <xf numFmtId="9" fontId="2" fillId="0" borderId="7" xfId="1" applyFont="1" applyBorder="1" applyAlignment="1">
      <alignment horizontal="center"/>
    </xf>
    <xf numFmtId="166" fontId="0" fillId="0" borderId="15" xfId="0" applyNumberFormat="1" applyBorder="1"/>
    <xf numFmtId="166" fontId="0" fillId="0" borderId="16" xfId="0" applyNumberFormat="1" applyBorder="1"/>
    <xf numFmtId="166" fontId="0" fillId="0" borderId="17" xfId="0" applyNumberFormat="1" applyBorder="1"/>
    <xf numFmtId="166" fontId="0" fillId="0" borderId="18" xfId="0" applyNumberFormat="1" applyBorder="1"/>
    <xf numFmtId="166" fontId="0" fillId="0" borderId="19" xfId="0" applyNumberFormat="1" applyBorder="1"/>
    <xf numFmtId="166" fontId="0" fillId="0" borderId="20" xfId="0" applyNumberFormat="1" applyBorder="1"/>
    <xf numFmtId="166" fontId="0" fillId="0" borderId="21" xfId="0" applyNumberFormat="1" applyBorder="1"/>
    <xf numFmtId="166" fontId="0" fillId="0" borderId="22" xfId="0" applyNumberFormat="1" applyBorder="1"/>
    <xf numFmtId="9" fontId="2" fillId="0" borderId="5" xfId="0" applyNumberFormat="1" applyFont="1" applyBorder="1" applyAlignment="1">
      <alignment horizontal="center"/>
    </xf>
    <xf numFmtId="0" fontId="0" fillId="2" borderId="10" xfId="0" applyFill="1" applyBorder="1"/>
    <xf numFmtId="0" fontId="0" fillId="2" borderId="12" xfId="0" applyFill="1" applyBorder="1"/>
    <xf numFmtId="0" fontId="0" fillId="2" borderId="13" xfId="0" applyFill="1" applyBorder="1"/>
    <xf numFmtId="0" fontId="2" fillId="2" borderId="14" xfId="0" applyFont="1" applyFill="1" applyBorder="1"/>
    <xf numFmtId="0" fontId="2" fillId="0" borderId="23" xfId="0" applyFont="1" applyBorder="1" applyAlignment="1">
      <alignment horizontal="center" vertical="center"/>
    </xf>
    <xf numFmtId="0" fontId="2" fillId="0" borderId="8" xfId="0" applyFont="1" applyBorder="1" applyAlignment="1">
      <alignment horizontal="center" vertical="center"/>
    </xf>
    <xf numFmtId="166" fontId="0" fillId="3" borderId="4" xfId="0" applyNumberFormat="1" applyFill="1" applyBorder="1"/>
    <xf numFmtId="0" fontId="0" fillId="4" borderId="4" xfId="0" applyFont="1" applyFill="1" applyBorder="1" applyProtection="1">
      <protection locked="0"/>
    </xf>
    <xf numFmtId="164" fontId="0" fillId="3" borderId="4" xfId="0" applyNumberFormat="1" applyFont="1" applyFill="1" applyBorder="1"/>
    <xf numFmtId="0" fontId="5" fillId="0" borderId="0" xfId="0" applyFont="1"/>
    <xf numFmtId="0" fontId="4" fillId="0" borderId="0" xfId="0" applyFont="1"/>
    <xf numFmtId="0" fontId="2" fillId="0" borderId="0" xfId="0" applyFont="1" applyBorder="1"/>
    <xf numFmtId="0" fontId="2" fillId="0" borderId="28" xfId="0" applyFont="1" applyBorder="1" applyAlignment="1">
      <alignment horizontal="center" vertical="center"/>
    </xf>
    <xf numFmtId="0" fontId="2" fillId="4" borderId="10" xfId="0" applyFont="1" applyFill="1" applyBorder="1" applyAlignment="1"/>
    <xf numFmtId="0" fontId="2" fillId="4" borderId="11" xfId="0" applyFont="1" applyFill="1" applyBorder="1" applyAlignment="1"/>
    <xf numFmtId="0" fontId="2" fillId="4" borderId="12" xfId="0" applyFont="1" applyFill="1" applyBorder="1" applyAlignment="1"/>
    <xf numFmtId="0" fontId="2" fillId="4" borderId="4" xfId="0" applyFont="1" applyFill="1" applyBorder="1" applyAlignment="1" applyProtection="1">
      <alignment horizontal="center"/>
      <protection locked="0"/>
    </xf>
    <xf numFmtId="0" fontId="2" fillId="3" borderId="26" xfId="0" applyFont="1" applyFill="1" applyBorder="1" applyAlignment="1">
      <alignment horizontal="left"/>
    </xf>
    <xf numFmtId="0" fontId="2" fillId="3" borderId="27" xfId="0" applyFont="1" applyFill="1" applyBorder="1" applyAlignment="1">
      <alignment horizontal="left"/>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xf numFmtId="0" fontId="2" fillId="3" borderId="24" xfId="0" applyFont="1" applyFill="1" applyBorder="1" applyAlignment="1">
      <alignment horizontal="left"/>
    </xf>
    <xf numFmtId="0" fontId="2" fillId="3" borderId="25" xfId="0" applyFont="1" applyFill="1" applyBorder="1" applyAlignment="1">
      <alignment horizontal="left"/>
    </xf>
    <xf numFmtId="0" fontId="2" fillId="3" borderId="4" xfId="0" applyFont="1" applyFill="1"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cellXfs>
  <cellStyles count="3">
    <cellStyle name="Currency" xfId="2" builtinId="4"/>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00"/>
      <c:rAngAx val="0"/>
    </c:view3D>
    <c:floor>
      <c:thickness val="0"/>
    </c:floor>
    <c:sideWall>
      <c:thickness val="0"/>
    </c:sideWall>
    <c:backWall>
      <c:thickness val="0"/>
    </c:backWall>
    <c:plotArea>
      <c:layout>
        <c:manualLayout>
          <c:layoutTarget val="inner"/>
          <c:xMode val="edge"/>
          <c:yMode val="edge"/>
          <c:x val="0.1881964352311189"/>
          <c:y val="2.9815417693275174E-2"/>
          <c:w val="0.71027984772680897"/>
          <c:h val="0.84661940249904633"/>
        </c:manualLayout>
      </c:layout>
      <c:area3DChart>
        <c:grouping val="standard"/>
        <c:varyColors val="0"/>
        <c:ser>
          <c:idx val="1"/>
          <c:order val="0"/>
          <c:tx>
            <c:strRef>
              <c:f>'Storage Adder Calculator'!$D$13</c:f>
              <c:strCache>
                <c:ptCount val="1"/>
                <c:pt idx="0">
                  <c:v>2</c:v>
                </c:pt>
              </c:strCache>
            </c:strRef>
          </c:tx>
          <c:val>
            <c:numRef>
              <c:f>'Storage Adder Calculator'!$D$14:$D$29</c:f>
              <c:numCache>
                <c:formatCode>"$"#,##0.0000</c:formatCode>
                <c:ptCount val="16"/>
                <c:pt idx="0">
                  <c:v>2.4685489117807762E-2</c:v>
                </c:pt>
                <c:pt idx="1">
                  <c:v>3.206809989869995E-2</c:v>
                </c:pt>
                <c:pt idx="2">
                  <c:v>3.8222644390055648E-2</c:v>
                </c:pt>
                <c:pt idx="3">
                  <c:v>4.281055142547717E-2</c:v>
                </c:pt>
                <c:pt idx="4">
                  <c:v>4.5974351833914018E-2</c:v>
                </c:pt>
                <c:pt idx="5">
                  <c:v>4.8051247175755284E-2</c:v>
                </c:pt>
                <c:pt idx="6">
                  <c:v>4.9376256673727539E-2</c:v>
                </c:pt>
                <c:pt idx="7">
                  <c:v>5.0208982935202637E-2</c:v>
                </c:pt>
                <c:pt idx="8">
                  <c:v>5.0728817322559634E-2</c:v>
                </c:pt>
                <c:pt idx="9">
                  <c:v>5.1052714025474712E-2</c:v>
                </c:pt>
                <c:pt idx="10">
                  <c:v>5.1254688110766389E-2</c:v>
                </c:pt>
                <c:pt idx="11">
                  <c:v>5.1380913112040995E-2</c:v>
                </c:pt>
                <c:pt idx="12">
                  <c:v>5.1460025644525814E-2</c:v>
                </c:pt>
                <c:pt idx="13">
                  <c:v>5.1509765118487434E-2</c:v>
                </c:pt>
                <c:pt idx="14">
                  <c:v>5.154113534659991E-2</c:v>
                </c:pt>
                <c:pt idx="15">
                  <c:v>5.1560980121239879E-2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0-AE79-418F-89A9-534654449D91}"/>
            </c:ext>
          </c:extLst>
        </c:ser>
        <c:ser>
          <c:idx val="2"/>
          <c:order val="1"/>
          <c:tx>
            <c:strRef>
              <c:f>'Storage Adder Calculator'!$E$13</c:f>
              <c:strCache>
                <c:ptCount val="1"/>
                <c:pt idx="0">
                  <c:v>2.5</c:v>
                </c:pt>
              </c:strCache>
            </c:strRef>
          </c:tx>
          <c:val>
            <c:numRef>
              <c:f>'Storage Adder Calculator'!$E$14:$E$29</c:f>
              <c:numCache>
                <c:formatCode>"$"#,##0.0000</c:formatCode>
                <c:ptCount val="16"/>
                <c:pt idx="0">
                  <c:v>2.7087606066241415E-2</c:v>
                </c:pt>
                <c:pt idx="1">
                  <c:v>3.5188610329062918E-2</c:v>
                </c:pt>
                <c:pt idx="2">
                  <c:v>4.1942046564553019E-2</c:v>
                </c:pt>
                <c:pt idx="3">
                  <c:v>4.6976397630110203E-2</c:v>
                </c:pt>
                <c:pt idx="4">
                  <c:v>5.04480638679944E-2</c:v>
                </c:pt>
                <c:pt idx="5">
                  <c:v>5.2727059539991204E-2</c:v>
                </c:pt>
                <c:pt idx="6">
                  <c:v>5.4181004209420874E-2</c:v>
                </c:pt>
                <c:pt idx="7">
                  <c:v>5.5094762118944304E-2</c:v>
                </c:pt>
                <c:pt idx="8">
                  <c:v>5.5665181000952781E-2</c:v>
                </c:pt>
                <c:pt idx="9">
                  <c:v>5.6020595724673564E-2</c:v>
                </c:pt>
                <c:pt idx="10">
                  <c:v>5.6242223679131384E-2</c:v>
                </c:pt>
                <c:pt idx="11">
                  <c:v>5.6380731492119009E-2</c:v>
                </c:pt>
                <c:pt idx="12">
                  <c:v>5.6467542375412599E-2</c:v>
                </c:pt>
                <c:pt idx="13">
                  <c:v>5.6522121941172253E-2</c:v>
                </c:pt>
                <c:pt idx="14">
                  <c:v>5.6556544770603075E-2</c:v>
                </c:pt>
                <c:pt idx="15">
                  <c:v>5.6578320617755855E-2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1-AE79-418F-89A9-534654449D91}"/>
            </c:ext>
          </c:extLst>
        </c:ser>
        <c:ser>
          <c:idx val="3"/>
          <c:order val="2"/>
          <c:tx>
            <c:strRef>
              <c:f>'Storage Adder Calculator'!$F$13</c:f>
              <c:strCache>
                <c:ptCount val="1"/>
                <c:pt idx="0">
                  <c:v>3</c:v>
                </c:pt>
              </c:strCache>
            </c:strRef>
          </c:tx>
          <c:val>
            <c:numRef>
              <c:f>'Storage Adder Calculator'!$F$14:$F$29</c:f>
              <c:numCache>
                <c:formatCode>"$"#,##0.0000</c:formatCode>
                <c:ptCount val="16"/>
                <c:pt idx="0">
                  <c:v>2.9050278521081382E-2</c:v>
                </c:pt>
                <c:pt idx="1">
                  <c:v>3.7738252997671466E-2</c:v>
                </c:pt>
                <c:pt idx="2">
                  <c:v>4.498101941769321E-2</c:v>
                </c:pt>
                <c:pt idx="3">
                  <c:v>5.0380141815947729E-2</c:v>
                </c:pt>
                <c:pt idx="4">
                  <c:v>5.410335275220176E-2</c:v>
                </c:pt>
                <c:pt idx="5">
                  <c:v>5.6547476417391801E-2</c:v>
                </c:pt>
                <c:pt idx="6">
                  <c:v>5.8106768792579325E-2</c:v>
                </c:pt>
                <c:pt idx="7">
                  <c:v>5.9086734379334468E-2</c:v>
                </c:pt>
                <c:pt idx="8">
                  <c:v>5.9698483802871828E-2</c:v>
                </c:pt>
                <c:pt idx="9">
                  <c:v>6.0079650624677079E-2</c:v>
                </c:pt>
                <c:pt idx="10">
                  <c:v>6.0317336959501665E-2</c:v>
                </c:pt>
                <c:pt idx="11">
                  <c:v>6.0465880560394147E-2</c:v>
                </c:pt>
                <c:pt idx="12">
                  <c:v>6.055898145429274E-2</c:v>
                </c:pt>
                <c:pt idx="13">
                  <c:v>6.0617515663000589E-2</c:v>
                </c:pt>
                <c:pt idx="14">
                  <c:v>6.0654432649315429E-2</c:v>
                </c:pt>
                <c:pt idx="15">
                  <c:v>6.0677786297595515E-2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2-AE79-418F-89A9-534654449D91}"/>
            </c:ext>
          </c:extLst>
        </c:ser>
        <c:ser>
          <c:idx val="4"/>
          <c:order val="3"/>
          <c:tx>
            <c:strRef>
              <c:f>'Storage Adder Calculator'!$G$13</c:f>
              <c:strCache>
                <c:ptCount val="1"/>
                <c:pt idx="0">
                  <c:v>3.5</c:v>
                </c:pt>
              </c:strCache>
            </c:strRef>
          </c:tx>
          <c:val>
            <c:numRef>
              <c:f>'Storage Adder Calculator'!$G$14:$G$29</c:f>
              <c:numCache>
                <c:formatCode>"$"#,##0.0000</c:formatCode>
                <c:ptCount val="16"/>
                <c:pt idx="0">
                  <c:v>3.0709694437180267E-2</c:v>
                </c:pt>
                <c:pt idx="1">
                  <c:v>3.9893945158235695E-2</c:v>
                </c:pt>
                <c:pt idx="2">
                  <c:v>4.7550434354280011E-2</c:v>
                </c:pt>
                <c:pt idx="3">
                  <c:v>5.3257966519901397E-2</c:v>
                </c:pt>
                <c:pt idx="4">
                  <c:v>5.719385546824849E-2</c:v>
                </c:pt>
                <c:pt idx="5">
                  <c:v>5.9777592862373594E-2</c:v>
                </c:pt>
                <c:pt idx="6">
                  <c:v>6.1425955453647346E-2</c:v>
                </c:pt>
                <c:pt idx="7">
                  <c:v>6.2461898833892852E-2</c:v>
                </c:pt>
                <c:pt idx="8">
                  <c:v>6.310859273238062E-2</c:v>
                </c:pt>
                <c:pt idx="9">
                  <c:v>6.3511532642878746E-2</c:v>
                </c:pt>
                <c:pt idx="10">
                  <c:v>6.3762796144846881E-2</c:v>
                </c:pt>
                <c:pt idx="11">
                  <c:v>6.3919824883510987E-2</c:v>
                </c:pt>
                <c:pt idx="12">
                  <c:v>6.4018243905599861E-2</c:v>
                </c:pt>
                <c:pt idx="13">
                  <c:v>6.4080121717278532E-2</c:v>
                </c:pt>
                <c:pt idx="14">
                  <c:v>6.4119147483191488E-2</c:v>
                </c:pt>
                <c:pt idx="15">
                  <c:v>6.4143835143316827E-2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3-AE79-418F-89A9-534654449D91}"/>
            </c:ext>
          </c:extLst>
        </c:ser>
        <c:ser>
          <c:idx val="5"/>
          <c:order val="4"/>
          <c:tx>
            <c:strRef>
              <c:f>'Storage Adder Calculator'!$H$13</c:f>
              <c:strCache>
                <c:ptCount val="1"/>
                <c:pt idx="0">
                  <c:v>4</c:v>
                </c:pt>
              </c:strCache>
            </c:strRef>
          </c:tx>
          <c:val>
            <c:numRef>
              <c:f>'Storage Adder Calculator'!$H$14:$H$29</c:f>
              <c:numCache>
                <c:formatCode>"$"#,##0.0000</c:formatCode>
                <c:ptCount val="16"/>
                <c:pt idx="0">
                  <c:v>3.2147145887075193E-2</c:v>
                </c:pt>
                <c:pt idx="1">
                  <c:v>4.1761290645083202E-2</c:v>
                </c:pt>
                <c:pt idx="2">
                  <c:v>4.977616281098976E-2</c:v>
                </c:pt>
                <c:pt idx="3">
                  <c:v>5.5750851668892057E-2</c:v>
                </c:pt>
                <c:pt idx="4">
                  <c:v>5.9870970691133243E-2</c:v>
                </c:pt>
                <c:pt idx="5">
                  <c:v>6.257564699824332E-2</c:v>
                </c:pt>
                <c:pt idx="6">
                  <c:v>6.4301165720185377E-2</c:v>
                </c:pt>
                <c:pt idx="7">
                  <c:v>6.5385599270757683E-2</c:v>
                </c:pt>
                <c:pt idx="8">
                  <c:v>6.6062563450309988E-2</c:v>
                </c:pt>
                <c:pt idx="9">
                  <c:v>6.6484364068124857E-2</c:v>
                </c:pt>
                <c:pt idx="10">
                  <c:v>6.6747388647232606E-2</c:v>
                </c:pt>
                <c:pt idx="11">
                  <c:v>6.6911767546561113E-2</c:v>
                </c:pt>
                <c:pt idx="12">
                  <c:v>6.7014793340830298E-2</c:v>
                </c:pt>
                <c:pt idx="13">
                  <c:v>6.7079567513145033E-2</c:v>
                </c:pt>
                <c:pt idx="14">
                  <c:v>6.7120419987034843E-2</c:v>
                </c:pt>
                <c:pt idx="15">
                  <c:v>6.7146263220782529E-2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4-AE79-418F-89A9-534654449D91}"/>
            </c:ext>
          </c:extLst>
        </c:ser>
        <c:ser>
          <c:idx val="6"/>
          <c:order val="5"/>
          <c:tx>
            <c:strRef>
              <c:f>'Storage Adder Calculator'!$I$13</c:f>
              <c:strCache>
                <c:ptCount val="1"/>
                <c:pt idx="0">
                  <c:v>4.5</c:v>
                </c:pt>
              </c:strCache>
            </c:strRef>
          </c:tx>
          <c:val>
            <c:numRef>
              <c:f>'Storage Adder Calculator'!$I$14:$I$29</c:f>
              <c:numCache>
                <c:formatCode>"$"#,##0.0000</c:formatCode>
                <c:ptCount val="16"/>
                <c:pt idx="0">
                  <c:v>3.3415067924355009E-2</c:v>
                </c:pt>
                <c:pt idx="1">
                  <c:v>4.3408406096642996E-2</c:v>
                </c:pt>
                <c:pt idx="2">
                  <c:v>5.1739394445330787E-2</c:v>
                </c:pt>
                <c:pt idx="3">
                  <c:v>5.7949732206418303E-2</c:v>
                </c:pt>
                <c:pt idx="4">
                  <c:v>6.2232353670489494E-2</c:v>
                </c:pt>
                <c:pt idx="5">
                  <c:v>6.5043705659028325E-2</c:v>
                </c:pt>
                <c:pt idx="6">
                  <c:v>6.6837280911431124E-2</c:v>
                </c:pt>
                <c:pt idx="7">
                  <c:v>6.7964485823466314E-2</c:v>
                </c:pt>
                <c:pt idx="8">
                  <c:v>6.8668150283184029E-2</c:v>
                </c:pt>
                <c:pt idx="9">
                  <c:v>6.9106587223879454E-2</c:v>
                </c:pt>
                <c:pt idx="10">
                  <c:v>6.9379985808236955E-2</c:v>
                </c:pt>
                <c:pt idx="11">
                  <c:v>6.9550848008747307E-2</c:v>
                </c:pt>
                <c:pt idx="12">
                  <c:v>6.965793726405968E-2</c:v>
                </c:pt>
                <c:pt idx="13">
                  <c:v>6.9725266207513764E-2</c:v>
                </c:pt>
                <c:pt idx="14">
                  <c:v>6.9767729952030955E-2</c:v>
                </c:pt>
                <c:pt idx="15">
                  <c:v>6.9794592473951172E-2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5-AE79-418F-89A9-534654449D91}"/>
            </c:ext>
          </c:extLst>
        </c:ser>
        <c:ser>
          <c:idx val="7"/>
          <c:order val="6"/>
          <c:tx>
            <c:strRef>
              <c:f>'Storage Adder Calculator'!$J$13</c:f>
              <c:strCache>
                <c:ptCount val="1"/>
                <c:pt idx="0">
                  <c:v>5</c:v>
                </c:pt>
              </c:strCache>
            </c:strRef>
          </c:tx>
          <c:val>
            <c:numRef>
              <c:f>'Storage Adder Calculator'!$J$14:$J$29</c:f>
              <c:numCache>
                <c:formatCode>"$"#,##0.0000</c:formatCode>
                <c:ptCount val="16"/>
                <c:pt idx="0">
                  <c:v>3.4549262835508854E-2</c:v>
                </c:pt>
                <c:pt idx="1">
                  <c:v>4.4881801075446183E-2</c:v>
                </c:pt>
                <c:pt idx="2">
                  <c:v>5.3495564985487132E-2</c:v>
                </c:pt>
                <c:pt idx="3">
                  <c:v>5.991669787352509E-2</c:v>
                </c:pt>
                <c:pt idx="4">
                  <c:v>6.4344682725213626E-2</c:v>
                </c:pt>
                <c:pt idx="5">
                  <c:v>6.7251459362479227E-2</c:v>
                </c:pt>
                <c:pt idx="6">
                  <c:v>6.9105913255878712E-2</c:v>
                </c:pt>
                <c:pt idx="7">
                  <c:v>7.027137845449935E-2</c:v>
                </c:pt>
                <c:pt idx="8">
                  <c:v>7.0998927128703135E-2</c:v>
                </c:pt>
                <c:pt idx="9">
                  <c:v>7.1452245767323716E-2</c:v>
                </c:pt>
                <c:pt idx="10">
                  <c:v>7.1734924215597587E-2</c:v>
                </c:pt>
                <c:pt idx="11">
                  <c:v>7.1911585926639113E-2</c:v>
                </c:pt>
                <c:pt idx="12">
                  <c:v>7.2022310071717083E-2</c:v>
                </c:pt>
                <c:pt idx="13">
                  <c:v>7.2091924335829852E-2</c:v>
                </c:pt>
                <c:pt idx="14">
                  <c:v>7.2135829411038022E-2</c:v>
                </c:pt>
                <c:pt idx="15">
                  <c:v>7.2163603717298491E-2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6-AE79-418F-89A9-534654449D91}"/>
            </c:ext>
          </c:extLst>
        </c:ser>
        <c:ser>
          <c:idx val="8"/>
          <c:order val="7"/>
          <c:tx>
            <c:strRef>
              <c:f>'Storage Adder Calculator'!$K$13</c:f>
              <c:strCache>
                <c:ptCount val="1"/>
                <c:pt idx="0">
                  <c:v>5.5</c:v>
                </c:pt>
              </c:strCache>
            </c:strRef>
          </c:tx>
          <c:val>
            <c:numRef>
              <c:f>'Storage Adder Calculator'!$K$14:$K$29</c:f>
              <c:numCache>
                <c:formatCode>"$"#,##0.0000</c:formatCode>
                <c:ptCount val="16"/>
                <c:pt idx="0">
                  <c:v>3.5575266934295684E-2</c:v>
                </c:pt>
                <c:pt idx="1">
                  <c:v>4.6214648959454145E-2</c:v>
                </c:pt>
                <c:pt idx="2">
                  <c:v>5.5084214480075361E-2</c:v>
                </c:pt>
                <c:pt idx="3">
                  <c:v>6.1696034755376779E-2</c:v>
                </c:pt>
                <c:pt idx="4">
                  <c:v>6.6255516786291074E-2</c:v>
                </c:pt>
                <c:pt idx="5">
                  <c:v>6.9248615518424261E-2</c:v>
                </c:pt>
                <c:pt idx="6">
                  <c:v>7.1158140841413961E-2</c:v>
                </c:pt>
                <c:pt idx="7">
                  <c:v>7.2358216679239015E-2</c:v>
                </c:pt>
                <c:pt idx="8">
                  <c:v>7.3107371253555736E-2</c:v>
                </c:pt>
                <c:pt idx="9">
                  <c:v>7.3574152025463954E-2</c:v>
                </c:pt>
                <c:pt idx="10">
                  <c:v>7.3865225131764203E-2</c:v>
                </c:pt>
                <c:pt idx="11">
                  <c:v>7.404713313823294E-2</c:v>
                </c:pt>
                <c:pt idx="12">
                  <c:v>7.4161145441070608E-2</c:v>
                </c:pt>
                <c:pt idx="13">
                  <c:v>7.4232827029185447E-2</c:v>
                </c:pt>
                <c:pt idx="14">
                  <c:v>7.4278035946601068E-2</c:v>
                </c:pt>
                <c:pt idx="15">
                  <c:v>7.4306635062125925E-2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7-AE79-418F-89A9-534654449D91}"/>
            </c:ext>
          </c:extLst>
        </c:ser>
        <c:ser>
          <c:idx val="9"/>
          <c:order val="8"/>
          <c:tx>
            <c:strRef>
              <c:f>'Storage Adder Calculator'!$L$13</c:f>
              <c:strCache>
                <c:ptCount val="1"/>
                <c:pt idx="0">
                  <c:v>6</c:v>
                </c:pt>
              </c:strCache>
            </c:strRef>
          </c:tx>
          <c:val>
            <c:numRef>
              <c:f>'Storage Adder Calculator'!$L$14:$L$29</c:f>
              <c:numCache>
                <c:formatCode>"$"#,##0.0000</c:formatCode>
                <c:ptCount val="16"/>
                <c:pt idx="0">
                  <c:v>3.6511935290348817E-2</c:v>
                </c:pt>
                <c:pt idx="1">
                  <c:v>4.7431443744054731E-2</c:v>
                </c:pt>
                <c:pt idx="2">
                  <c:v>5.6534537838627337E-2</c:v>
                </c:pt>
                <c:pt idx="3">
                  <c:v>6.332044205936263E-2</c:v>
                </c:pt>
                <c:pt idx="4">
                  <c:v>6.7999971609420992E-2</c:v>
                </c:pt>
                <c:pt idx="5">
                  <c:v>7.107187623987983E-2</c:v>
                </c:pt>
                <c:pt idx="6">
                  <c:v>7.3031677839037176E-2</c:v>
                </c:pt>
                <c:pt idx="7">
                  <c:v>7.4263350714889542E-2</c:v>
                </c:pt>
                <c:pt idx="8">
                  <c:v>7.5032229930622196E-2</c:v>
                </c:pt>
                <c:pt idx="9">
                  <c:v>7.5511300667327239E-2</c:v>
                </c:pt>
                <c:pt idx="10">
                  <c:v>7.5810037495967889E-2</c:v>
                </c:pt>
                <c:pt idx="11">
                  <c:v>7.5996734994914258E-2</c:v>
                </c:pt>
                <c:pt idx="12">
                  <c:v>7.6113749150597224E-2</c:v>
                </c:pt>
                <c:pt idx="13">
                  <c:v>7.6187318057658202E-2</c:v>
                </c:pt>
                <c:pt idx="14">
                  <c:v>7.6233717289750383E-2</c:v>
                </c:pt>
                <c:pt idx="15">
                  <c:v>7.6263069397138172E-2</c:v>
                </c:pt>
              </c:numCache>
            </c:numRef>
          </c:val>
          <c:extLst>
            <c:ext xmlns:c15="http://schemas.microsoft.com/office/drawing/2012/chart" uri="{02D57815-91ED-43cb-92C2-25804820EDAC}">
              <c15:filteredCategoryTitle>
                <c15:cat>
                  <c:multiLvlStrRef>
                    <c:extLst>
                      <c:ext uri="{02D57815-91ED-43cb-92C2-25804820EDAC}">
                        <c15:formulaRef>
                          <c15:sqref>Calculator!#REF!</c15:sqref>
                        </c15:formulaRef>
                      </c:ext>
                    </c:extLst>
                  </c:multiLvlStrRef>
                </c15:cat>
              </c15:filteredCategoryTitle>
            </c:ext>
            <c:ext xmlns:c16="http://schemas.microsoft.com/office/drawing/2014/chart" uri="{C3380CC4-5D6E-409C-BE32-E72D297353CC}">
              <c16:uniqueId val="{00000008-AE79-418F-89A9-534654449D91}"/>
            </c:ext>
          </c:extLst>
        </c:ser>
        <c:dLbls>
          <c:showLegendKey val="0"/>
          <c:showVal val="0"/>
          <c:showCatName val="0"/>
          <c:showSerName val="0"/>
          <c:showPercent val="0"/>
          <c:showBubbleSize val="0"/>
        </c:dLbls>
        <c:axId val="90161152"/>
        <c:axId val="90163072"/>
        <c:axId val="90149760"/>
      </c:area3DChart>
      <c:catAx>
        <c:axId val="90161152"/>
        <c:scaling>
          <c:orientation val="minMax"/>
        </c:scaling>
        <c:delete val="0"/>
        <c:axPos val="b"/>
        <c:title>
          <c:tx>
            <c:rich>
              <a:bodyPr/>
              <a:lstStyle/>
              <a:p>
                <a:pPr>
                  <a:defRPr/>
                </a:pPr>
                <a:r>
                  <a:rPr lang="en-US"/>
                  <a:t>% ES kW of PV kW</a:t>
                </a:r>
              </a:p>
            </c:rich>
          </c:tx>
          <c:layout>
            <c:manualLayout>
              <c:xMode val="edge"/>
              <c:yMode val="edge"/>
              <c:x val="0.71561180187597195"/>
              <c:y val="0.74222674451552118"/>
            </c:manualLayout>
          </c:layout>
          <c:overlay val="0"/>
        </c:title>
        <c:numFmt formatCode="0%" sourceLinked="1"/>
        <c:majorTickMark val="out"/>
        <c:minorTickMark val="none"/>
        <c:tickLblPos val="nextTo"/>
        <c:crossAx val="90163072"/>
        <c:crosses val="autoZero"/>
        <c:auto val="1"/>
        <c:lblAlgn val="ctr"/>
        <c:lblOffset val="100"/>
        <c:noMultiLvlLbl val="0"/>
      </c:catAx>
      <c:valAx>
        <c:axId val="90163072"/>
        <c:scaling>
          <c:orientation val="minMax"/>
          <c:min val="2.0000000000000004E-2"/>
        </c:scaling>
        <c:delete val="0"/>
        <c:axPos val="l"/>
        <c:majorGridlines/>
        <c:title>
          <c:tx>
            <c:rich>
              <a:bodyPr rot="0" vert="horz"/>
              <a:lstStyle/>
              <a:p>
                <a:pPr>
                  <a:defRPr/>
                </a:pPr>
                <a:r>
                  <a:rPr lang="en-US"/>
                  <a:t>$ ES Adder</a:t>
                </a:r>
              </a:p>
            </c:rich>
          </c:tx>
          <c:overlay val="0"/>
        </c:title>
        <c:numFmt formatCode="&quot;$&quot;#,##0.0000" sourceLinked="1"/>
        <c:majorTickMark val="out"/>
        <c:minorTickMark val="none"/>
        <c:tickLblPos val="nextTo"/>
        <c:crossAx val="90161152"/>
        <c:crosses val="autoZero"/>
        <c:crossBetween val="midCat"/>
      </c:valAx>
      <c:serAx>
        <c:axId val="90149760"/>
        <c:scaling>
          <c:orientation val="minMax"/>
        </c:scaling>
        <c:delete val="0"/>
        <c:axPos val="b"/>
        <c:title>
          <c:tx>
            <c:rich>
              <a:bodyPr rot="0" vert="horz"/>
              <a:lstStyle/>
              <a:p>
                <a:pPr>
                  <a:defRPr/>
                </a:pPr>
                <a:r>
                  <a:rPr lang="en-US"/>
                  <a:t>ES hours @ rated kW</a:t>
                </a:r>
              </a:p>
            </c:rich>
          </c:tx>
          <c:layout>
            <c:manualLayout>
              <c:xMode val="edge"/>
              <c:yMode val="edge"/>
              <c:x val="0.23953544010752006"/>
              <c:y val="0.87942456637156163"/>
            </c:manualLayout>
          </c:layout>
          <c:overlay val="0"/>
        </c:title>
        <c:majorTickMark val="out"/>
        <c:minorTickMark val="none"/>
        <c:tickLblPos val="nextTo"/>
        <c:crossAx val="90163072"/>
        <c:crosses val="autoZero"/>
      </c:serAx>
    </c:plotArea>
    <c:plotVisOnly val="1"/>
    <c:dispBlanksAs val="zero"/>
    <c:showDLblsOverMax val="0"/>
  </c:chart>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15</xdr:col>
      <xdr:colOff>95143</xdr:colOff>
      <xdr:row>27</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0"/>
          <a:ext cx="9801118" cy="52006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SOLAR MASSACHUSETTS RENEWABLE TARGET (SMART) PROGRAM</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(225 CMR 20.00)</a:t>
          </a:r>
          <a:endParaRPr lang="en-US" sz="1100">
            <a:solidFill>
              <a:schemeClr val="dk1"/>
            </a:solidFill>
            <a:effectLst/>
            <a:latin typeface="+mn-lt"/>
            <a:ea typeface="+mn-ea"/>
            <a:cs typeface="+mn-cs"/>
          </a:endParaRPr>
        </a:p>
        <a:p>
          <a:pPr algn="ctr"/>
          <a:r>
            <a:rPr lang="en-US" sz="1100" b="1">
              <a:solidFill>
                <a:schemeClr val="dk1"/>
              </a:solidFill>
              <a:latin typeface="+mn-lt"/>
              <a:ea typeface="+mn-ea"/>
              <a:cs typeface="+mn-cs"/>
            </a:rPr>
            <a:t>Energy</a:t>
          </a:r>
          <a:r>
            <a:rPr lang="en-US" sz="1100" b="1" baseline="0">
              <a:solidFill>
                <a:schemeClr val="dk1"/>
              </a:solidFill>
              <a:latin typeface="+mn-lt"/>
              <a:ea typeface="+mn-ea"/>
              <a:cs typeface="+mn-cs"/>
            </a:rPr>
            <a:t> Storage Adder Calculator</a:t>
          </a:r>
          <a:endParaRPr lang="en-US" sz="1100" b="1">
            <a:solidFill>
              <a:schemeClr val="dk1"/>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How to use this calculator:</a:t>
          </a: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Inc</a:t>
          </a:r>
          <a:r>
            <a:rPr lang="en-US" sz="1100" b="1" baseline="0">
              <a:solidFill>
                <a:schemeClr val="dk1"/>
              </a:solidFill>
              <a:latin typeface="+mn-lt"/>
              <a:ea typeface="+mn-ea"/>
              <a:cs typeface="+mn-cs"/>
            </a:rPr>
            <a:t> Cell C2; </a:t>
          </a:r>
          <a:r>
            <a:rPr lang="en-US" sz="1100" b="0" baseline="0">
              <a:solidFill>
                <a:schemeClr val="dk1"/>
              </a:solidFill>
              <a:latin typeface="+mn-lt"/>
              <a:ea typeface="+mn-ea"/>
              <a:cs typeface="+mn-cs"/>
            </a:rPr>
            <a:t>select the current Energy Storage Adder Block Tranche as found on </a:t>
          </a:r>
          <a:r>
            <a:rPr lang="en-US" sz="1100" b="0" baseline="0">
              <a:solidFill>
                <a:srgbClr val="0070C0"/>
              </a:solidFill>
              <a:latin typeface="+mn-lt"/>
              <a:ea typeface="+mn-ea"/>
              <a:cs typeface="+mn-cs"/>
            </a:rPr>
            <a:t>http://masmartsolar.com/</a:t>
          </a:r>
          <a:endParaRPr lang="en-US" sz="1100" b="1">
            <a:solidFill>
              <a:srgbClr val="0070C0"/>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 Cell C3; </a:t>
          </a:r>
          <a:r>
            <a:rPr lang="en-US" sz="1100" b="0">
              <a:solidFill>
                <a:schemeClr val="dk1"/>
              </a:solidFill>
              <a:latin typeface="+mn-lt"/>
              <a:ea typeface="+mn-ea"/>
              <a:cs typeface="+mn-cs"/>
            </a:rPr>
            <a:t>enter the SMART STGU solar PV rated</a:t>
          </a:r>
          <a:r>
            <a:rPr lang="en-US" sz="1100" b="0" baseline="0">
              <a:solidFill>
                <a:schemeClr val="dk1"/>
              </a:solidFill>
              <a:latin typeface="+mn-lt"/>
              <a:ea typeface="+mn-ea"/>
              <a:cs typeface="+mn-cs"/>
            </a:rPr>
            <a:t> DC capacity (i.e. the sum of the DC rating of the PV panels). </a:t>
          </a:r>
          <a:r>
            <a:rPr lang="en-US" sz="1100" b="1" baseline="30000">
              <a:solidFill>
                <a:schemeClr val="dk1"/>
              </a:solidFill>
              <a:latin typeface="+mn-lt"/>
              <a:ea typeface="+mn-ea"/>
              <a:cs typeface="+mn-cs"/>
            </a:rPr>
            <a:t>1</a:t>
          </a:r>
          <a:endParaRPr lang="en-US" sz="1100" b="1">
            <a:solidFill>
              <a:schemeClr val="dk1"/>
            </a:solidFill>
            <a:latin typeface="+mn-lt"/>
            <a:ea typeface="+mn-ea"/>
            <a:cs typeface="+mn-cs"/>
          </a:endParaRPr>
        </a:p>
        <a:p>
          <a:pPr algn="l"/>
          <a:endParaRPr lang="en-US" sz="1100" b="1"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C4; </a:t>
          </a:r>
          <a:r>
            <a:rPr lang="en-US" sz="1100" b="0" baseline="0">
              <a:solidFill>
                <a:schemeClr val="dk1"/>
              </a:solidFill>
              <a:latin typeface="+mn-lt"/>
              <a:ea typeface="+mn-ea"/>
              <a:cs typeface="+mn-cs"/>
            </a:rPr>
            <a:t>enter the Nominal Rated Power Capacity of the Energy Storage System.  Please see the Energy Storage Guideline for the definition of Nominal Rated Power Capacity of the Energy Storage System.</a:t>
          </a:r>
        </a:p>
        <a:p>
          <a:pPr algn="l"/>
          <a:r>
            <a:rPr lang="en-US" sz="1100" b="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C4 must be at least 25% of C3.</a:t>
          </a:r>
        </a:p>
        <a:p>
          <a:pPr algn="l"/>
          <a:endParaRPr lang="en-US" sz="1100"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C5</a:t>
          </a:r>
          <a:r>
            <a:rPr lang="en-US" sz="1100" baseline="0">
              <a:solidFill>
                <a:schemeClr val="dk1"/>
              </a:solidFill>
              <a:latin typeface="+mn-lt"/>
              <a:ea typeface="+mn-ea"/>
              <a:cs typeface="+mn-cs"/>
            </a:rPr>
            <a:t>; enter the duration of the energy storage system at the Nominal Rated Power Capacity.  For example, if cell C4 is 10 kW, and the energy storage system has 25 kWh of useful energy, then enter (25 kWh / 10 kw =) 2.5 Hours in cell C5.</a:t>
          </a:r>
        </a:p>
        <a:p>
          <a:pPr algn="l"/>
          <a:r>
            <a:rPr lang="en-US" sz="110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C5 must be at least 2 Hours</a:t>
          </a:r>
          <a:r>
            <a:rPr lang="en-US" sz="1100" baseline="0">
              <a:solidFill>
                <a:schemeClr val="dk1"/>
              </a:solidFill>
              <a:latin typeface="+mn-lt"/>
              <a:ea typeface="+mn-ea"/>
              <a:cs typeface="+mn-cs"/>
            </a:rPr>
            <a:t>.  If the proposed system has less than 2 hours of usable energy, de-rate your system's Nominal Rated Power Capacity in cell C4 to a capacity which would last for 2 hours.  Note, this is for program incentive determination purposes only, and no de-rating or physical or operational changes to the energy storage system are required for this purpose.  For example, if an energy storage system has a Nominal Rated Power Capacity of 7 kW, and has 13 kWh of useable energy, for adder calculation purposes the maximum allowable Nominal Rated Power Capacity of the energy storage system is (13/2 = ) 6.5 kW, and should be entered as such in cell C4.</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The resultant storage adder will display in </a:t>
          </a:r>
          <a:r>
            <a:rPr lang="en-US" sz="1100" b="1" baseline="0">
              <a:solidFill>
                <a:schemeClr val="dk1"/>
              </a:solidFill>
              <a:latin typeface="+mn-lt"/>
              <a:ea typeface="+mn-ea"/>
              <a:cs typeface="+mn-cs"/>
            </a:rPr>
            <a:t>cell C7</a:t>
          </a:r>
          <a:r>
            <a:rPr lang="en-US" sz="1100" baseline="0">
              <a:solidFill>
                <a:schemeClr val="dk1"/>
              </a:solidFill>
              <a:latin typeface="+mn-lt"/>
              <a:ea typeface="+mn-ea"/>
              <a:cs typeface="+mn-cs"/>
            </a:rPr>
            <a:t>.  This value will be added to each kWh of eligible energy generated by the paired STGU.</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For more information on the Energy Storage Adder, please consult the Department's </a:t>
          </a:r>
          <a:r>
            <a:rPr lang="en-US" sz="1100" i="1" baseline="0">
              <a:solidFill>
                <a:schemeClr val="dk1"/>
              </a:solidFill>
              <a:latin typeface="+mn-lt"/>
              <a:ea typeface="+mn-ea"/>
              <a:cs typeface="+mn-cs"/>
            </a:rPr>
            <a:t>Guideline on Energy Storage</a:t>
          </a:r>
          <a:r>
            <a:rPr lang="en-US" sz="1100" baseline="0">
              <a:solidFill>
                <a:schemeClr val="dk1"/>
              </a:solidFill>
              <a:latin typeface="+mn-lt"/>
              <a:ea typeface="+mn-ea"/>
              <a:cs typeface="+mn-cs"/>
            </a:rPr>
            <a:t>.</a:t>
          </a:r>
        </a:p>
        <a:p>
          <a:pPr algn="l"/>
          <a:endParaRPr lang="en-US" sz="1100" baseline="0">
            <a:solidFill>
              <a:schemeClr val="dk1"/>
            </a:solidFill>
            <a:latin typeface="+mn-lt"/>
            <a:ea typeface="+mn-ea"/>
            <a:cs typeface="+mn-cs"/>
          </a:endParaRPr>
        </a:p>
        <a:p>
          <a:pPr algn="l"/>
          <a:r>
            <a:rPr lang="en-US" sz="1100" baseline="30000">
              <a:solidFill>
                <a:schemeClr val="dk1"/>
              </a:solidFill>
              <a:latin typeface="+mn-lt"/>
              <a:ea typeface="+mn-ea"/>
              <a:cs typeface="+mn-cs"/>
            </a:rPr>
            <a:t>1</a:t>
          </a:r>
          <a:r>
            <a:rPr lang="en-US" sz="1100" baseline="0">
              <a:solidFill>
                <a:schemeClr val="dk1"/>
              </a:solidFill>
              <a:latin typeface="+mn-lt"/>
              <a:ea typeface="+mn-ea"/>
              <a:cs typeface="+mn-cs"/>
            </a:rPr>
            <a:t> For projects with multiple co-located STGUs (such as co-located roof mounted and canopy mounted at the same location), insert the sum value of the STGUs DC ratings.</a:t>
          </a:r>
          <a:endParaRPr lang="en-US" sz="110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29</xdr:row>
      <xdr:rowOff>80962</xdr:rowOff>
    </xdr:from>
    <xdr:to>
      <xdr:col>12</xdr:col>
      <xdr:colOff>9526</xdr:colOff>
      <xdr:row>54</xdr:row>
      <xdr:rowOff>47626</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19"/>
  <sheetViews>
    <sheetView tabSelected="1" zoomScaleNormal="100" workbookViewId="0">
      <selection activeCell="P2" sqref="P2"/>
    </sheetView>
  </sheetViews>
  <sheetFormatPr defaultRowHeight="14.5" x14ac:dyDescent="0.35"/>
  <cols>
    <col min="1" max="6" width="10.54296875" customWidth="1"/>
  </cols>
  <sheetData>
    <row r="6" spans="2:6" x14ac:dyDescent="0.35">
      <c r="B6" s="6"/>
      <c r="C6" s="6"/>
      <c r="D6" s="6"/>
      <c r="E6" s="6"/>
      <c r="F6" s="6"/>
    </row>
    <row r="7" spans="2:6" x14ac:dyDescent="0.35">
      <c r="B7" s="6"/>
      <c r="C7" s="6"/>
      <c r="D7" s="6"/>
      <c r="E7" s="6"/>
      <c r="F7" s="6"/>
    </row>
    <row r="8" spans="2:6" x14ac:dyDescent="0.35">
      <c r="B8" s="6"/>
      <c r="C8" s="6"/>
      <c r="D8" s="6"/>
      <c r="E8" s="6"/>
      <c r="F8" s="6"/>
    </row>
    <row r="9" spans="2:6" x14ac:dyDescent="0.35">
      <c r="B9" s="3"/>
      <c r="D9" s="3"/>
      <c r="F9" s="3"/>
    </row>
    <row r="10" spans="2:6" x14ac:dyDescent="0.35">
      <c r="B10" s="3"/>
      <c r="D10" s="3"/>
      <c r="F10" s="3"/>
    </row>
    <row r="11" spans="2:6" x14ac:dyDescent="0.35">
      <c r="B11" s="3"/>
      <c r="D11" s="3"/>
      <c r="F11" s="3"/>
    </row>
    <row r="12" spans="2:6" x14ac:dyDescent="0.35">
      <c r="B12" s="3"/>
      <c r="D12" s="3"/>
      <c r="F12" s="3"/>
    </row>
    <row r="13" spans="2:6" x14ac:dyDescent="0.35">
      <c r="B13" s="3"/>
      <c r="D13" s="3"/>
      <c r="F13" s="3"/>
    </row>
    <row r="14" spans="2:6" s="3" customFormat="1" x14ac:dyDescent="0.35"/>
    <row r="15" spans="2:6" x14ac:dyDescent="0.35">
      <c r="B15" s="2"/>
      <c r="D15" s="2"/>
      <c r="F15" s="5"/>
    </row>
    <row r="16" spans="2:6" x14ac:dyDescent="0.35">
      <c r="B16" s="2"/>
      <c r="D16" s="2"/>
      <c r="F16" s="5"/>
    </row>
    <row r="17" spans="2:6" x14ac:dyDescent="0.35">
      <c r="B17" s="2"/>
      <c r="D17" s="2"/>
      <c r="F17" s="5"/>
    </row>
    <row r="18" spans="2:6" x14ac:dyDescent="0.35">
      <c r="B18" s="4"/>
      <c r="D18" s="2"/>
      <c r="F18" s="5"/>
    </row>
    <row r="19" spans="2:6" x14ac:dyDescent="0.35">
      <c r="D19" s="2"/>
      <c r="F19" s="5"/>
    </row>
  </sheetData>
  <sheetProtection algorithmName="SHA-512" hashValue="Io4pRHC1kuajymvDneYtV8Ko5Dl6CMyje9oDg438P0roTmh4jxsXcLfbf8kN0oXvVnqquh5F2NBTZWkDYQqcdw==" saltValue="ewgod/ZpAQBBSOAGZaYJKA==" spinCount="100000" sheet="1" objects="1" scenarios="1"/>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1"/>
  <sheetViews>
    <sheetView zoomScaleNormal="100" workbookViewId="0"/>
  </sheetViews>
  <sheetFormatPr defaultRowHeight="14.5" x14ac:dyDescent="0.35"/>
  <cols>
    <col min="1" max="1" width="38" customWidth="1"/>
    <col min="2" max="2" width="3.7265625" customWidth="1"/>
    <col min="3" max="3" width="9.453125" customWidth="1"/>
    <col min="4" max="5" width="10.54296875" customWidth="1"/>
    <col min="6" max="12" width="10.54296875" bestFit="1" customWidth="1"/>
    <col min="13" max="13" width="29.453125" bestFit="1" customWidth="1"/>
    <col min="14" max="14" width="10.54296875" bestFit="1" customWidth="1"/>
    <col min="15" max="15" width="20.81640625" bestFit="1" customWidth="1"/>
  </cols>
  <sheetData>
    <row r="1" spans="1:17" ht="15" thickBot="1" x14ac:dyDescent="0.4">
      <c r="A1" s="34" t="s">
        <v>6</v>
      </c>
      <c r="B1" s="35"/>
      <c r="C1" s="36"/>
    </row>
    <row r="2" spans="1:17" x14ac:dyDescent="0.35">
      <c r="A2" s="38" t="s">
        <v>11</v>
      </c>
      <c r="B2" s="39"/>
      <c r="C2" s="37">
        <v>1</v>
      </c>
      <c r="D2" s="30" t="s">
        <v>12</v>
      </c>
    </row>
    <row r="3" spans="1:17" x14ac:dyDescent="0.35">
      <c r="A3" s="46" t="s">
        <v>5</v>
      </c>
      <c r="B3" s="47"/>
      <c r="C3" s="28">
        <v>800</v>
      </c>
      <c r="G3" s="7"/>
      <c r="H3" s="7"/>
    </row>
    <row r="4" spans="1:17" x14ac:dyDescent="0.35">
      <c r="A4" s="48" t="s">
        <v>8</v>
      </c>
      <c r="B4" s="48"/>
      <c r="C4" s="28">
        <v>800</v>
      </c>
      <c r="D4" s="30" t="s">
        <v>10</v>
      </c>
      <c r="E4" s="30"/>
      <c r="F4" s="30"/>
      <c r="G4" s="30"/>
      <c r="H4" s="30"/>
      <c r="I4" s="30"/>
      <c r="J4" s="30"/>
    </row>
    <row r="5" spans="1:17" x14ac:dyDescent="0.35">
      <c r="A5" s="48" t="s">
        <v>1</v>
      </c>
      <c r="B5" s="48"/>
      <c r="C5" s="28">
        <v>3</v>
      </c>
      <c r="D5" s="30" t="s">
        <v>9</v>
      </c>
      <c r="E5" s="30"/>
      <c r="F5" s="30"/>
      <c r="G5" s="30"/>
      <c r="H5" s="30"/>
      <c r="I5" s="30"/>
    </row>
    <row r="6" spans="1:17" x14ac:dyDescent="0.35">
      <c r="A6" s="48" t="s">
        <v>0</v>
      </c>
      <c r="B6" s="48"/>
      <c r="C6" s="29">
        <f>0.045*(0.96^(C2-1))</f>
        <v>4.4999999999999998E-2</v>
      </c>
      <c r="G6" s="1"/>
    </row>
    <row r="7" spans="1:17" x14ac:dyDescent="0.35">
      <c r="A7" s="48" t="s">
        <v>2</v>
      </c>
      <c r="B7" s="48"/>
      <c r="C7" s="27">
        <f>MAX(0.0001,((C4/C3)/((C4/C3)+EXP(0.7-(8*(C4/C3)))))*(0.8+(0.5*LN(C5)))*$C$6)</f>
        <v>6.0677786297595515E-2</v>
      </c>
      <c r="G7" s="1"/>
    </row>
    <row r="8" spans="1:17" x14ac:dyDescent="0.35">
      <c r="A8" s="30" t="s">
        <v>7</v>
      </c>
      <c r="C8" s="3"/>
      <c r="D8" s="8"/>
      <c r="G8" s="1"/>
    </row>
    <row r="9" spans="1:17" ht="15" thickBot="1" x14ac:dyDescent="0.4">
      <c r="C9" s="3"/>
      <c r="D9" s="8"/>
      <c r="G9" s="1"/>
    </row>
    <row r="10" spans="1:17" x14ac:dyDescent="0.35">
      <c r="B10" s="49" t="s">
        <v>4</v>
      </c>
      <c r="C10" s="50"/>
      <c r="D10" s="50"/>
      <c r="E10" s="50"/>
      <c r="F10" s="50"/>
      <c r="G10" s="50"/>
      <c r="H10" s="50"/>
      <c r="I10" s="50"/>
      <c r="J10" s="50"/>
      <c r="K10" s="50"/>
      <c r="L10" s="51"/>
    </row>
    <row r="11" spans="1:17" ht="15" thickBot="1" x14ac:dyDescent="0.4">
      <c r="B11" s="52"/>
      <c r="C11" s="53"/>
      <c r="D11" s="53"/>
      <c r="E11" s="53"/>
      <c r="F11" s="53"/>
      <c r="G11" s="53"/>
      <c r="H11" s="53"/>
      <c r="I11" s="53"/>
      <c r="J11" s="53"/>
      <c r="K11" s="53"/>
      <c r="L11" s="54"/>
    </row>
    <row r="12" spans="1:17" ht="15" thickBot="1" x14ac:dyDescent="0.4">
      <c r="B12" s="21"/>
      <c r="C12" s="22"/>
      <c r="D12" s="40" t="s">
        <v>1</v>
      </c>
      <c r="E12" s="41"/>
      <c r="F12" s="41"/>
      <c r="G12" s="41"/>
      <c r="H12" s="41"/>
      <c r="I12" s="41"/>
      <c r="J12" s="41"/>
      <c r="K12" s="41"/>
      <c r="L12" s="42"/>
    </row>
    <row r="13" spans="1:17" ht="15" thickBot="1" x14ac:dyDescent="0.4">
      <c r="B13" s="23"/>
      <c r="C13" s="24"/>
      <c r="D13" s="25">
        <v>2</v>
      </c>
      <c r="E13" s="26">
        <v>2.5</v>
      </c>
      <c r="F13" s="26">
        <v>3</v>
      </c>
      <c r="G13" s="26">
        <v>3.5</v>
      </c>
      <c r="H13" s="26">
        <v>4</v>
      </c>
      <c r="I13" s="26">
        <v>4.5</v>
      </c>
      <c r="J13" s="26">
        <v>5</v>
      </c>
      <c r="K13" s="26">
        <v>5.5</v>
      </c>
      <c r="L13" s="33">
        <v>6</v>
      </c>
      <c r="M13" s="32"/>
      <c r="P13" s="3"/>
    </row>
    <row r="14" spans="1:17" x14ac:dyDescent="0.35">
      <c r="B14" s="43" t="s">
        <v>3</v>
      </c>
      <c r="C14" s="20">
        <v>0.25</v>
      </c>
      <c r="D14" s="12">
        <f>($C14/($C14+EXP(0.7-(8*$C14))))*(0.8+(0.5*LN(D$13)))*$C$6</f>
        <v>2.4685489117807762E-2</v>
      </c>
      <c r="E14" s="13">
        <f t="shared" ref="D14:L23" si="0">($C14/($C14+EXP(0.7-(8*$C14))))*(0.8+(0.5*LN(E$13)))*$C$6</f>
        <v>2.7087606066241415E-2</v>
      </c>
      <c r="F14" s="13">
        <f t="shared" si="0"/>
        <v>2.9050278521081382E-2</v>
      </c>
      <c r="G14" s="13">
        <f t="shared" si="0"/>
        <v>3.0709694437180267E-2</v>
      </c>
      <c r="H14" s="13">
        <f t="shared" si="0"/>
        <v>3.2147145887075193E-2</v>
      </c>
      <c r="I14" s="13">
        <f t="shared" si="0"/>
        <v>3.3415067924355009E-2</v>
      </c>
      <c r="J14" s="13">
        <f t="shared" si="0"/>
        <v>3.4549262835508854E-2</v>
      </c>
      <c r="K14" s="13">
        <f t="shared" si="0"/>
        <v>3.5575266934295684E-2</v>
      </c>
      <c r="L14" s="14">
        <f t="shared" si="0"/>
        <v>3.6511935290348817E-2</v>
      </c>
      <c r="M14" s="1"/>
      <c r="P14" s="1"/>
    </row>
    <row r="15" spans="1:17" x14ac:dyDescent="0.35">
      <c r="B15" s="44"/>
      <c r="C15" s="10">
        <v>0.3</v>
      </c>
      <c r="D15" s="15">
        <f t="shared" si="0"/>
        <v>3.206809989869995E-2</v>
      </c>
      <c r="E15" s="9">
        <f t="shared" si="0"/>
        <v>3.5188610329062918E-2</v>
      </c>
      <c r="F15" s="9">
        <f t="shared" si="0"/>
        <v>3.7738252997671466E-2</v>
      </c>
      <c r="G15" s="9">
        <f t="shared" si="0"/>
        <v>3.9893945158235695E-2</v>
      </c>
      <c r="H15" s="9">
        <f t="shared" si="0"/>
        <v>4.1761290645083202E-2</v>
      </c>
      <c r="I15" s="9">
        <f t="shared" si="0"/>
        <v>4.3408406096642996E-2</v>
      </c>
      <c r="J15" s="9">
        <f t="shared" si="0"/>
        <v>4.4881801075446183E-2</v>
      </c>
      <c r="K15" s="9">
        <f t="shared" si="0"/>
        <v>4.6214648959454145E-2</v>
      </c>
      <c r="L15" s="16">
        <f t="shared" si="0"/>
        <v>4.7431443744054731E-2</v>
      </c>
      <c r="M15" s="1"/>
      <c r="P15" s="1"/>
      <c r="Q15" s="1"/>
    </row>
    <row r="16" spans="1:17" x14ac:dyDescent="0.35">
      <c r="B16" s="44"/>
      <c r="C16" s="10">
        <v>0.35</v>
      </c>
      <c r="D16" s="15">
        <f t="shared" si="0"/>
        <v>3.8222644390055648E-2</v>
      </c>
      <c r="E16" s="9">
        <f t="shared" si="0"/>
        <v>4.1942046564553019E-2</v>
      </c>
      <c r="F16" s="9">
        <f t="shared" si="0"/>
        <v>4.498101941769321E-2</v>
      </c>
      <c r="G16" s="9">
        <f t="shared" si="0"/>
        <v>4.7550434354280011E-2</v>
      </c>
      <c r="H16" s="9">
        <f t="shared" si="0"/>
        <v>4.977616281098976E-2</v>
      </c>
      <c r="I16" s="9">
        <f t="shared" si="0"/>
        <v>5.1739394445330787E-2</v>
      </c>
      <c r="J16" s="9">
        <f t="shared" si="0"/>
        <v>5.3495564985487132E-2</v>
      </c>
      <c r="K16" s="9">
        <f t="shared" si="0"/>
        <v>5.5084214480075361E-2</v>
      </c>
      <c r="L16" s="16">
        <f t="shared" si="0"/>
        <v>5.6534537838627337E-2</v>
      </c>
      <c r="M16" s="1"/>
      <c r="P16" s="1"/>
    </row>
    <row r="17" spans="2:16" x14ac:dyDescent="0.35">
      <c r="B17" s="44"/>
      <c r="C17" s="10">
        <v>0.4</v>
      </c>
      <c r="D17" s="15">
        <f t="shared" si="0"/>
        <v>4.281055142547717E-2</v>
      </c>
      <c r="E17" s="9">
        <f t="shared" si="0"/>
        <v>4.6976397630110203E-2</v>
      </c>
      <c r="F17" s="9">
        <f t="shared" si="0"/>
        <v>5.0380141815947729E-2</v>
      </c>
      <c r="G17" s="9">
        <f t="shared" si="0"/>
        <v>5.3257966519901397E-2</v>
      </c>
      <c r="H17" s="9">
        <f t="shared" si="0"/>
        <v>5.5750851668892057E-2</v>
      </c>
      <c r="I17" s="9">
        <f t="shared" si="0"/>
        <v>5.7949732206418303E-2</v>
      </c>
      <c r="J17" s="9">
        <f t="shared" si="0"/>
        <v>5.991669787352509E-2</v>
      </c>
      <c r="K17" s="9">
        <f t="shared" si="0"/>
        <v>6.1696034755376779E-2</v>
      </c>
      <c r="L17" s="16">
        <f t="shared" si="0"/>
        <v>6.332044205936263E-2</v>
      </c>
      <c r="M17" s="1"/>
      <c r="P17" s="1"/>
    </row>
    <row r="18" spans="2:16" x14ac:dyDescent="0.35">
      <c r="B18" s="44"/>
      <c r="C18" s="10">
        <v>0.45</v>
      </c>
      <c r="D18" s="15">
        <f t="shared" si="0"/>
        <v>4.5974351833914018E-2</v>
      </c>
      <c r="E18" s="9">
        <f t="shared" si="0"/>
        <v>5.04480638679944E-2</v>
      </c>
      <c r="F18" s="9">
        <f t="shared" si="0"/>
        <v>5.410335275220176E-2</v>
      </c>
      <c r="G18" s="9">
        <f t="shared" si="0"/>
        <v>5.719385546824849E-2</v>
      </c>
      <c r="H18" s="9">
        <f t="shared" si="0"/>
        <v>5.9870970691133243E-2</v>
      </c>
      <c r="I18" s="9">
        <f t="shared" si="0"/>
        <v>6.2232353670489494E-2</v>
      </c>
      <c r="J18" s="9">
        <f t="shared" si="0"/>
        <v>6.4344682725213626E-2</v>
      </c>
      <c r="K18" s="9">
        <f t="shared" si="0"/>
        <v>6.6255516786291074E-2</v>
      </c>
      <c r="L18" s="16">
        <f t="shared" si="0"/>
        <v>6.7999971609420992E-2</v>
      </c>
      <c r="M18" s="1"/>
      <c r="P18" s="1"/>
    </row>
    <row r="19" spans="2:16" x14ac:dyDescent="0.35">
      <c r="B19" s="44"/>
      <c r="C19" s="10">
        <v>0.5</v>
      </c>
      <c r="D19" s="15">
        <f t="shared" si="0"/>
        <v>4.8051247175755284E-2</v>
      </c>
      <c r="E19" s="9">
        <f t="shared" si="0"/>
        <v>5.2727059539991204E-2</v>
      </c>
      <c r="F19" s="9">
        <f t="shared" si="0"/>
        <v>5.6547476417391801E-2</v>
      </c>
      <c r="G19" s="9">
        <f t="shared" si="0"/>
        <v>5.9777592862373594E-2</v>
      </c>
      <c r="H19" s="9">
        <f t="shared" si="0"/>
        <v>6.257564699824332E-2</v>
      </c>
      <c r="I19" s="9">
        <f t="shared" si="0"/>
        <v>6.5043705659028325E-2</v>
      </c>
      <c r="J19" s="9">
        <f t="shared" si="0"/>
        <v>6.7251459362479227E-2</v>
      </c>
      <c r="K19" s="9">
        <f t="shared" si="0"/>
        <v>6.9248615518424261E-2</v>
      </c>
      <c r="L19" s="16">
        <f t="shared" si="0"/>
        <v>7.107187623987983E-2</v>
      </c>
      <c r="M19" s="1"/>
      <c r="P19" s="1"/>
    </row>
    <row r="20" spans="2:16" x14ac:dyDescent="0.35">
      <c r="B20" s="44"/>
      <c r="C20" s="10">
        <v>0.55000000000000004</v>
      </c>
      <c r="D20" s="15">
        <f t="shared" si="0"/>
        <v>4.9376256673727539E-2</v>
      </c>
      <c r="E20" s="9">
        <f t="shared" si="0"/>
        <v>5.4181004209420874E-2</v>
      </c>
      <c r="F20" s="9">
        <f t="shared" si="0"/>
        <v>5.8106768792579325E-2</v>
      </c>
      <c r="G20" s="9">
        <f t="shared" si="0"/>
        <v>6.1425955453647346E-2</v>
      </c>
      <c r="H20" s="9">
        <f t="shared" si="0"/>
        <v>6.4301165720185377E-2</v>
      </c>
      <c r="I20" s="9">
        <f t="shared" si="0"/>
        <v>6.6837280911431124E-2</v>
      </c>
      <c r="J20" s="9">
        <f t="shared" si="0"/>
        <v>6.9105913255878712E-2</v>
      </c>
      <c r="K20" s="9">
        <f t="shared" si="0"/>
        <v>7.1158140841413961E-2</v>
      </c>
      <c r="L20" s="16">
        <f t="shared" si="0"/>
        <v>7.3031677839037176E-2</v>
      </c>
      <c r="M20" s="1"/>
      <c r="P20" s="1"/>
    </row>
    <row r="21" spans="2:16" x14ac:dyDescent="0.35">
      <c r="B21" s="44"/>
      <c r="C21" s="10">
        <v>0.6</v>
      </c>
      <c r="D21" s="15">
        <f t="shared" si="0"/>
        <v>5.0208982935202637E-2</v>
      </c>
      <c r="E21" s="9">
        <f t="shared" si="0"/>
        <v>5.5094762118944304E-2</v>
      </c>
      <c r="F21" s="9">
        <f t="shared" si="0"/>
        <v>5.9086734379334468E-2</v>
      </c>
      <c r="G21" s="9">
        <f t="shared" si="0"/>
        <v>6.2461898833892852E-2</v>
      </c>
      <c r="H21" s="9">
        <f t="shared" si="0"/>
        <v>6.5385599270757683E-2</v>
      </c>
      <c r="I21" s="9">
        <f t="shared" si="0"/>
        <v>6.7964485823466314E-2</v>
      </c>
      <c r="J21" s="9">
        <f t="shared" si="0"/>
        <v>7.027137845449935E-2</v>
      </c>
      <c r="K21" s="9">
        <f t="shared" si="0"/>
        <v>7.2358216679239015E-2</v>
      </c>
      <c r="L21" s="16">
        <f t="shared" si="0"/>
        <v>7.4263350714889542E-2</v>
      </c>
      <c r="M21" s="1"/>
      <c r="P21" s="1"/>
    </row>
    <row r="22" spans="2:16" x14ac:dyDescent="0.35">
      <c r="B22" s="44"/>
      <c r="C22" s="10">
        <v>0.65</v>
      </c>
      <c r="D22" s="15">
        <f t="shared" si="0"/>
        <v>5.0728817322559634E-2</v>
      </c>
      <c r="E22" s="9">
        <f t="shared" si="0"/>
        <v>5.5665181000952781E-2</v>
      </c>
      <c r="F22" s="9">
        <f t="shared" si="0"/>
        <v>5.9698483802871828E-2</v>
      </c>
      <c r="G22" s="9">
        <f t="shared" si="0"/>
        <v>6.310859273238062E-2</v>
      </c>
      <c r="H22" s="9">
        <f t="shared" si="0"/>
        <v>6.6062563450309988E-2</v>
      </c>
      <c r="I22" s="9">
        <f t="shared" si="0"/>
        <v>6.8668150283184029E-2</v>
      </c>
      <c r="J22" s="9">
        <f t="shared" si="0"/>
        <v>7.0998927128703135E-2</v>
      </c>
      <c r="K22" s="9">
        <f t="shared" si="0"/>
        <v>7.3107371253555736E-2</v>
      </c>
      <c r="L22" s="16">
        <f t="shared" si="0"/>
        <v>7.5032229930622196E-2</v>
      </c>
      <c r="M22" s="1"/>
      <c r="P22" s="1"/>
    </row>
    <row r="23" spans="2:16" x14ac:dyDescent="0.35">
      <c r="B23" s="44"/>
      <c r="C23" s="10">
        <v>0.7</v>
      </c>
      <c r="D23" s="15">
        <f t="shared" si="0"/>
        <v>5.1052714025474712E-2</v>
      </c>
      <c r="E23" s="9">
        <f t="shared" si="0"/>
        <v>5.6020595724673564E-2</v>
      </c>
      <c r="F23" s="9">
        <f t="shared" si="0"/>
        <v>6.0079650624677079E-2</v>
      </c>
      <c r="G23" s="9">
        <f t="shared" si="0"/>
        <v>6.3511532642878746E-2</v>
      </c>
      <c r="H23" s="9">
        <f t="shared" si="0"/>
        <v>6.6484364068124857E-2</v>
      </c>
      <c r="I23" s="9">
        <f t="shared" si="0"/>
        <v>6.9106587223879454E-2</v>
      </c>
      <c r="J23" s="9">
        <f t="shared" si="0"/>
        <v>7.1452245767323716E-2</v>
      </c>
      <c r="K23" s="9">
        <f t="shared" si="0"/>
        <v>7.3574152025463954E-2</v>
      </c>
      <c r="L23" s="16">
        <f t="shared" si="0"/>
        <v>7.5511300667327239E-2</v>
      </c>
      <c r="M23" s="1"/>
      <c r="P23" s="1"/>
    </row>
    <row r="24" spans="2:16" x14ac:dyDescent="0.35">
      <c r="B24" s="44"/>
      <c r="C24" s="10">
        <v>0.75</v>
      </c>
      <c r="D24" s="15">
        <f t="shared" ref="D24:L29" si="1">($C24/($C24+EXP(0.7-(8*$C24))))*(0.8+(0.5*LN(D$13)))*$C$6</f>
        <v>5.1254688110766389E-2</v>
      </c>
      <c r="E24" s="9">
        <f t="shared" si="1"/>
        <v>5.6242223679131384E-2</v>
      </c>
      <c r="F24" s="9">
        <f t="shared" si="1"/>
        <v>6.0317336959501665E-2</v>
      </c>
      <c r="G24" s="9">
        <f t="shared" si="1"/>
        <v>6.3762796144846881E-2</v>
      </c>
      <c r="H24" s="9">
        <f t="shared" si="1"/>
        <v>6.6747388647232606E-2</v>
      </c>
      <c r="I24" s="9">
        <f t="shared" si="1"/>
        <v>6.9379985808236955E-2</v>
      </c>
      <c r="J24" s="9">
        <f t="shared" si="1"/>
        <v>7.1734924215597587E-2</v>
      </c>
      <c r="K24" s="9">
        <f t="shared" si="1"/>
        <v>7.3865225131764203E-2</v>
      </c>
      <c r="L24" s="16">
        <f t="shared" si="1"/>
        <v>7.5810037495967889E-2</v>
      </c>
      <c r="M24" s="1"/>
      <c r="P24" s="1"/>
    </row>
    <row r="25" spans="2:16" x14ac:dyDescent="0.35">
      <c r="B25" s="44"/>
      <c r="C25" s="10">
        <v>0.8</v>
      </c>
      <c r="D25" s="15">
        <f t="shared" si="1"/>
        <v>5.1380913112040995E-2</v>
      </c>
      <c r="E25" s="9">
        <f t="shared" si="1"/>
        <v>5.6380731492119009E-2</v>
      </c>
      <c r="F25" s="9">
        <f t="shared" si="1"/>
        <v>6.0465880560394147E-2</v>
      </c>
      <c r="G25" s="9">
        <f t="shared" si="1"/>
        <v>6.3919824883510987E-2</v>
      </c>
      <c r="H25" s="9">
        <f t="shared" si="1"/>
        <v>6.6911767546561113E-2</v>
      </c>
      <c r="I25" s="9">
        <f t="shared" si="1"/>
        <v>6.9550848008747307E-2</v>
      </c>
      <c r="J25" s="9">
        <f t="shared" si="1"/>
        <v>7.1911585926639113E-2</v>
      </c>
      <c r="K25" s="9">
        <f t="shared" si="1"/>
        <v>7.404713313823294E-2</v>
      </c>
      <c r="L25" s="16">
        <f t="shared" si="1"/>
        <v>7.5996734994914258E-2</v>
      </c>
      <c r="M25" s="1"/>
      <c r="P25" s="1"/>
    </row>
    <row r="26" spans="2:16" x14ac:dyDescent="0.35">
      <c r="B26" s="44"/>
      <c r="C26" s="10">
        <v>0.85</v>
      </c>
      <c r="D26" s="15">
        <f t="shared" si="1"/>
        <v>5.1460025644525814E-2</v>
      </c>
      <c r="E26" s="9">
        <f t="shared" si="1"/>
        <v>5.6467542375412599E-2</v>
      </c>
      <c r="F26" s="9">
        <f t="shared" si="1"/>
        <v>6.055898145429274E-2</v>
      </c>
      <c r="G26" s="9">
        <f t="shared" si="1"/>
        <v>6.4018243905599861E-2</v>
      </c>
      <c r="H26" s="9">
        <f t="shared" si="1"/>
        <v>6.7014793340830298E-2</v>
      </c>
      <c r="I26" s="9">
        <f t="shared" si="1"/>
        <v>6.965793726405968E-2</v>
      </c>
      <c r="J26" s="9">
        <f t="shared" si="1"/>
        <v>7.2022310071717083E-2</v>
      </c>
      <c r="K26" s="9">
        <f t="shared" si="1"/>
        <v>7.4161145441070608E-2</v>
      </c>
      <c r="L26" s="16">
        <f t="shared" si="1"/>
        <v>7.6113749150597224E-2</v>
      </c>
      <c r="M26" s="1"/>
      <c r="P26" s="1"/>
    </row>
    <row r="27" spans="2:16" x14ac:dyDescent="0.35">
      <c r="B27" s="44"/>
      <c r="C27" s="10">
        <v>0.9</v>
      </c>
      <c r="D27" s="15">
        <f t="shared" si="1"/>
        <v>5.1509765118487434E-2</v>
      </c>
      <c r="E27" s="9">
        <f t="shared" si="1"/>
        <v>5.6522121941172253E-2</v>
      </c>
      <c r="F27" s="9">
        <f t="shared" si="1"/>
        <v>6.0617515663000589E-2</v>
      </c>
      <c r="G27" s="9">
        <f t="shared" si="1"/>
        <v>6.4080121717278532E-2</v>
      </c>
      <c r="H27" s="9">
        <f t="shared" si="1"/>
        <v>6.7079567513145033E-2</v>
      </c>
      <c r="I27" s="9">
        <f t="shared" si="1"/>
        <v>6.9725266207513764E-2</v>
      </c>
      <c r="J27" s="9">
        <f t="shared" si="1"/>
        <v>7.2091924335829852E-2</v>
      </c>
      <c r="K27" s="9">
        <f t="shared" si="1"/>
        <v>7.4232827029185447E-2</v>
      </c>
      <c r="L27" s="16">
        <f t="shared" si="1"/>
        <v>7.6187318057658202E-2</v>
      </c>
      <c r="M27" s="1"/>
      <c r="P27" s="1"/>
    </row>
    <row r="28" spans="2:16" x14ac:dyDescent="0.35">
      <c r="B28" s="44"/>
      <c r="C28" s="10">
        <v>0.95</v>
      </c>
      <c r="D28" s="15">
        <f t="shared" si="1"/>
        <v>5.154113534659991E-2</v>
      </c>
      <c r="E28" s="9">
        <f t="shared" si="1"/>
        <v>5.6556544770603075E-2</v>
      </c>
      <c r="F28" s="9">
        <f t="shared" si="1"/>
        <v>6.0654432649315429E-2</v>
      </c>
      <c r="G28" s="9">
        <f t="shared" si="1"/>
        <v>6.4119147483191488E-2</v>
      </c>
      <c r="H28" s="9">
        <f t="shared" si="1"/>
        <v>6.7120419987034843E-2</v>
      </c>
      <c r="I28" s="9">
        <f t="shared" si="1"/>
        <v>6.9767729952030955E-2</v>
      </c>
      <c r="J28" s="9">
        <f t="shared" si="1"/>
        <v>7.2135829411038022E-2</v>
      </c>
      <c r="K28" s="9">
        <f t="shared" si="1"/>
        <v>7.4278035946601068E-2</v>
      </c>
      <c r="L28" s="16">
        <f t="shared" si="1"/>
        <v>7.6233717289750383E-2</v>
      </c>
      <c r="M28" s="1"/>
      <c r="P28" s="1"/>
    </row>
    <row r="29" spans="2:16" ht="15" thickBot="1" x14ac:dyDescent="0.4">
      <c r="B29" s="45"/>
      <c r="C29" s="11">
        <v>1</v>
      </c>
      <c r="D29" s="17">
        <f t="shared" si="1"/>
        <v>5.1560980121239879E-2</v>
      </c>
      <c r="E29" s="18">
        <f t="shared" si="1"/>
        <v>5.6578320617755855E-2</v>
      </c>
      <c r="F29" s="18">
        <f t="shared" si="1"/>
        <v>6.0677786297595515E-2</v>
      </c>
      <c r="G29" s="18">
        <f t="shared" si="1"/>
        <v>6.4143835143316827E-2</v>
      </c>
      <c r="H29" s="18">
        <f t="shared" si="1"/>
        <v>6.7146263220782529E-2</v>
      </c>
      <c r="I29" s="18">
        <f t="shared" si="1"/>
        <v>6.9794592473951172E-2</v>
      </c>
      <c r="J29" s="18">
        <f t="shared" si="1"/>
        <v>7.2163603717298491E-2</v>
      </c>
      <c r="K29" s="18">
        <f t="shared" si="1"/>
        <v>7.4306635062125925E-2</v>
      </c>
      <c r="L29" s="19">
        <f t="shared" si="1"/>
        <v>7.6263069397138172E-2</v>
      </c>
      <c r="M29" s="1"/>
      <c r="P29" s="1"/>
    </row>
    <row r="30" spans="2:16" x14ac:dyDescent="0.35">
      <c r="F30" s="1"/>
      <c r="G30" s="1"/>
      <c r="H30" s="1"/>
      <c r="I30" s="1"/>
      <c r="J30" s="1"/>
      <c r="K30" s="1"/>
      <c r="L30" s="1"/>
      <c r="M30" s="1"/>
      <c r="N30" s="1"/>
    </row>
    <row r="31" spans="2:16" x14ac:dyDescent="0.35">
      <c r="F31" s="1"/>
      <c r="G31" s="1"/>
      <c r="H31" s="1"/>
      <c r="I31" s="1"/>
      <c r="J31" s="1"/>
      <c r="K31" s="1"/>
      <c r="L31" s="1"/>
      <c r="M31" s="1"/>
      <c r="N31" s="1"/>
    </row>
    <row r="32" spans="2:16" x14ac:dyDescent="0.35">
      <c r="F32" s="1"/>
      <c r="G32" s="1"/>
      <c r="H32" s="1"/>
      <c r="I32" s="1"/>
      <c r="J32" s="1"/>
      <c r="K32" s="1"/>
      <c r="L32" s="1"/>
      <c r="M32" s="1"/>
      <c r="N32" s="1"/>
    </row>
    <row r="33" spans="6:14" x14ac:dyDescent="0.35">
      <c r="F33" s="1"/>
      <c r="G33" s="1"/>
      <c r="H33" s="1"/>
      <c r="I33" s="1"/>
      <c r="J33" s="1"/>
      <c r="K33" s="1"/>
      <c r="L33" s="1"/>
      <c r="M33" s="1"/>
      <c r="N33" s="1"/>
    </row>
    <row r="34" spans="6:14" x14ac:dyDescent="0.35">
      <c r="F34" s="1"/>
      <c r="G34" s="1"/>
      <c r="H34" s="1"/>
      <c r="I34" s="1"/>
      <c r="J34" s="1"/>
      <c r="K34" s="1"/>
      <c r="L34" s="1"/>
      <c r="M34" s="1"/>
      <c r="N34" s="1"/>
    </row>
    <row r="35" spans="6:14" x14ac:dyDescent="0.35">
      <c r="F35" s="1"/>
      <c r="G35" s="1"/>
      <c r="H35" s="1"/>
      <c r="I35" s="1"/>
      <c r="J35" s="1"/>
      <c r="K35" s="1"/>
      <c r="L35" s="1"/>
      <c r="M35" s="1"/>
      <c r="N35" s="1"/>
    </row>
    <row r="36" spans="6:14" x14ac:dyDescent="0.35">
      <c r="F36" s="1"/>
      <c r="G36" s="1"/>
      <c r="H36" s="1"/>
      <c r="I36" s="1"/>
      <c r="J36" s="1"/>
      <c r="K36" s="1"/>
      <c r="L36" s="1"/>
      <c r="M36" s="1"/>
      <c r="N36" s="1"/>
    </row>
    <row r="37" spans="6:14" x14ac:dyDescent="0.35">
      <c r="F37" s="1"/>
      <c r="G37" s="1"/>
      <c r="H37" s="1"/>
      <c r="I37" s="1"/>
      <c r="J37" s="1"/>
      <c r="K37" s="1"/>
      <c r="L37" s="1"/>
      <c r="M37" s="1"/>
      <c r="N37" s="1"/>
    </row>
    <row r="62" spans="6:9" x14ac:dyDescent="0.35">
      <c r="F62" s="31">
        <v>1</v>
      </c>
      <c r="I62" s="2"/>
    </row>
    <row r="63" spans="6:9" x14ac:dyDescent="0.35">
      <c r="F63" s="31">
        <v>2</v>
      </c>
    </row>
    <row r="64" spans="6:9" x14ac:dyDescent="0.35">
      <c r="F64" s="31">
        <v>3</v>
      </c>
      <c r="G64" s="2"/>
    </row>
    <row r="65" spans="6:7" x14ac:dyDescent="0.35">
      <c r="F65" s="31">
        <v>4</v>
      </c>
      <c r="G65" s="2"/>
    </row>
    <row r="66" spans="6:7" x14ac:dyDescent="0.35">
      <c r="F66" s="31">
        <v>5</v>
      </c>
      <c r="G66" s="2"/>
    </row>
    <row r="67" spans="6:7" x14ac:dyDescent="0.35">
      <c r="F67" s="31">
        <v>6</v>
      </c>
      <c r="G67" s="2"/>
    </row>
    <row r="68" spans="6:7" x14ac:dyDescent="0.35">
      <c r="F68" s="31">
        <v>7</v>
      </c>
      <c r="G68" s="2"/>
    </row>
    <row r="69" spans="6:7" x14ac:dyDescent="0.35">
      <c r="F69" s="31">
        <v>8</v>
      </c>
      <c r="G69" s="2"/>
    </row>
    <row r="70" spans="6:7" x14ac:dyDescent="0.35">
      <c r="F70" s="31">
        <v>9</v>
      </c>
      <c r="G70" s="2"/>
    </row>
    <row r="71" spans="6:7" x14ac:dyDescent="0.35">
      <c r="F71" s="31">
        <v>10</v>
      </c>
      <c r="G71" s="2"/>
    </row>
    <row r="72" spans="6:7" x14ac:dyDescent="0.35">
      <c r="F72" s="31">
        <v>11</v>
      </c>
      <c r="G72" s="2"/>
    </row>
    <row r="73" spans="6:7" x14ac:dyDescent="0.35">
      <c r="F73" s="31">
        <v>12</v>
      </c>
      <c r="G73" s="2"/>
    </row>
    <row r="74" spans="6:7" x14ac:dyDescent="0.35">
      <c r="F74" s="31">
        <v>13</v>
      </c>
      <c r="G74" s="2"/>
    </row>
    <row r="75" spans="6:7" x14ac:dyDescent="0.35">
      <c r="F75" s="31">
        <v>14</v>
      </c>
      <c r="G75" s="2"/>
    </row>
    <row r="76" spans="6:7" x14ac:dyDescent="0.35">
      <c r="F76" s="31">
        <v>15</v>
      </c>
      <c r="G76" s="2"/>
    </row>
    <row r="77" spans="6:7" x14ac:dyDescent="0.35">
      <c r="F77" s="31">
        <v>16</v>
      </c>
      <c r="G77" s="2"/>
    </row>
    <row r="78" spans="6:7" x14ac:dyDescent="0.35">
      <c r="F78" s="31">
        <v>17</v>
      </c>
      <c r="G78" s="2"/>
    </row>
    <row r="79" spans="6:7" x14ac:dyDescent="0.35">
      <c r="F79" s="31">
        <v>18</v>
      </c>
      <c r="G79" s="2"/>
    </row>
    <row r="80" spans="6:7" x14ac:dyDescent="0.35">
      <c r="F80" s="31">
        <v>19</v>
      </c>
      <c r="G80" s="2"/>
    </row>
    <row r="81" spans="6:7" x14ac:dyDescent="0.35">
      <c r="F81" s="31">
        <v>20</v>
      </c>
      <c r="G81" s="2"/>
    </row>
  </sheetData>
  <sheetProtection algorithmName="SHA-512" hashValue="tbdMI96BVD/b3HOvHoFQD4PVvY2RXe2UkJGn0wFlrVmlhri88mm9cwQgA4ivvWkLpxFAzJOfEOkNjDI+KMhoBQ==" saltValue="nUXAlL0GNvrMlI2mIUE4NA==" spinCount="100000" sheet="1" objects="1" scenarios="1"/>
  <mergeCells count="9">
    <mergeCell ref="A2:B2"/>
    <mergeCell ref="D12:L12"/>
    <mergeCell ref="B14:B29"/>
    <mergeCell ref="A3:B3"/>
    <mergeCell ref="A4:B4"/>
    <mergeCell ref="A5:B5"/>
    <mergeCell ref="A6:B6"/>
    <mergeCell ref="A7:B7"/>
    <mergeCell ref="B10:L11"/>
  </mergeCells>
  <conditionalFormatting sqref="D4:J4">
    <cfRule type="expression" dxfId="1" priority="2">
      <formula>($C$4/$C$3)&lt;0.25</formula>
    </cfRule>
  </conditionalFormatting>
  <conditionalFormatting sqref="D5:I5">
    <cfRule type="expression" dxfId="0" priority="1">
      <formula>$C$5&lt;2</formula>
    </cfRule>
  </conditionalFormatting>
  <dataValidations count="1">
    <dataValidation type="list" allowBlank="1" showInputMessage="1" showErrorMessage="1" sqref="C2" xr:uid="{00000000-0002-0000-0100-000000000000}">
      <formula1>$F$62:$F$81</formula1>
    </dataValidation>
  </dataValidations>
  <pageMargins left="0.25" right="0.25" top="0.75" bottom="0.75" header="0.3" footer="0.3"/>
  <pageSetup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7F47-F3D3-4F51-AFDF-A2C27F046FAE}">
  <dimension ref="A2"/>
  <sheetViews>
    <sheetView workbookViewId="0"/>
  </sheetViews>
  <sheetFormatPr defaultRowHeight="14.5" x14ac:dyDescent="0.35"/>
  <sheetData>
    <row r="2" spans="1:1" x14ac:dyDescent="0.35">
      <c r="A2" t="s">
        <v>13</v>
      </c>
    </row>
  </sheetData>
  <sheetProtection algorithmName="SHA-512" hashValue="ZEixuNZvccnR3PkD1Q8CG79SIStIXb8TH0dy5b4aqIbRIt5dBheb5sKhd+DxXQH27aaXBH2t9jhk/dApPhaz3w==" saltValue="QAjyrsTvoyR2TJvybQkNC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Storage Adder Calculator</vt:lpstr>
      <vt:lpstr>Last Updated</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Lauwers, Will (ENE)</dc:creator>
  <cp:lastModifiedBy>DOER2</cp:lastModifiedBy>
  <cp:lastPrinted>2016-11-28T22:33:51Z</cp:lastPrinted>
  <dcterms:created xsi:type="dcterms:W3CDTF">2016-11-14T14:08:25Z</dcterms:created>
  <dcterms:modified xsi:type="dcterms:W3CDTF">2020-04-24T14:59:10Z</dcterms:modified>
</cp:coreProperties>
</file>