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FEB" sheetId="2" r:id="rId1"/>
  </sheets>
  <calcPr calcId="125725"/>
</workbook>
</file>

<file path=xl/calcChain.xml><?xml version="1.0" encoding="utf-8"?>
<calcChain xmlns="http://schemas.openxmlformats.org/spreadsheetml/2006/main">
  <c r="G41" i="2"/>
  <c r="F41"/>
  <c r="G40"/>
  <c r="F40"/>
  <c r="G39"/>
  <c r="F39"/>
  <c r="G38"/>
  <c r="F38"/>
  <c r="I37"/>
  <c r="G37"/>
  <c r="J37" s="1"/>
  <c r="F37"/>
  <c r="G36"/>
  <c r="F36"/>
  <c r="G35"/>
  <c r="F35"/>
  <c r="G34"/>
  <c r="F34"/>
  <c r="G33"/>
  <c r="F33"/>
  <c r="J32"/>
  <c r="G32"/>
  <c r="F32"/>
  <c r="I32" s="1"/>
  <c r="G31"/>
  <c r="F31"/>
  <c r="G30"/>
  <c r="F30"/>
  <c r="G29"/>
  <c r="F29"/>
  <c r="G28"/>
  <c r="F28"/>
  <c r="G27"/>
  <c r="J27" s="1"/>
  <c r="F27"/>
  <c r="I27" s="1"/>
  <c r="G26"/>
  <c r="F26"/>
  <c r="G25"/>
  <c r="F25"/>
  <c r="G24"/>
  <c r="F24"/>
  <c r="G23"/>
  <c r="F23"/>
  <c r="G22"/>
  <c r="J22" s="1"/>
  <c r="F22"/>
  <c r="I22" s="1"/>
  <c r="G21"/>
  <c r="F21"/>
  <c r="G20"/>
  <c r="F20"/>
  <c r="G19"/>
  <c r="F19"/>
  <c r="G18"/>
  <c r="F18"/>
  <c r="I17"/>
  <c r="G17"/>
  <c r="J17" s="1"/>
  <c r="F17"/>
  <c r="G16"/>
  <c r="F16"/>
  <c r="G15"/>
  <c r="F15"/>
  <c r="G14"/>
  <c r="F14"/>
  <c r="G13"/>
  <c r="J13" s="1"/>
  <c r="F13"/>
  <c r="I13" s="1"/>
  <c r="G12"/>
  <c r="F12"/>
  <c r="G11"/>
  <c r="F11"/>
  <c r="G10"/>
  <c r="F10"/>
  <c r="G9"/>
  <c r="F9"/>
  <c r="I8"/>
  <c r="G8"/>
  <c r="J8" s="1"/>
  <c r="F8"/>
  <c r="G7"/>
  <c r="F7"/>
  <c r="G6"/>
  <c r="F6"/>
  <c r="G5"/>
  <c r="F5"/>
  <c r="G4"/>
  <c r="F4"/>
  <c r="J3"/>
  <c r="G3"/>
  <c r="F3"/>
  <c r="I3" s="1"/>
  <c r="G2"/>
  <c r="H32" s="1"/>
  <c r="F2"/>
  <c r="E1"/>
  <c r="D1"/>
  <c r="C1"/>
  <c r="B1"/>
  <c r="A1"/>
  <c r="I2" l="1"/>
  <c r="H27"/>
  <c r="H13"/>
  <c r="H22"/>
  <c r="J2"/>
  <c r="H8"/>
  <c r="H17"/>
  <c r="H37"/>
  <c r="H3"/>
  <c r="H2" l="1"/>
</calcChain>
</file>

<file path=xl/sharedStrings.xml><?xml version="1.0" encoding="utf-8"?>
<sst xmlns="http://schemas.openxmlformats.org/spreadsheetml/2006/main" count="53" uniqueCount="26">
  <si>
    <t>Total Customers</t>
  </si>
  <si>
    <t>Total kWh</t>
  </si>
  <si>
    <t>% of classs kWh</t>
  </si>
  <si>
    <t>% of Customers</t>
  </si>
  <si>
    <t>Rate Class Load ( in %) CG kWh</t>
  </si>
  <si>
    <t>R</t>
  </si>
  <si>
    <t>NGRID</t>
  </si>
  <si>
    <t>NTAR</t>
  </si>
  <si>
    <t>NU</t>
  </si>
  <si>
    <t>UNITIL</t>
  </si>
  <si>
    <t>R-LI</t>
  </si>
  <si>
    <t>R-TOU</t>
  </si>
  <si>
    <t>Small C&amp;I</t>
  </si>
  <si>
    <t>Medium C&amp;I</t>
  </si>
  <si>
    <t>Large C&amp;I</t>
  </si>
  <si>
    <t>St-Light</t>
  </si>
  <si>
    <t>Farms</t>
  </si>
  <si>
    <t xml:space="preserve">Notes: </t>
  </si>
  <si>
    <t>R = Residentail</t>
  </si>
  <si>
    <t>R-LI = Residential Low Income</t>
  </si>
  <si>
    <t>R-TOU = Residential Time of Use</t>
  </si>
  <si>
    <t xml:space="preserve">C&amp;I = Commerical and Industrial </t>
  </si>
  <si>
    <t xml:space="preserve">St-Light = Street Lights </t>
  </si>
  <si>
    <t>CG= Competitive Generator</t>
  </si>
  <si>
    <t>February</t>
  </si>
  <si>
    <t>IG= Independent Generator</t>
  </si>
</sst>
</file>

<file path=xl/styles.xml><?xml version="1.0" encoding="utf-8"?>
<styleSheet xmlns="http://schemas.openxmlformats.org/spreadsheetml/2006/main">
  <numFmts count="1">
    <numFmt numFmtId="164" formatCode="0.0%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599963377788628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9" fontId="0" fillId="2" borderId="4" xfId="0" applyNumberFormat="1" applyFill="1" applyBorder="1" applyAlignment="1">
      <alignment horizontal="center"/>
    </xf>
    <xf numFmtId="9" fontId="0" fillId="2" borderId="2" xfId="0" applyNumberFormat="1" applyFill="1" applyBorder="1" applyAlignment="1">
      <alignment horizontal="center"/>
    </xf>
    <xf numFmtId="0" fontId="1" fillId="3" borderId="2" xfId="0" applyFont="1" applyFill="1" applyBorder="1" applyAlignment="1">
      <alignment horizontal="left" indent="1"/>
    </xf>
    <xf numFmtId="3" fontId="1" fillId="3" borderId="2" xfId="0" applyNumberFormat="1" applyFont="1" applyFill="1" applyBorder="1"/>
    <xf numFmtId="0" fontId="0" fillId="3" borderId="2" xfId="0" applyFill="1" applyBorder="1" applyAlignment="1">
      <alignment horizontal="left" indent="2"/>
    </xf>
    <xf numFmtId="3" fontId="0" fillId="3" borderId="2" xfId="0" applyNumberFormat="1" applyFill="1" applyBorder="1"/>
    <xf numFmtId="0" fontId="1" fillId="4" borderId="2" xfId="0" applyFont="1" applyFill="1" applyBorder="1" applyAlignment="1">
      <alignment horizontal="left" indent="1"/>
    </xf>
    <xf numFmtId="3" fontId="1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left" indent="2"/>
    </xf>
    <xf numFmtId="0" fontId="1" fillId="5" borderId="2" xfId="0" applyFont="1" applyFill="1" applyBorder="1" applyAlignment="1">
      <alignment horizontal="left" indent="1"/>
    </xf>
    <xf numFmtId="3" fontId="1" fillId="5" borderId="2" xfId="0" applyNumberFormat="1" applyFont="1" applyFill="1" applyBorder="1"/>
    <xf numFmtId="0" fontId="0" fillId="5" borderId="2" xfId="0" applyFill="1" applyBorder="1" applyAlignment="1">
      <alignment horizontal="left" indent="2"/>
    </xf>
    <xf numFmtId="3" fontId="0" fillId="5" borderId="2" xfId="0" applyNumberFormat="1" applyFill="1" applyBorder="1"/>
    <xf numFmtId="0" fontId="1" fillId="6" borderId="2" xfId="0" applyFont="1" applyFill="1" applyBorder="1" applyAlignment="1">
      <alignment horizontal="left" indent="1"/>
    </xf>
    <xf numFmtId="3" fontId="1" fillId="6" borderId="2" xfId="0" applyNumberFormat="1" applyFont="1" applyFill="1" applyBorder="1" applyAlignment="1">
      <alignment horizontal="center"/>
    </xf>
    <xf numFmtId="0" fontId="0" fillId="6" borderId="2" xfId="0" applyFill="1" applyBorder="1" applyAlignment="1">
      <alignment horizontal="left" indent="2"/>
    </xf>
    <xf numFmtId="0" fontId="1" fillId="7" borderId="2" xfId="0" applyFont="1" applyFill="1" applyBorder="1" applyAlignment="1">
      <alignment horizontal="left" indent="1"/>
    </xf>
    <xf numFmtId="3" fontId="1" fillId="7" borderId="2" xfId="0" applyNumberFormat="1" applyFont="1" applyFill="1" applyBorder="1" applyAlignment="1">
      <alignment horizontal="center"/>
    </xf>
    <xf numFmtId="0" fontId="0" fillId="7" borderId="2" xfId="0" applyFill="1" applyBorder="1" applyAlignment="1">
      <alignment horizontal="left" indent="2"/>
    </xf>
    <xf numFmtId="0" fontId="1" fillId="8" borderId="2" xfId="0" applyFont="1" applyFill="1" applyBorder="1" applyAlignment="1">
      <alignment horizontal="left" indent="1"/>
    </xf>
    <xf numFmtId="3" fontId="1" fillId="8" borderId="2" xfId="0" applyNumberFormat="1" applyFont="1" applyFill="1" applyBorder="1" applyAlignment="1">
      <alignment horizontal="center"/>
    </xf>
    <xf numFmtId="0" fontId="0" fillId="8" borderId="2" xfId="0" applyFill="1" applyBorder="1" applyAlignment="1">
      <alignment horizontal="left" indent="2"/>
    </xf>
    <xf numFmtId="0" fontId="1" fillId="9" borderId="2" xfId="0" applyFont="1" applyFill="1" applyBorder="1" applyAlignment="1">
      <alignment horizontal="left" indent="1"/>
    </xf>
    <xf numFmtId="3" fontId="1" fillId="9" borderId="2" xfId="0" applyNumberFormat="1" applyFont="1" applyFill="1" applyBorder="1" applyAlignment="1">
      <alignment horizontal="center"/>
    </xf>
    <xf numFmtId="0" fontId="0" fillId="9" borderId="2" xfId="0" applyFill="1" applyBorder="1" applyAlignment="1">
      <alignment horizontal="left" indent="2"/>
    </xf>
    <xf numFmtId="0" fontId="1" fillId="10" borderId="2" xfId="0" applyFont="1" applyFill="1" applyBorder="1" applyAlignment="1">
      <alignment horizontal="left" indent="1"/>
    </xf>
    <xf numFmtId="3" fontId="1" fillId="10" borderId="2" xfId="0" applyNumberFormat="1" applyFont="1" applyFill="1" applyBorder="1" applyAlignment="1">
      <alignment horizontal="center"/>
    </xf>
    <xf numFmtId="0" fontId="0" fillId="10" borderId="2" xfId="0" applyFill="1" applyBorder="1" applyAlignment="1">
      <alignment horizontal="left" indent="2"/>
    </xf>
    <xf numFmtId="3" fontId="0" fillId="0" borderId="0" xfId="0" applyNumberFormat="1"/>
    <xf numFmtId="0" fontId="1" fillId="11" borderId="2" xfId="0" applyFont="1" applyFill="1" applyBorder="1" applyAlignment="1">
      <alignment horizontal="left" wrapText="1"/>
    </xf>
    <xf numFmtId="3" fontId="1" fillId="11" borderId="2" xfId="0" applyNumberFormat="1" applyFont="1" applyFill="1" applyBorder="1" applyAlignment="1">
      <alignment wrapText="1"/>
    </xf>
    <xf numFmtId="0" fontId="1" fillId="11" borderId="2" xfId="0" applyFont="1" applyFill="1" applyBorder="1" applyAlignment="1">
      <alignment wrapText="1"/>
    </xf>
    <xf numFmtId="0" fontId="1" fillId="11" borderId="2" xfId="0" applyFont="1" applyFill="1" applyBorder="1" applyAlignment="1">
      <alignment horizontal="center" wrapText="1"/>
    </xf>
    <xf numFmtId="0" fontId="1" fillId="11" borderId="3" xfId="0" applyFont="1" applyFill="1" applyBorder="1" applyAlignment="1">
      <alignment wrapText="1"/>
    </xf>
    <xf numFmtId="3" fontId="1" fillId="2" borderId="2" xfId="0" applyNumberFormat="1" applyFont="1" applyFill="1" applyBorder="1" applyAlignment="1">
      <alignment horizontal="center"/>
    </xf>
    <xf numFmtId="3" fontId="1" fillId="3" borderId="2" xfId="0" applyNumberFormat="1" applyFont="1" applyFill="1" applyBorder="1" applyAlignment="1">
      <alignment horizontal="center"/>
    </xf>
    <xf numFmtId="3" fontId="1" fillId="5" borderId="2" xfId="0" applyNumberFormat="1" applyFont="1" applyFill="1" applyBorder="1" applyAlignment="1">
      <alignment horizontal="center"/>
    </xf>
    <xf numFmtId="3" fontId="1" fillId="4" borderId="2" xfId="0" applyNumberFormat="1" applyFont="1" applyFill="1" applyBorder="1"/>
    <xf numFmtId="3" fontId="0" fillId="4" borderId="2" xfId="0" applyNumberFormat="1" applyFill="1" applyBorder="1"/>
    <xf numFmtId="3" fontId="1" fillId="6" borderId="2" xfId="0" applyNumberFormat="1" applyFont="1" applyFill="1" applyBorder="1"/>
    <xf numFmtId="3" fontId="0" fillId="6" borderId="2" xfId="0" applyNumberFormat="1" applyFill="1" applyBorder="1"/>
    <xf numFmtId="3" fontId="1" fillId="7" borderId="2" xfId="0" applyNumberFormat="1" applyFont="1" applyFill="1" applyBorder="1"/>
    <xf numFmtId="3" fontId="0" fillId="7" borderId="2" xfId="0" applyNumberFormat="1" applyFill="1" applyBorder="1"/>
    <xf numFmtId="3" fontId="1" fillId="8" borderId="2" xfId="0" applyNumberFormat="1" applyFont="1" applyFill="1" applyBorder="1"/>
    <xf numFmtId="3" fontId="0" fillId="8" borderId="2" xfId="0" applyNumberFormat="1" applyFill="1" applyBorder="1"/>
    <xf numFmtId="3" fontId="1" fillId="9" borderId="2" xfId="0" applyNumberFormat="1" applyFont="1" applyFill="1" applyBorder="1"/>
    <xf numFmtId="3" fontId="0" fillId="9" borderId="2" xfId="0" applyNumberFormat="1" applyFill="1" applyBorder="1"/>
    <xf numFmtId="3" fontId="1" fillId="10" borderId="2" xfId="0" applyNumberFormat="1" applyFont="1" applyFill="1" applyBorder="1"/>
    <xf numFmtId="3" fontId="0" fillId="10" borderId="2" xfId="0" applyNumberFormat="1" applyFill="1" applyBorder="1"/>
    <xf numFmtId="3" fontId="1" fillId="2" borderId="0" xfId="0" applyNumberFormat="1" applyFont="1" applyFill="1" applyBorder="1"/>
    <xf numFmtId="0" fontId="1" fillId="2" borderId="4" xfId="0" applyFont="1" applyFill="1" applyBorder="1" applyAlignment="1">
      <alignment horizontal="left"/>
    </xf>
    <xf numFmtId="9" fontId="1" fillId="12" borderId="4" xfId="0" applyNumberFormat="1" applyFont="1" applyFill="1" applyBorder="1" applyAlignment="1">
      <alignment horizontal="center" vertical="top"/>
    </xf>
    <xf numFmtId="9" fontId="0" fillId="12" borderId="2" xfId="0" applyNumberFormat="1" applyFill="1" applyBorder="1" applyAlignment="1">
      <alignment horizontal="center" vertical="top"/>
    </xf>
    <xf numFmtId="9" fontId="1" fillId="13" borderId="4" xfId="0" applyNumberFormat="1" applyFont="1" applyFill="1" applyBorder="1" applyAlignment="1">
      <alignment horizontal="center" vertical="top"/>
    </xf>
    <xf numFmtId="9" fontId="1" fillId="13" borderId="2" xfId="0" applyNumberFormat="1" applyFont="1" applyFill="1" applyBorder="1" applyAlignment="1">
      <alignment horizontal="center" vertical="top"/>
    </xf>
    <xf numFmtId="10" fontId="1" fillId="14" borderId="4" xfId="0" applyNumberFormat="1" applyFont="1" applyFill="1" applyBorder="1" applyAlignment="1">
      <alignment horizontal="center" vertical="top"/>
    </xf>
    <xf numFmtId="10" fontId="1" fillId="14" borderId="1" xfId="0" applyNumberFormat="1" applyFont="1" applyFill="1" applyBorder="1" applyAlignment="1">
      <alignment horizontal="center" vertical="top"/>
    </xf>
    <xf numFmtId="10" fontId="1" fillId="14" borderId="3" xfId="0" applyNumberFormat="1" applyFont="1" applyFill="1" applyBorder="1" applyAlignment="1">
      <alignment horizontal="center" vertical="top"/>
    </xf>
    <xf numFmtId="10" fontId="1" fillId="14" borderId="5" xfId="0" applyNumberFormat="1" applyFont="1" applyFill="1" applyBorder="1" applyAlignment="1">
      <alignment horizontal="center" vertical="top"/>
    </xf>
    <xf numFmtId="164" fontId="1" fillId="14" borderId="1" xfId="0" applyNumberFormat="1" applyFont="1" applyFill="1" applyBorder="1" applyAlignment="1">
      <alignment horizontal="center" vertical="top"/>
    </xf>
    <xf numFmtId="164" fontId="1" fillId="14" borderId="3" xfId="0" applyNumberFormat="1" applyFont="1" applyFill="1" applyBorder="1" applyAlignment="1">
      <alignment horizontal="center" vertical="top"/>
    </xf>
    <xf numFmtId="164" fontId="1" fillId="14" borderId="5" xfId="0" applyNumberFormat="1" applyFont="1" applyFill="1" applyBorder="1" applyAlignment="1">
      <alignment horizontal="center" vertical="top"/>
    </xf>
    <xf numFmtId="9" fontId="1" fillId="15" borderId="4" xfId="0" applyNumberFormat="1" applyFont="1" applyFill="1" applyBorder="1" applyAlignment="1">
      <alignment horizontal="center" vertical="top"/>
    </xf>
    <xf numFmtId="9" fontId="1" fillId="15" borderId="2" xfId="0" applyNumberFormat="1" applyFont="1" applyFill="1" applyBorder="1" applyAlignment="1">
      <alignment horizontal="center" vertical="top"/>
    </xf>
    <xf numFmtId="9" fontId="1" fillId="7" borderId="4" xfId="0" applyNumberFormat="1" applyFont="1" applyFill="1" applyBorder="1" applyAlignment="1">
      <alignment horizontal="center" vertical="top"/>
    </xf>
    <xf numFmtId="9" fontId="1" fillId="7" borderId="2" xfId="0" applyNumberFormat="1" applyFont="1" applyFill="1" applyBorder="1" applyAlignment="1">
      <alignment horizontal="center" vertical="top"/>
    </xf>
    <xf numFmtId="9" fontId="1" fillId="16" borderId="4" xfId="0" applyNumberFormat="1" applyFont="1" applyFill="1" applyBorder="1" applyAlignment="1">
      <alignment horizontal="center" vertical="top"/>
    </xf>
    <xf numFmtId="164" fontId="1" fillId="16" borderId="2" xfId="0" applyNumberFormat="1" applyFont="1" applyFill="1" applyBorder="1" applyAlignment="1">
      <alignment horizontal="center" vertical="top"/>
    </xf>
    <xf numFmtId="164" fontId="1" fillId="17" borderId="4" xfId="0" applyNumberFormat="1" applyFont="1" applyFill="1" applyBorder="1" applyAlignment="1">
      <alignment horizontal="center" vertical="top"/>
    </xf>
    <xf numFmtId="164" fontId="1" fillId="17" borderId="2" xfId="0" applyNumberFormat="1" applyFont="1" applyFill="1" applyBorder="1" applyAlignment="1">
      <alignment horizontal="center" vertical="top"/>
    </xf>
    <xf numFmtId="164" fontId="1" fillId="18" borderId="4" xfId="0" applyNumberFormat="1" applyFont="1" applyFill="1" applyBorder="1" applyAlignment="1">
      <alignment horizontal="center" vertical="top"/>
    </xf>
    <xf numFmtId="164" fontId="1" fillId="18" borderId="2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  <Relationship Id="rId5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:J51"/>
  <sheetViews>
    <sheetView tabSelected="1" workbookViewId="0">
      <selection activeCell="M13" sqref="M13"/>
    </sheetView>
  </sheetViews>
  <sheetFormatPr defaultRowHeight="15"/>
  <cols>
    <col min="1" max="1" width="17.42578125" customWidth="1"/>
    <col min="2" max="2" width="13.140625" style="29" customWidth="1"/>
    <col min="3" max="3" width="14.42578125" style="29" customWidth="1"/>
    <col min="4" max="4" width="13.140625" style="29" customWidth="1"/>
    <col min="5" max="5" width="14.140625" style="29" customWidth="1"/>
    <col min="6" max="6" width="11.42578125" customWidth="1"/>
    <col min="7" max="7" width="12.85546875" customWidth="1"/>
    <col min="8" max="8" width="12.7109375" bestFit="1" customWidth="1"/>
    <col min="9" max="9" width="11.85546875" customWidth="1"/>
    <col min="10" max="10" width="13.7109375" bestFit="1" customWidth="1"/>
    <col min="12" max="12" width="12.7109375" bestFit="1" customWidth="1"/>
  </cols>
  <sheetData>
    <row r="1" spans="1:10" ht="45">
      <c r="A1" s="30" t="e">
        <f>#REF!</f>
        <v>#REF!</v>
      </c>
      <c r="B1" s="31" t="e">
        <f>#REF!</f>
        <v>#REF!</v>
      </c>
      <c r="C1" s="31" t="e">
        <f>#REF!</f>
        <v>#REF!</v>
      </c>
      <c r="D1" s="31" t="e">
        <f>#REF!</f>
        <v>#REF!</v>
      </c>
      <c r="E1" s="31" t="e">
        <f>#REF!</f>
        <v>#REF!</v>
      </c>
      <c r="F1" s="32" t="s">
        <v>0</v>
      </c>
      <c r="G1" s="32" t="s">
        <v>1</v>
      </c>
      <c r="H1" s="33" t="s">
        <v>2</v>
      </c>
      <c r="I1" s="33" t="s">
        <v>3</v>
      </c>
      <c r="J1" s="34" t="s">
        <v>4</v>
      </c>
    </row>
    <row r="2" spans="1:10">
      <c r="A2" s="51" t="s">
        <v>24</v>
      </c>
      <c r="B2" s="50">
        <v>2200598</v>
      </c>
      <c r="C2" s="50">
        <v>2083995629.8699996</v>
      </c>
      <c r="D2" s="50">
        <v>510003</v>
      </c>
      <c r="E2" s="50">
        <v>2060206457.0799997</v>
      </c>
      <c r="F2" s="35">
        <f>B2+D2</f>
        <v>2710601</v>
      </c>
      <c r="G2" s="35">
        <f>C2+E2</f>
        <v>4144202086.9499993</v>
      </c>
      <c r="H2" s="1">
        <f>SUM(H3:H36)</f>
        <v>0.99959306916877688</v>
      </c>
      <c r="I2" s="2">
        <f>SUM(I3:I36)</f>
        <v>0.99975282234456486</v>
      </c>
      <c r="J2" s="2">
        <f>E2/G2</f>
        <v>0.49712982471765654</v>
      </c>
    </row>
    <row r="3" spans="1:10">
      <c r="A3" s="3" t="s">
        <v>5</v>
      </c>
      <c r="B3" s="4">
        <v>1724412</v>
      </c>
      <c r="C3" s="4">
        <v>1197212678.53</v>
      </c>
      <c r="D3" s="4">
        <v>353296</v>
      </c>
      <c r="E3" s="4">
        <v>242170729</v>
      </c>
      <c r="F3" s="36">
        <f t="shared" ref="F3:G41" si="0">B3+D3</f>
        <v>2077708</v>
      </c>
      <c r="G3" s="36">
        <f t="shared" si="0"/>
        <v>1439383407.53</v>
      </c>
      <c r="H3" s="52">
        <f>G3/G$2</f>
        <v>0.34732461818466492</v>
      </c>
      <c r="I3" s="53">
        <f>F3/F2</f>
        <v>0.76651192853540595</v>
      </c>
      <c r="J3" s="53">
        <f>E3/G3</f>
        <v>0.16824615855171487</v>
      </c>
    </row>
    <row r="4" spans="1:10">
      <c r="A4" s="5" t="s">
        <v>6</v>
      </c>
      <c r="B4" s="6">
        <v>868078</v>
      </c>
      <c r="C4" s="6">
        <v>636894876</v>
      </c>
      <c r="D4" s="6">
        <v>118750</v>
      </c>
      <c r="E4" s="6">
        <v>97704622</v>
      </c>
      <c r="F4" s="36">
        <f t="shared" si="0"/>
        <v>986828</v>
      </c>
      <c r="G4" s="36">
        <f t="shared" si="0"/>
        <v>734599498</v>
      </c>
      <c r="H4" s="52"/>
      <c r="I4" s="53"/>
      <c r="J4" s="53"/>
    </row>
    <row r="5" spans="1:10">
      <c r="A5" s="5" t="s">
        <v>7</v>
      </c>
      <c r="B5" s="6">
        <v>702731</v>
      </c>
      <c r="C5" s="6">
        <v>446924430</v>
      </c>
      <c r="D5" s="6">
        <v>216683</v>
      </c>
      <c r="E5" s="6">
        <v>128940946</v>
      </c>
      <c r="F5" s="36">
        <f t="shared" si="0"/>
        <v>919414</v>
      </c>
      <c r="G5" s="36">
        <f t="shared" si="0"/>
        <v>575865376</v>
      </c>
      <c r="H5" s="52"/>
      <c r="I5" s="53"/>
      <c r="J5" s="53"/>
    </row>
    <row r="6" spans="1:10">
      <c r="A6" s="5" t="s">
        <v>8</v>
      </c>
      <c r="B6" s="6">
        <v>137583</v>
      </c>
      <c r="C6" s="6">
        <v>102938850.19999999</v>
      </c>
      <c r="D6" s="6">
        <v>13895</v>
      </c>
      <c r="E6" s="6">
        <v>11810528</v>
      </c>
      <c r="F6" s="36">
        <f t="shared" si="0"/>
        <v>151478</v>
      </c>
      <c r="G6" s="36">
        <f t="shared" si="0"/>
        <v>114749378.19999999</v>
      </c>
      <c r="H6" s="52"/>
      <c r="I6" s="53"/>
      <c r="J6" s="53"/>
    </row>
    <row r="7" spans="1:10">
      <c r="A7" s="5" t="s">
        <v>9</v>
      </c>
      <c r="B7" s="6">
        <v>16020</v>
      </c>
      <c r="C7" s="6">
        <v>10454522.33</v>
      </c>
      <c r="D7" s="6">
        <v>3968</v>
      </c>
      <c r="E7" s="6">
        <v>3714633</v>
      </c>
      <c r="F7" s="36">
        <f t="shared" si="0"/>
        <v>19988</v>
      </c>
      <c r="G7" s="36">
        <f t="shared" si="0"/>
        <v>14169155.33</v>
      </c>
      <c r="H7" s="52"/>
      <c r="I7" s="53"/>
      <c r="J7" s="53"/>
    </row>
    <row r="8" spans="1:10">
      <c r="A8" s="7" t="s">
        <v>10</v>
      </c>
      <c r="B8" s="38">
        <v>218006</v>
      </c>
      <c r="C8" s="38">
        <v>154768138.76999998</v>
      </c>
      <c r="D8" s="38">
        <v>53383</v>
      </c>
      <c r="E8" s="38">
        <v>36727615</v>
      </c>
      <c r="F8" s="8">
        <f t="shared" si="0"/>
        <v>271389</v>
      </c>
      <c r="G8" s="8">
        <f t="shared" si="0"/>
        <v>191495753.76999998</v>
      </c>
      <c r="H8" s="54">
        <f>G8/G2</f>
        <v>4.6208111900000209E-2</v>
      </c>
      <c r="I8" s="55">
        <f>F8/F2</f>
        <v>0.10012133840428747</v>
      </c>
      <c r="J8" s="55">
        <f>E8/G8</f>
        <v>0.19179336500647673</v>
      </c>
    </row>
    <row r="9" spans="1:10">
      <c r="A9" s="9" t="s">
        <v>6</v>
      </c>
      <c r="B9" s="39">
        <v>121968</v>
      </c>
      <c r="C9" s="39">
        <v>92926580</v>
      </c>
      <c r="D9" s="39">
        <v>31818</v>
      </c>
      <c r="E9" s="39">
        <v>23626665</v>
      </c>
      <c r="F9" s="8">
        <f t="shared" si="0"/>
        <v>153786</v>
      </c>
      <c r="G9" s="8">
        <f t="shared" si="0"/>
        <v>116553245</v>
      </c>
      <c r="H9" s="54"/>
      <c r="I9" s="55"/>
      <c r="J9" s="55"/>
    </row>
    <row r="10" spans="1:10">
      <c r="A10" s="9" t="s">
        <v>7</v>
      </c>
      <c r="B10" s="39">
        <v>63643</v>
      </c>
      <c r="C10" s="39">
        <v>35268966</v>
      </c>
      <c r="D10" s="39">
        <v>15523</v>
      </c>
      <c r="E10" s="39">
        <v>8388859</v>
      </c>
      <c r="F10" s="8">
        <f t="shared" si="0"/>
        <v>79166</v>
      </c>
      <c r="G10" s="8">
        <f t="shared" si="0"/>
        <v>43657825</v>
      </c>
      <c r="H10" s="54"/>
      <c r="I10" s="55"/>
      <c r="J10" s="55"/>
    </row>
    <row r="11" spans="1:10">
      <c r="A11" s="9" t="s">
        <v>8</v>
      </c>
      <c r="B11" s="39">
        <v>28202</v>
      </c>
      <c r="C11" s="39">
        <v>23429320.100000001</v>
      </c>
      <c r="D11" s="39">
        <v>5376</v>
      </c>
      <c r="E11" s="39">
        <v>4129957</v>
      </c>
      <c r="F11" s="8">
        <f t="shared" si="0"/>
        <v>33578</v>
      </c>
      <c r="G11" s="8">
        <f t="shared" si="0"/>
        <v>27559277.100000001</v>
      </c>
      <c r="H11" s="54"/>
      <c r="I11" s="55"/>
      <c r="J11" s="55"/>
    </row>
    <row r="12" spans="1:10">
      <c r="A12" s="9" t="s">
        <v>9</v>
      </c>
      <c r="B12" s="39">
        <v>4193</v>
      </c>
      <c r="C12" s="39">
        <v>3143272.67</v>
      </c>
      <c r="D12" s="39">
        <v>666</v>
      </c>
      <c r="E12" s="39">
        <v>582134</v>
      </c>
      <c r="F12" s="8">
        <f t="shared" si="0"/>
        <v>4859</v>
      </c>
      <c r="G12" s="8">
        <f t="shared" si="0"/>
        <v>3725406.67</v>
      </c>
      <c r="H12" s="54"/>
      <c r="I12" s="55"/>
      <c r="J12" s="55"/>
    </row>
    <row r="13" spans="1:10">
      <c r="A13" s="10" t="s">
        <v>11</v>
      </c>
      <c r="B13" s="11">
        <v>1564</v>
      </c>
      <c r="C13" s="11">
        <v>2983210</v>
      </c>
      <c r="D13" s="11">
        <v>971</v>
      </c>
      <c r="E13" s="11">
        <v>2477810</v>
      </c>
      <c r="F13" s="37">
        <f t="shared" si="0"/>
        <v>2535</v>
      </c>
      <c r="G13" s="37">
        <f t="shared" si="0"/>
        <v>5461020</v>
      </c>
      <c r="H13" s="56">
        <f>G13/G2</f>
        <v>1.3177494449888511E-3</v>
      </c>
      <c r="I13" s="57">
        <f>F13/F2</f>
        <v>9.3521695004170665E-4</v>
      </c>
      <c r="J13" s="60">
        <f>E13/G13</f>
        <v>0.45372659320053765</v>
      </c>
    </row>
    <row r="14" spans="1:10">
      <c r="A14" s="12" t="s">
        <v>6</v>
      </c>
      <c r="B14" s="13">
        <v>125</v>
      </c>
      <c r="C14" s="13">
        <v>578283</v>
      </c>
      <c r="D14" s="13">
        <v>59</v>
      </c>
      <c r="E14" s="13">
        <v>1125566</v>
      </c>
      <c r="F14" s="37">
        <f t="shared" si="0"/>
        <v>184</v>
      </c>
      <c r="G14" s="37">
        <f t="shared" si="0"/>
        <v>1703849</v>
      </c>
      <c r="H14" s="56"/>
      <c r="I14" s="58"/>
      <c r="J14" s="61"/>
    </row>
    <row r="15" spans="1:10">
      <c r="A15" s="12" t="s">
        <v>7</v>
      </c>
      <c r="B15" s="13">
        <v>1439</v>
      </c>
      <c r="C15" s="13">
        <v>2404927</v>
      </c>
      <c r="D15" s="13">
        <v>912</v>
      </c>
      <c r="E15" s="13">
        <v>1352244</v>
      </c>
      <c r="F15" s="37">
        <f t="shared" si="0"/>
        <v>2351</v>
      </c>
      <c r="G15" s="37">
        <f t="shared" si="0"/>
        <v>3757171</v>
      </c>
      <c r="H15" s="56"/>
      <c r="I15" s="58"/>
      <c r="J15" s="61"/>
    </row>
    <row r="16" spans="1:10">
      <c r="A16" s="12" t="s">
        <v>9</v>
      </c>
      <c r="B16" s="13">
        <v>0</v>
      </c>
      <c r="C16" s="13">
        <v>0</v>
      </c>
      <c r="D16" s="13">
        <v>0</v>
      </c>
      <c r="E16" s="13">
        <v>0</v>
      </c>
      <c r="F16" s="37">
        <f t="shared" si="0"/>
        <v>0</v>
      </c>
      <c r="G16" s="37">
        <f t="shared" si="0"/>
        <v>0</v>
      </c>
      <c r="H16" s="56"/>
      <c r="I16" s="59"/>
      <c r="J16" s="62"/>
    </row>
    <row r="17" spans="1:10">
      <c r="A17" s="14" t="s">
        <v>12</v>
      </c>
      <c r="B17" s="40">
        <v>218956</v>
      </c>
      <c r="C17" s="40">
        <v>240799735</v>
      </c>
      <c r="D17" s="40">
        <v>69734</v>
      </c>
      <c r="E17" s="40">
        <v>188271437.90000001</v>
      </c>
      <c r="F17" s="15">
        <f t="shared" si="0"/>
        <v>288690</v>
      </c>
      <c r="G17" s="15">
        <f t="shared" si="0"/>
        <v>429071172.89999998</v>
      </c>
      <c r="H17" s="63">
        <f>G17/G2</f>
        <v>0.10353529193258591</v>
      </c>
      <c r="I17" s="64">
        <f>F17/F2</f>
        <v>0.10650405574261944</v>
      </c>
      <c r="J17" s="64">
        <f>E17/G17</f>
        <v>0.43878836377544023</v>
      </c>
    </row>
    <row r="18" spans="1:10">
      <c r="A18" s="16" t="s">
        <v>6</v>
      </c>
      <c r="B18" s="41">
        <v>117729</v>
      </c>
      <c r="C18" s="41">
        <v>137593489</v>
      </c>
      <c r="D18" s="41">
        <v>27925</v>
      </c>
      <c r="E18" s="41">
        <v>61691532</v>
      </c>
      <c r="F18" s="15">
        <f t="shared" si="0"/>
        <v>145654</v>
      </c>
      <c r="G18" s="15">
        <f t="shared" si="0"/>
        <v>199285021</v>
      </c>
      <c r="H18" s="63"/>
      <c r="I18" s="64"/>
      <c r="J18" s="64"/>
    </row>
    <row r="19" spans="1:10">
      <c r="A19" s="16" t="s">
        <v>7</v>
      </c>
      <c r="B19" s="41">
        <v>84562</v>
      </c>
      <c r="C19" s="41">
        <v>72607957</v>
      </c>
      <c r="D19" s="41">
        <v>36134</v>
      </c>
      <c r="E19" s="41">
        <v>73215838</v>
      </c>
      <c r="F19" s="15">
        <f t="shared" si="0"/>
        <v>120696</v>
      </c>
      <c r="G19" s="15">
        <f t="shared" si="0"/>
        <v>145823795</v>
      </c>
      <c r="H19" s="63"/>
      <c r="I19" s="64"/>
      <c r="J19" s="64"/>
    </row>
    <row r="20" spans="1:10">
      <c r="A20" s="16" t="s">
        <v>8</v>
      </c>
      <c r="B20" s="41">
        <v>14938</v>
      </c>
      <c r="C20" s="41">
        <v>30174972</v>
      </c>
      <c r="D20" s="41">
        <v>5264</v>
      </c>
      <c r="E20" s="41">
        <v>53226804.899999999</v>
      </c>
      <c r="F20" s="15">
        <f t="shared" si="0"/>
        <v>20202</v>
      </c>
      <c r="G20" s="15">
        <f t="shared" si="0"/>
        <v>83401776.900000006</v>
      </c>
      <c r="H20" s="63"/>
      <c r="I20" s="64"/>
      <c r="J20" s="64"/>
    </row>
    <row r="21" spans="1:10">
      <c r="A21" s="16" t="s">
        <v>9</v>
      </c>
      <c r="B21" s="41">
        <v>1727</v>
      </c>
      <c r="C21" s="41">
        <v>423317</v>
      </c>
      <c r="D21" s="41">
        <v>411</v>
      </c>
      <c r="E21" s="41">
        <v>137263</v>
      </c>
      <c r="F21" s="15">
        <f t="shared" si="0"/>
        <v>2138</v>
      </c>
      <c r="G21" s="15">
        <f t="shared" si="0"/>
        <v>560580</v>
      </c>
      <c r="H21" s="63"/>
      <c r="I21" s="64"/>
      <c r="J21" s="64"/>
    </row>
    <row r="22" spans="1:10">
      <c r="A22" s="17" t="s">
        <v>13</v>
      </c>
      <c r="B22" s="42">
        <v>27712</v>
      </c>
      <c r="C22" s="42">
        <v>259022489.56</v>
      </c>
      <c r="D22" s="42">
        <v>19037</v>
      </c>
      <c r="E22" s="42">
        <v>333076672.89999998</v>
      </c>
      <c r="F22" s="18">
        <f t="shared" si="0"/>
        <v>46749</v>
      </c>
      <c r="G22" s="18">
        <f t="shared" si="0"/>
        <v>592099162.46000004</v>
      </c>
      <c r="H22" s="65">
        <f>G22/G2</f>
        <v>0.14287410460134345</v>
      </c>
      <c r="I22" s="66">
        <f>F22/F2</f>
        <v>1.7246728677514693E-2</v>
      </c>
      <c r="J22" s="66">
        <f>E22/G22</f>
        <v>0.56253528803547559</v>
      </c>
    </row>
    <row r="23" spans="1:10">
      <c r="A23" s="19" t="s">
        <v>6</v>
      </c>
      <c r="B23" s="43">
        <v>5484</v>
      </c>
      <c r="C23" s="43">
        <v>97927674</v>
      </c>
      <c r="D23" s="43">
        <v>6346</v>
      </c>
      <c r="E23" s="43">
        <v>143184775</v>
      </c>
      <c r="F23" s="18">
        <f t="shared" si="0"/>
        <v>11830</v>
      </c>
      <c r="G23" s="18">
        <f t="shared" si="0"/>
        <v>241112449</v>
      </c>
      <c r="H23" s="65"/>
      <c r="I23" s="66"/>
      <c r="J23" s="66"/>
    </row>
    <row r="24" spans="1:10">
      <c r="A24" s="19" t="s">
        <v>7</v>
      </c>
      <c r="B24" s="43">
        <v>20732</v>
      </c>
      <c r="C24" s="43">
        <v>145693640</v>
      </c>
      <c r="D24" s="43">
        <v>11578</v>
      </c>
      <c r="E24" s="43">
        <v>158229262</v>
      </c>
      <c r="F24" s="18">
        <f t="shared" si="0"/>
        <v>32310</v>
      </c>
      <c r="G24" s="18">
        <f t="shared" si="0"/>
        <v>303922902</v>
      </c>
      <c r="H24" s="65"/>
      <c r="I24" s="66"/>
      <c r="J24" s="66"/>
    </row>
    <row r="25" spans="1:10">
      <c r="A25" s="19" t="s">
        <v>8</v>
      </c>
      <c r="B25" s="43">
        <v>358</v>
      </c>
      <c r="C25" s="43">
        <v>10081753</v>
      </c>
      <c r="D25" s="43">
        <v>718</v>
      </c>
      <c r="E25" s="43">
        <v>27713497</v>
      </c>
      <c r="F25" s="18">
        <f t="shared" si="0"/>
        <v>1076</v>
      </c>
      <c r="G25" s="18">
        <f t="shared" si="0"/>
        <v>37795250</v>
      </c>
      <c r="H25" s="65"/>
      <c r="I25" s="66"/>
      <c r="J25" s="66"/>
    </row>
    <row r="26" spans="1:10">
      <c r="A26" s="19" t="s">
        <v>9</v>
      </c>
      <c r="B26" s="43">
        <v>1138</v>
      </c>
      <c r="C26" s="43">
        <v>5319422.5599999996</v>
      </c>
      <c r="D26" s="43">
        <v>395</v>
      </c>
      <c r="E26" s="43">
        <v>3949138.9</v>
      </c>
      <c r="F26" s="18">
        <f t="shared" si="0"/>
        <v>1533</v>
      </c>
      <c r="G26" s="18">
        <f t="shared" si="0"/>
        <v>9268561.459999999</v>
      </c>
      <c r="H26" s="65"/>
      <c r="I26" s="66"/>
      <c r="J26" s="66"/>
    </row>
    <row r="27" spans="1:10">
      <c r="A27" s="20" t="s">
        <v>14</v>
      </c>
      <c r="B27" s="44">
        <v>2020</v>
      </c>
      <c r="C27" s="44">
        <v>220116302</v>
      </c>
      <c r="D27" s="44">
        <v>5266</v>
      </c>
      <c r="E27" s="44">
        <v>1238682698.8399999</v>
      </c>
      <c r="F27" s="21">
        <f t="shared" si="0"/>
        <v>7286</v>
      </c>
      <c r="G27" s="21">
        <f t="shared" si="0"/>
        <v>1458799000.8399999</v>
      </c>
      <c r="H27" s="67">
        <f>G27/G2</f>
        <v>0.35200961976099709</v>
      </c>
      <c r="I27" s="68">
        <f>F27/F2</f>
        <v>2.6879647723881163E-3</v>
      </c>
      <c r="J27" s="68">
        <f>E27/G27</f>
        <v>0.84911128820814008</v>
      </c>
    </row>
    <row r="28" spans="1:10">
      <c r="A28" s="22" t="s">
        <v>6</v>
      </c>
      <c r="B28" s="45">
        <v>783</v>
      </c>
      <c r="C28" s="45">
        <v>89779000</v>
      </c>
      <c r="D28" s="45">
        <v>2228</v>
      </c>
      <c r="E28" s="45">
        <v>506913309</v>
      </c>
      <c r="F28" s="21">
        <f t="shared" si="0"/>
        <v>3011</v>
      </c>
      <c r="G28" s="21">
        <f t="shared" si="0"/>
        <v>596692309</v>
      </c>
      <c r="H28" s="67"/>
      <c r="I28" s="68"/>
      <c r="J28" s="68"/>
    </row>
    <row r="29" spans="1:10">
      <c r="A29" s="22" t="s">
        <v>7</v>
      </c>
      <c r="B29" s="45">
        <v>1196</v>
      </c>
      <c r="C29" s="45">
        <v>124141293</v>
      </c>
      <c r="D29" s="45">
        <v>2825</v>
      </c>
      <c r="E29" s="45">
        <v>665060111</v>
      </c>
      <c r="F29" s="21">
        <f t="shared" si="0"/>
        <v>4021</v>
      </c>
      <c r="G29" s="21">
        <f t="shared" si="0"/>
        <v>789201404</v>
      </c>
      <c r="H29" s="67"/>
      <c r="I29" s="68"/>
      <c r="J29" s="68"/>
    </row>
    <row r="30" spans="1:10">
      <c r="A30" s="22" t="s">
        <v>8</v>
      </c>
      <c r="B30" s="45">
        <v>35</v>
      </c>
      <c r="C30" s="45">
        <v>5432009</v>
      </c>
      <c r="D30" s="45">
        <v>191</v>
      </c>
      <c r="E30" s="45">
        <v>54811335</v>
      </c>
      <c r="F30" s="21">
        <f t="shared" si="0"/>
        <v>226</v>
      </c>
      <c r="G30" s="21">
        <f t="shared" si="0"/>
        <v>60243344</v>
      </c>
      <c r="H30" s="67"/>
      <c r="I30" s="68"/>
      <c r="J30" s="68"/>
    </row>
    <row r="31" spans="1:10">
      <c r="A31" s="22" t="s">
        <v>9</v>
      </c>
      <c r="B31" s="45">
        <v>6</v>
      </c>
      <c r="C31" s="45">
        <v>764000</v>
      </c>
      <c r="D31" s="45">
        <v>22</v>
      </c>
      <c r="E31" s="45">
        <v>11897943.84</v>
      </c>
      <c r="F31" s="21">
        <f t="shared" si="0"/>
        <v>28</v>
      </c>
      <c r="G31" s="21">
        <f t="shared" si="0"/>
        <v>12661943.84</v>
      </c>
      <c r="H31" s="67"/>
      <c r="I31" s="68"/>
      <c r="J31" s="68"/>
    </row>
    <row r="32" spans="1:10">
      <c r="A32" s="23" t="s">
        <v>15</v>
      </c>
      <c r="B32" s="46">
        <v>7324</v>
      </c>
      <c r="C32" s="46">
        <v>7826392.21</v>
      </c>
      <c r="D32" s="46">
        <v>8250</v>
      </c>
      <c r="E32" s="46">
        <v>18379773.640000001</v>
      </c>
      <c r="F32" s="24">
        <f t="shared" si="0"/>
        <v>15574</v>
      </c>
      <c r="G32" s="24">
        <f t="shared" si="0"/>
        <v>26206165.850000001</v>
      </c>
      <c r="H32" s="69">
        <f>G32/G2</f>
        <v>6.3235733441963744E-3</v>
      </c>
      <c r="I32" s="70">
        <f>F32/F2</f>
        <v>5.7455892623075105E-3</v>
      </c>
      <c r="J32" s="70">
        <f>E32/G32</f>
        <v>0.70135302299477742</v>
      </c>
    </row>
    <row r="33" spans="1:10">
      <c r="A33" s="25" t="s">
        <v>6</v>
      </c>
      <c r="B33" s="47">
        <v>660</v>
      </c>
      <c r="C33" s="47">
        <v>4123907</v>
      </c>
      <c r="D33" s="47">
        <v>616</v>
      </c>
      <c r="E33" s="47">
        <v>8379303</v>
      </c>
      <c r="F33" s="24">
        <f t="shared" si="0"/>
        <v>1276</v>
      </c>
      <c r="G33" s="24">
        <f t="shared" si="0"/>
        <v>12503210</v>
      </c>
      <c r="H33" s="69"/>
      <c r="I33" s="70"/>
      <c r="J33" s="70"/>
    </row>
    <row r="34" spans="1:10">
      <c r="A34" s="25" t="s">
        <v>7</v>
      </c>
      <c r="B34" s="47">
        <v>6074</v>
      </c>
      <c r="C34" s="47">
        <v>2452840</v>
      </c>
      <c r="D34" s="47">
        <v>6674</v>
      </c>
      <c r="E34" s="47">
        <v>8151150</v>
      </c>
      <c r="F34" s="24">
        <f t="shared" si="0"/>
        <v>12748</v>
      </c>
      <c r="G34" s="24">
        <f t="shared" si="0"/>
        <v>10603990</v>
      </c>
      <c r="H34" s="69"/>
      <c r="I34" s="70"/>
      <c r="J34" s="70"/>
    </row>
    <row r="35" spans="1:10">
      <c r="A35" s="25" t="s">
        <v>8</v>
      </c>
      <c r="B35" s="47">
        <v>196</v>
      </c>
      <c r="C35" s="47">
        <v>1137483.0999999999</v>
      </c>
      <c r="D35" s="47">
        <v>809</v>
      </c>
      <c r="E35" s="47">
        <v>1723873.3</v>
      </c>
      <c r="F35" s="24">
        <f t="shared" si="0"/>
        <v>1005</v>
      </c>
      <c r="G35" s="24">
        <f t="shared" si="0"/>
        <v>2861356.4</v>
      </c>
      <c r="H35" s="69"/>
      <c r="I35" s="70"/>
      <c r="J35" s="70"/>
    </row>
    <row r="36" spans="1:10">
      <c r="A36" s="25" t="s">
        <v>9</v>
      </c>
      <c r="B36" s="47">
        <v>394</v>
      </c>
      <c r="C36" s="47">
        <v>112162.11</v>
      </c>
      <c r="D36" s="47">
        <v>151</v>
      </c>
      <c r="E36" s="47">
        <v>125447.34</v>
      </c>
      <c r="F36" s="24">
        <f t="shared" si="0"/>
        <v>545</v>
      </c>
      <c r="G36" s="24">
        <f t="shared" si="0"/>
        <v>237609.45</v>
      </c>
      <c r="H36" s="69"/>
      <c r="I36" s="70"/>
      <c r="J36" s="70"/>
    </row>
    <row r="37" spans="1:10">
      <c r="A37" s="26" t="s">
        <v>16</v>
      </c>
      <c r="B37" s="48">
        <v>604</v>
      </c>
      <c r="C37" s="48">
        <v>1266683.8</v>
      </c>
      <c r="D37" s="48">
        <v>66</v>
      </c>
      <c r="E37" s="48">
        <v>419719.8</v>
      </c>
      <c r="F37" s="27">
        <f t="shared" si="0"/>
        <v>670</v>
      </c>
      <c r="G37" s="27">
        <f t="shared" si="0"/>
        <v>1686403.6</v>
      </c>
      <c r="H37" s="71">
        <f>G37/G2</f>
        <v>4.0693083122332466E-4</v>
      </c>
      <c r="I37" s="72">
        <f>F37/F2</f>
        <v>2.4717765543508615E-4</v>
      </c>
      <c r="J37" s="72">
        <f>E37/G37</f>
        <v>0.24888454934512708</v>
      </c>
    </row>
    <row r="38" spans="1:10">
      <c r="A38" s="28" t="s">
        <v>6</v>
      </c>
      <c r="B38" s="49">
        <v>0</v>
      </c>
      <c r="C38" s="49">
        <v>0</v>
      </c>
      <c r="D38" s="49">
        <v>0</v>
      </c>
      <c r="E38" s="49">
        <v>0</v>
      </c>
      <c r="F38" s="27">
        <f t="shared" si="0"/>
        <v>0</v>
      </c>
      <c r="G38" s="27">
        <f t="shared" si="0"/>
        <v>0</v>
      </c>
      <c r="H38" s="71"/>
      <c r="I38" s="72"/>
      <c r="J38" s="72"/>
    </row>
    <row r="39" spans="1:10">
      <c r="A39" s="28" t="s">
        <v>7</v>
      </c>
      <c r="B39" s="49">
        <v>0</v>
      </c>
      <c r="C39" s="49">
        <v>0</v>
      </c>
      <c r="D39" s="49">
        <v>0</v>
      </c>
      <c r="E39" s="49">
        <v>0</v>
      </c>
      <c r="F39" s="27">
        <f t="shared" si="0"/>
        <v>0</v>
      </c>
      <c r="G39" s="27">
        <f t="shared" si="0"/>
        <v>0</v>
      </c>
      <c r="H39" s="71"/>
      <c r="I39" s="72"/>
      <c r="J39" s="72"/>
    </row>
    <row r="40" spans="1:10">
      <c r="A40" s="28" t="s">
        <v>8</v>
      </c>
      <c r="B40" s="49">
        <v>552</v>
      </c>
      <c r="C40" s="49">
        <v>1175622.8</v>
      </c>
      <c r="D40" s="49">
        <v>66</v>
      </c>
      <c r="E40" s="49">
        <v>419719.8</v>
      </c>
      <c r="F40" s="27">
        <f t="shared" si="0"/>
        <v>618</v>
      </c>
      <c r="G40" s="27">
        <f t="shared" si="0"/>
        <v>1595342.6</v>
      </c>
      <c r="H40" s="71"/>
      <c r="I40" s="72"/>
      <c r="J40" s="72"/>
    </row>
    <row r="41" spans="1:10">
      <c r="A41" s="28" t="s">
        <v>9</v>
      </c>
      <c r="B41" s="49">
        <v>52</v>
      </c>
      <c r="C41" s="49">
        <v>91061</v>
      </c>
      <c r="D41" s="49">
        <v>0</v>
      </c>
      <c r="E41" s="49">
        <v>0</v>
      </c>
      <c r="F41" s="27">
        <f t="shared" si="0"/>
        <v>52</v>
      </c>
      <c r="G41" s="27">
        <f t="shared" si="0"/>
        <v>91061</v>
      </c>
      <c r="H41" s="71"/>
      <c r="I41" s="72"/>
      <c r="J41" s="72"/>
    </row>
    <row r="43" spans="1:10">
      <c r="F43" s="29"/>
    </row>
    <row r="44" spans="1:10">
      <c r="A44" t="s">
        <v>17</v>
      </c>
    </row>
    <row r="45" spans="1:10">
      <c r="A45" t="s">
        <v>18</v>
      </c>
    </row>
    <row r="46" spans="1:10">
      <c r="A46" t="s">
        <v>19</v>
      </c>
    </row>
    <row r="47" spans="1:10">
      <c r="A47" t="s">
        <v>20</v>
      </c>
    </row>
    <row r="48" spans="1:10">
      <c r="A48" t="s">
        <v>21</v>
      </c>
    </row>
    <row r="49" spans="1:1">
      <c r="A49" t="s">
        <v>22</v>
      </c>
    </row>
    <row r="50" spans="1:1">
      <c r="A50" t="s">
        <v>25</v>
      </c>
    </row>
    <row r="51" spans="1:1">
      <c r="A51" t="s">
        <v>23</v>
      </c>
    </row>
  </sheetData>
  <mergeCells count="24">
    <mergeCell ref="H32:H36"/>
    <mergeCell ref="I32:I36"/>
    <mergeCell ref="J32:J36"/>
    <mergeCell ref="H37:H41"/>
    <mergeCell ref="I37:I41"/>
    <mergeCell ref="J37:J41"/>
    <mergeCell ref="H22:H26"/>
    <mergeCell ref="I22:I26"/>
    <mergeCell ref="J22:J26"/>
    <mergeCell ref="H27:H31"/>
    <mergeCell ref="I27:I31"/>
    <mergeCell ref="J27:J31"/>
    <mergeCell ref="H13:H16"/>
    <mergeCell ref="I13:I16"/>
    <mergeCell ref="J13:J16"/>
    <mergeCell ref="H17:H21"/>
    <mergeCell ref="I17:I21"/>
    <mergeCell ref="J17:J21"/>
    <mergeCell ref="H3:H7"/>
    <mergeCell ref="I3:I7"/>
    <mergeCell ref="J3:J7"/>
    <mergeCell ref="H8:H12"/>
    <mergeCell ref="I8:I12"/>
    <mergeCell ref="J8:J12"/>
  </mergeCells>
  <pageMargins left="0.7" right="0.7" top="0.75" bottom="0.75" header="0.3" footer="0.3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</vt:lpstr>
    </vt:vector>
  </TitlesOfParts>
  <Company>Commonwealth of Massachusetts</Company>
  <LinksUpToDate>false</LinksUpToDate>
  <SharedDoc>false</SharedDoc>
  <HyperlinksChanged>false</HyperlinksChanged>
  <AppVersion>12.0000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2014-06-18T15:36:37Z</dcterms:created>
  <dc:creator>zatala</dc:creator>
  <lastModifiedBy>Paul Lopes</lastModifiedBy>
  <dcterms:modified xsi:type="dcterms:W3CDTF">2014-06-18T18:03:10Z</dcterms:modified>
</coreProperties>
</file>