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70" windowWidth="27555" windowHeight="11520"/>
  </bookViews>
  <sheets>
    <sheet name="2018" sheetId="9" r:id="rId1"/>
  </sheets>
  <definedNames>
    <definedName name="_xlnm.Print_Area" localSheetId="0">'2018'!$A$1:$V$29</definedName>
  </definedNames>
  <calcPr calcId="145621"/>
</workbook>
</file>

<file path=xl/calcChain.xml><?xml version="1.0" encoding="utf-8"?>
<calcChain xmlns="http://schemas.openxmlformats.org/spreadsheetml/2006/main">
  <c r="U29" i="9" l="1"/>
  <c r="R29" i="9"/>
  <c r="S29" i="9" s="1"/>
  <c r="N29" i="9"/>
  <c r="K29" i="9"/>
  <c r="G29" i="9"/>
  <c r="D29" i="9"/>
  <c r="U27" i="9"/>
  <c r="V27" i="9" s="1"/>
  <c r="R27" i="9"/>
  <c r="S27" i="9" s="1"/>
  <c r="N27" i="9"/>
  <c r="K27" i="9"/>
  <c r="G27" i="9"/>
  <c r="D27" i="9"/>
  <c r="U25" i="9"/>
  <c r="R25" i="9"/>
  <c r="S25" i="9" s="1"/>
  <c r="N25" i="9"/>
  <c r="K25" i="9"/>
  <c r="G25" i="9"/>
  <c r="D25" i="9"/>
  <c r="V18" i="9"/>
  <c r="S18" i="9"/>
  <c r="O18" i="9"/>
  <c r="H18" i="9"/>
  <c r="V17" i="9"/>
  <c r="S17" i="9"/>
  <c r="O17" i="9"/>
  <c r="H17" i="9"/>
  <c r="V15" i="9"/>
  <c r="S15" i="9"/>
  <c r="O15" i="9"/>
  <c r="H15" i="9"/>
  <c r="E15" i="9"/>
  <c r="V14" i="9"/>
  <c r="S14" i="9"/>
  <c r="O14" i="9"/>
  <c r="H14" i="9"/>
  <c r="V12" i="9"/>
  <c r="S12" i="9"/>
  <c r="O12" i="9"/>
  <c r="H12" i="9"/>
  <c r="V11" i="9"/>
  <c r="S11" i="9"/>
  <c r="O11" i="9"/>
  <c r="H11" i="9"/>
  <c r="H25" i="9" l="1"/>
  <c r="L15" i="9"/>
  <c r="O25" i="9"/>
  <c r="V25" i="9"/>
  <c r="E27" i="9"/>
  <c r="E25" i="9"/>
  <c r="H29" i="9"/>
  <c r="O29" i="9"/>
  <c r="V29" i="9"/>
  <c r="O27" i="9"/>
  <c r="H27" i="9"/>
  <c r="E29" i="9"/>
  <c r="E14" i="9"/>
  <c r="E11" i="9"/>
  <c r="E17" i="9"/>
  <c r="L17" i="9"/>
  <c r="E12" i="9"/>
  <c r="E18" i="9"/>
  <c r="L29" i="9" l="1"/>
  <c r="L27" i="9"/>
  <c r="L12" i="9"/>
  <c r="L18" i="9"/>
  <c r="L25" i="9"/>
  <c r="L14" i="9"/>
  <c r="L11" i="9"/>
</calcChain>
</file>

<file path=xl/sharedStrings.xml><?xml version="1.0" encoding="utf-8"?>
<sst xmlns="http://schemas.openxmlformats.org/spreadsheetml/2006/main" count="81" uniqueCount="42">
  <si>
    <t>SLA A</t>
  </si>
  <si>
    <t>SLA B</t>
  </si>
  <si>
    <t>SLA E</t>
  </si>
  <si>
    <t>SLA G</t>
  </si>
  <si>
    <t>Aged</t>
  </si>
  <si>
    <t>Individual</t>
  </si>
  <si>
    <t>Blind</t>
  </si>
  <si>
    <t>Federal</t>
  </si>
  <si>
    <t>State</t>
  </si>
  <si>
    <t>Total</t>
  </si>
  <si>
    <t>Disabled</t>
  </si>
  <si>
    <t>Full Cost of Living</t>
  </si>
  <si>
    <t>Shared Expenses</t>
  </si>
  <si>
    <t>Household of Another</t>
  </si>
  <si>
    <t>Rest Home</t>
  </si>
  <si>
    <t>Medicaid Facility</t>
  </si>
  <si>
    <t>Assisted Living</t>
  </si>
  <si>
    <t>Federal Living Arrangement:</t>
  </si>
  <si>
    <t>State Living Arrangement:</t>
  </si>
  <si>
    <t>FLA A (Living Independently) and C (Child)</t>
  </si>
  <si>
    <t>FLA A (Living Independently)</t>
  </si>
  <si>
    <t>Payment Issuer:</t>
  </si>
  <si>
    <r>
      <t xml:space="preserve">Federal </t>
    </r>
    <r>
      <rPr>
        <sz val="8"/>
        <color theme="0"/>
        <rFont val="Calibri"/>
        <family val="2"/>
        <scheme val="minor"/>
      </rPr>
      <t>(for cash SSP payment)</t>
    </r>
  </si>
  <si>
    <t>Total (Cash Payment)</t>
  </si>
  <si>
    <t>Mixed Couple Payment Amounts</t>
  </si>
  <si>
    <t>Aged/ Disabled</t>
  </si>
  <si>
    <t>Aged/ Blind</t>
  </si>
  <si>
    <t>Blind/ Disabled</t>
  </si>
  <si>
    <t>SLA C</t>
  </si>
  <si>
    <t>SLA F</t>
  </si>
  <si>
    <t>Spouse</t>
  </si>
  <si>
    <t>Federal Net Payment</t>
  </si>
  <si>
    <t>Federal Payment Standard</t>
  </si>
  <si>
    <t>Federal Payment Standard for Medicaid</t>
  </si>
  <si>
    <t xml:space="preserve">                                            </t>
  </si>
  <si>
    <t>Federal Maximum Payment</t>
  </si>
  <si>
    <t>Eligible SSI couples may be in different payment categories; the Individual payment amounts shown above are combined and divided by two in order to pay each Spouse half of the total payment, shown below.</t>
  </si>
  <si>
    <r>
      <rPr>
        <sz val="11"/>
        <rFont val="Calibri"/>
        <family val="2"/>
        <scheme val="minor"/>
      </rPr>
      <t xml:space="preserve">All Federal Amounts Increased from COLA.  </t>
    </r>
    <r>
      <rPr>
        <b/>
        <sz val="11"/>
        <color rgb="FFFF0000"/>
        <rFont val="Calibri"/>
        <family val="2"/>
        <scheme val="minor"/>
      </rPr>
      <t xml:space="preserve">Some SSP payment amounts increased from 2017, shown </t>
    </r>
    <r>
      <rPr>
        <b/>
        <u/>
        <sz val="11"/>
        <color rgb="FFFF0000"/>
        <rFont val="Calibri"/>
        <family val="2"/>
        <scheme val="minor"/>
      </rPr>
      <t>underlined in red.</t>
    </r>
  </si>
  <si>
    <t>Calendar Year 2018 Payment Levels</t>
  </si>
  <si>
    <t>Massachusetts State Supplement Program (SSP)</t>
  </si>
  <si>
    <t>FLA B</t>
  </si>
  <si>
    <t>FLA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</si>
</sst>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62">
    <border>
      <left/>
      <right/>
      <top/>
      <bottom/>
      <diagonal/>
    </border>
    <border>
      <left/>
      <right style="thick">
        <color theme="1" tint="0.14996795556505021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 tint="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thick">
        <color theme="0" tint="-0.34998626667073579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ck">
        <color theme="0" tint="-0.34998626667073579"/>
      </bottom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499984740745262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499984740745262"/>
      </left>
      <right/>
      <top/>
      <bottom style="thin">
        <color theme="0" tint="-0.34998626667073579"/>
      </bottom>
      <diagonal/>
    </border>
    <border>
      <left style="medium">
        <color theme="0" tint="-0.499984740745262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499984740745262"/>
      </left>
      <right/>
      <top style="thick">
        <color theme="0" tint="-0.34998626667073579"/>
      </top>
      <bottom/>
      <diagonal/>
    </border>
    <border>
      <left style="medium">
        <color theme="0" tint="-0.499984740745262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/>
      <diagonal/>
    </border>
    <border>
      <left/>
      <right/>
      <top style="thick">
        <color theme="0" tint="-0.34998626667073579"/>
      </top>
      <bottom style="thin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34998626667073579"/>
      </top>
      <bottom style="thin">
        <color theme="0" tint="-0.499984740745262"/>
      </bottom>
      <diagonal/>
    </border>
    <border>
      <left style="thick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ck">
        <color theme="0" tint="-0.499984740745262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ck">
        <color theme="0" tint="-0.499984740745262"/>
      </right>
      <top style="thick">
        <color theme="0" tint="-0.34998626667073579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n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34998626667073579"/>
      </top>
      <bottom/>
      <diagonal/>
    </border>
    <border>
      <left/>
      <right style="thick">
        <color theme="0" tint="-0.499984740745262"/>
      </right>
      <top/>
      <bottom/>
      <diagonal/>
    </border>
    <border>
      <left/>
      <right style="thick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ck">
        <color theme="1" tint="0.14996795556505021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/>
      <right style="thin">
        <color indexed="64"/>
      </right>
      <top style="medium">
        <color theme="0" tint="-0.499984740745262"/>
      </top>
      <bottom/>
      <diagonal/>
    </border>
    <border>
      <left/>
      <right style="thin">
        <color indexed="64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 style="thin">
        <color indexed="64"/>
      </right>
      <top style="thick">
        <color theme="0" tint="-0.34998626667073579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34998626667073579"/>
      </top>
      <bottom style="double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 style="thin">
        <color theme="0" tint="-0.34998626667073579"/>
      </left>
      <right style="thick">
        <color theme="1" tint="0.14996795556505021"/>
      </right>
      <top style="thin">
        <color theme="0" tint="-0.34998626667073579"/>
      </top>
      <bottom style="double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3" borderId="2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3" fillId="4" borderId="5" xfId="0" applyNumberFormat="1" applyFont="1" applyFill="1" applyBorder="1" applyAlignment="1">
      <alignment vertical="center"/>
    </xf>
    <xf numFmtId="0" fontId="3" fillId="0" borderId="0" xfId="0" applyFont="1"/>
    <xf numFmtId="0" fontId="3" fillId="3" borderId="0" xfId="0" applyFont="1" applyFill="1"/>
    <xf numFmtId="0" fontId="4" fillId="5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5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0" fillId="0" borderId="10" xfId="0" applyBorder="1"/>
    <xf numFmtId="0" fontId="0" fillId="0" borderId="15" xfId="0" applyBorder="1"/>
    <xf numFmtId="0" fontId="0" fillId="0" borderId="12" xfId="0" applyBorder="1"/>
    <xf numFmtId="0" fontId="0" fillId="0" borderId="0" xfId="0" applyBorder="1"/>
    <xf numFmtId="0" fontId="0" fillId="0" borderId="16" xfId="0" applyBorder="1"/>
    <xf numFmtId="0" fontId="2" fillId="2" borderId="19" xfId="0" applyFont="1" applyFill="1" applyBorder="1" applyAlignment="1">
      <alignment horizontal="center" vertical="center"/>
    </xf>
    <xf numFmtId="164" fontId="3" fillId="0" borderId="29" xfId="0" applyNumberFormat="1" applyFont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0" fontId="0" fillId="0" borderId="35" xfId="0" applyBorder="1"/>
    <xf numFmtId="0" fontId="1" fillId="0" borderId="0" xfId="0" applyFont="1"/>
    <xf numFmtId="0" fontId="1" fillId="0" borderId="0" xfId="0" applyFont="1" applyBorder="1"/>
    <xf numFmtId="164" fontId="9" fillId="5" borderId="4" xfId="0" applyNumberFormat="1" applyFont="1" applyFill="1" applyBorder="1" applyAlignment="1">
      <alignment vertical="center"/>
    </xf>
    <xf numFmtId="0" fontId="9" fillId="0" borderId="0" xfId="0" applyFont="1"/>
    <xf numFmtId="0" fontId="9" fillId="0" borderId="0" xfId="0" applyFont="1" applyBorder="1"/>
    <xf numFmtId="0" fontId="9" fillId="3" borderId="0" xfId="0" applyFont="1" applyFill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0" fontId="7" fillId="3" borderId="0" xfId="0" applyFont="1" applyFill="1" applyBorder="1" applyAlignment="1">
      <alignment vertical="center"/>
    </xf>
    <xf numFmtId="0" fontId="12" fillId="3" borderId="0" xfId="0" applyFont="1" applyFill="1"/>
    <xf numFmtId="0" fontId="12" fillId="0" borderId="0" xfId="0" applyFont="1"/>
    <xf numFmtId="0" fontId="1" fillId="3" borderId="23" xfId="0" applyFont="1" applyFill="1" applyBorder="1"/>
    <xf numFmtId="0" fontId="1" fillId="3" borderId="31" xfId="0" applyFont="1" applyFill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0" fillId="5" borderId="0" xfId="0" applyFont="1" applyFill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164" fontId="9" fillId="5" borderId="38" xfId="0" applyNumberFormat="1" applyFont="1" applyFill="1" applyBorder="1" applyAlignment="1">
      <alignment vertical="center"/>
    </xf>
    <xf numFmtId="164" fontId="3" fillId="4" borderId="39" xfId="0" applyNumberFormat="1" applyFont="1" applyFill="1" applyBorder="1" applyAlignment="1">
      <alignment vertical="center"/>
    </xf>
    <xf numFmtId="164" fontId="7" fillId="5" borderId="38" xfId="0" applyNumberFormat="1" applyFont="1" applyFill="1" applyBorder="1" applyAlignment="1">
      <alignment vertical="center"/>
    </xf>
    <xf numFmtId="164" fontId="3" fillId="0" borderId="38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9" fillId="5" borderId="29" xfId="0" applyNumberFormat="1" applyFont="1" applyFill="1" applyBorder="1" applyAlignment="1">
      <alignment vertical="center"/>
    </xf>
    <xf numFmtId="164" fontId="7" fillId="5" borderId="40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164" fontId="14" fillId="4" borderId="5" xfId="0" applyNumberFormat="1" applyFont="1" applyFill="1" applyBorder="1" applyAlignment="1">
      <alignment vertical="center"/>
    </xf>
    <xf numFmtId="164" fontId="14" fillId="0" borderId="4" xfId="0" applyNumberFormat="1" applyFont="1" applyBorder="1" applyAlignment="1">
      <alignment vertical="center"/>
    </xf>
    <xf numFmtId="0" fontId="0" fillId="0" borderId="0" xfId="0" applyFill="1" applyBorder="1"/>
    <xf numFmtId="0" fontId="0" fillId="0" borderId="43" xfId="0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164" fontId="3" fillId="4" borderId="50" xfId="0" applyNumberFormat="1" applyFont="1" applyFill="1" applyBorder="1" applyAlignment="1">
      <alignment vertical="center"/>
    </xf>
    <xf numFmtId="0" fontId="0" fillId="3" borderId="43" xfId="0" applyFill="1" applyBorder="1" applyAlignment="1">
      <alignment vertical="center"/>
    </xf>
    <xf numFmtId="164" fontId="3" fillId="4" borderId="51" xfId="0" applyNumberFormat="1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3" fillId="0" borderId="54" xfId="0" applyFont="1" applyBorder="1" applyAlignment="1">
      <alignment wrapText="1"/>
    </xf>
    <xf numFmtId="0" fontId="3" fillId="0" borderId="42" xfId="0" applyFont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164" fontId="18" fillId="0" borderId="29" xfId="0" applyNumberFormat="1" applyFont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18" fillId="0" borderId="0" xfId="0" applyFont="1" applyBorder="1"/>
    <xf numFmtId="0" fontId="18" fillId="0" borderId="7" xfId="0" applyFont="1" applyBorder="1"/>
    <xf numFmtId="0" fontId="18" fillId="0" borderId="54" xfId="0" applyFont="1" applyBorder="1" applyAlignment="1">
      <alignment wrapText="1"/>
    </xf>
    <xf numFmtId="0" fontId="18" fillId="0" borderId="0" xfId="0" applyFont="1"/>
    <xf numFmtId="0" fontId="17" fillId="2" borderId="2" xfId="0" applyFont="1" applyFill="1" applyBorder="1" applyAlignment="1">
      <alignment horizontal="center" vertical="center" wrapText="1"/>
    </xf>
    <xf numFmtId="164" fontId="18" fillId="0" borderId="3" xfId="0" applyNumberFormat="1" applyFont="1" applyBorder="1" applyAlignment="1">
      <alignment vertical="center"/>
    </xf>
    <xf numFmtId="0" fontId="18" fillId="3" borderId="2" xfId="0" applyFont="1" applyFill="1" applyBorder="1" applyAlignment="1">
      <alignment vertical="center"/>
    </xf>
    <xf numFmtId="0" fontId="19" fillId="0" borderId="0" xfId="0" applyFont="1"/>
    <xf numFmtId="164" fontId="24" fillId="5" borderId="4" xfId="0" applyNumberFormat="1" applyFont="1" applyFill="1" applyBorder="1" applyAlignment="1">
      <alignment vertical="center"/>
    </xf>
    <xf numFmtId="0" fontId="1" fillId="0" borderId="0" xfId="0" applyFont="1" applyFill="1" applyBorder="1"/>
    <xf numFmtId="0" fontId="16" fillId="0" borderId="0" xfId="0" applyFont="1" applyFill="1" applyBorder="1"/>
    <xf numFmtId="0" fontId="9" fillId="0" borderId="0" xfId="0" applyFont="1" applyFill="1"/>
    <xf numFmtId="0" fontId="7" fillId="0" borderId="0" xfId="0" applyFont="1" applyFill="1" applyBorder="1"/>
    <xf numFmtId="0" fontId="18" fillId="0" borderId="0" xfId="0" applyFont="1" applyFill="1" applyBorder="1"/>
    <xf numFmtId="0" fontId="0" fillId="0" borderId="0" xfId="0" applyFill="1"/>
    <xf numFmtId="0" fontId="3" fillId="0" borderId="53" xfId="0" applyFont="1" applyBorder="1" applyAlignment="1">
      <alignment wrapText="1"/>
    </xf>
    <xf numFmtId="0" fontId="10" fillId="5" borderId="55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vertical="center"/>
    </xf>
    <xf numFmtId="164" fontId="3" fillId="0" borderId="57" xfId="0" applyNumberFormat="1" applyFont="1" applyBorder="1" applyAlignment="1">
      <alignment vertical="center"/>
    </xf>
    <xf numFmtId="164" fontId="24" fillId="5" borderId="58" xfId="0" applyNumberFormat="1" applyFont="1" applyFill="1" applyBorder="1" applyAlignment="1">
      <alignment vertical="center"/>
    </xf>
    <xf numFmtId="164" fontId="3" fillId="4" borderId="59" xfId="0" applyNumberFormat="1" applyFont="1" applyFill="1" applyBorder="1" applyAlignment="1">
      <alignment vertical="center"/>
    </xf>
    <xf numFmtId="164" fontId="18" fillId="0" borderId="57" xfId="0" applyNumberFormat="1" applyFont="1" applyBorder="1" applyAlignment="1">
      <alignment vertical="center"/>
    </xf>
    <xf numFmtId="164" fontId="3" fillId="0" borderId="58" xfId="0" applyNumberFormat="1" applyFont="1" applyBorder="1" applyAlignment="1">
      <alignment vertical="center"/>
    </xf>
    <xf numFmtId="164" fontId="3" fillId="0" borderId="60" xfId="0" applyNumberFormat="1" applyFont="1" applyBorder="1" applyAlignment="1">
      <alignment vertical="center"/>
    </xf>
    <xf numFmtId="164" fontId="9" fillId="5" borderId="58" xfId="0" applyNumberFormat="1" applyFont="1" applyFill="1" applyBorder="1" applyAlignment="1">
      <alignment vertical="center"/>
    </xf>
    <xf numFmtId="164" fontId="3" fillId="4" borderId="61" xfId="0" applyNumberFormat="1" applyFont="1" applyFill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2" fillId="0" borderId="13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22" fillId="0" borderId="45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left" vertical="center" wrapText="1"/>
    </xf>
    <xf numFmtId="0" fontId="8" fillId="6" borderId="30" xfId="0" applyFont="1" applyFill="1" applyBorder="1" applyAlignment="1">
      <alignment horizontal="left" vertical="center" wrapText="1"/>
    </xf>
    <xf numFmtId="0" fontId="8" fillId="6" borderId="18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0" fontId="8" fillId="6" borderId="46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/>
    </xf>
    <xf numFmtId="0" fontId="11" fillId="4" borderId="52" xfId="0" applyFont="1" applyFill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0" fillId="0" borderId="43" xfId="0" applyFont="1" applyBorder="1" applyAlignment="1">
      <alignment horizontal="left" vertical="center" wrapText="1"/>
    </xf>
    <xf numFmtId="0" fontId="19" fillId="5" borderId="27" xfId="0" applyFont="1" applyFill="1" applyBorder="1" applyAlignment="1">
      <alignment horizontal="center" vertical="top" wrapText="1"/>
    </xf>
    <xf numFmtId="0" fontId="19" fillId="5" borderId="8" xfId="0" applyFont="1" applyFill="1" applyBorder="1" applyAlignment="1">
      <alignment horizontal="center" vertical="top" wrapText="1"/>
    </xf>
    <xf numFmtId="0" fontId="19" fillId="5" borderId="33" xfId="0" applyFont="1" applyFill="1" applyBorder="1" applyAlignment="1">
      <alignment horizontal="center" vertical="top" wrapText="1"/>
    </xf>
    <xf numFmtId="0" fontId="6" fillId="5" borderId="27" xfId="0" applyFont="1" applyFill="1" applyBorder="1" applyAlignment="1">
      <alignment horizontal="center" vertical="top" wrapText="1"/>
    </xf>
    <xf numFmtId="0" fontId="6" fillId="5" borderId="8" xfId="0" applyFont="1" applyFill="1" applyBorder="1" applyAlignment="1">
      <alignment horizontal="center" vertical="top" wrapText="1"/>
    </xf>
    <xf numFmtId="0" fontId="6" fillId="5" borderId="33" xfId="0" applyFont="1" applyFill="1" applyBorder="1" applyAlignment="1">
      <alignment horizontal="center" vertical="top" wrapText="1"/>
    </xf>
    <xf numFmtId="0" fontId="6" fillId="5" borderId="48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7" fillId="5" borderId="21" xfId="0" applyFont="1" applyFill="1" applyBorder="1" applyAlignment="1">
      <alignment horizontal="left" vertical="center" wrapText="1"/>
    </xf>
    <xf numFmtId="0" fontId="7" fillId="5" borderId="34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7" fillId="5" borderId="35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4" fillId="5" borderId="32" xfId="0" applyFont="1" applyFill="1" applyBorder="1" applyAlignment="1">
      <alignment horizontal="center"/>
    </xf>
    <xf numFmtId="0" fontId="4" fillId="5" borderId="4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0"/>
  <sheetViews>
    <sheetView showGridLines="0" tabSelected="1" zoomScale="90" zoomScaleNormal="90" workbookViewId="0">
      <selection activeCell="X29" sqref="X29"/>
    </sheetView>
  </sheetViews>
  <sheetFormatPr defaultRowHeight="15.75" x14ac:dyDescent="0.25"/>
  <cols>
    <col min="1" max="1" width="11.140625" customWidth="1"/>
    <col min="2" max="2" width="9.85546875" style="28" customWidth="1"/>
    <col min="3" max="3" width="10.7109375" customWidth="1"/>
    <col min="4" max="4" width="10.7109375" style="31" customWidth="1"/>
    <col min="5" max="6" width="10.7109375" customWidth="1"/>
    <col min="7" max="7" width="10.7109375" style="34" customWidth="1"/>
    <col min="8" max="8" width="10.7109375" customWidth="1"/>
    <col min="9" max="9" width="10.7109375" style="74" customWidth="1"/>
    <col min="10" max="10" width="10.7109375" style="34" customWidth="1"/>
    <col min="11" max="12" width="10.7109375" customWidth="1"/>
    <col min="13" max="13" width="10.7109375" style="34" customWidth="1"/>
    <col min="14" max="15" width="10.7109375" customWidth="1"/>
    <col min="16" max="16" width="10.7109375" style="78" customWidth="1"/>
    <col min="17" max="17" width="10.7109375" style="34" customWidth="1"/>
    <col min="18" max="19" width="10.7109375" customWidth="1"/>
    <col min="20" max="20" width="10.7109375" style="34" customWidth="1"/>
    <col min="21" max="21" width="10.7109375" customWidth="1"/>
    <col min="22" max="22" width="10.7109375" style="56" customWidth="1"/>
    <col min="23" max="54" width="9.140625" style="2"/>
  </cols>
  <sheetData>
    <row r="1" spans="1:55" s="85" customFormat="1" x14ac:dyDescent="0.25">
      <c r="A1" s="56"/>
      <c r="B1" s="80"/>
      <c r="C1" s="81" t="s">
        <v>37</v>
      </c>
      <c r="D1" s="82"/>
      <c r="E1" s="56"/>
      <c r="F1" s="56"/>
      <c r="G1" s="83"/>
      <c r="H1" s="56"/>
      <c r="I1" s="84"/>
      <c r="J1" s="83"/>
      <c r="K1" s="83"/>
      <c r="L1" s="56"/>
      <c r="M1" s="56"/>
      <c r="N1" s="83"/>
      <c r="O1" s="56"/>
      <c r="P1" s="84"/>
      <c r="Q1" s="83"/>
      <c r="R1" s="83"/>
      <c r="S1" s="56"/>
      <c r="T1" s="56"/>
      <c r="U1" s="83"/>
      <c r="V1" s="56"/>
    </row>
    <row r="2" spans="1:55" ht="15.75" customHeight="1" thickBot="1" x14ac:dyDescent="0.3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BC2" s="2"/>
    </row>
    <row r="3" spans="1:55" ht="28.5" x14ac:dyDescent="0.45">
      <c r="A3" s="98" t="s">
        <v>39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100"/>
      <c r="BC3" s="2"/>
    </row>
    <row r="4" spans="1:55" s="38" customFormat="1" ht="29.25" customHeight="1" thickBot="1" x14ac:dyDescent="0.45">
      <c r="A4" s="101" t="s">
        <v>38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3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</row>
    <row r="5" spans="1:55" ht="9.9499999999999993" customHeight="1" thickBot="1" x14ac:dyDescent="0.3">
      <c r="A5" s="20"/>
      <c r="B5" s="29"/>
      <c r="C5" s="22"/>
      <c r="D5" s="32"/>
      <c r="E5" s="22"/>
      <c r="F5" s="19"/>
      <c r="G5" s="35"/>
      <c r="H5" s="22"/>
      <c r="I5" s="72"/>
      <c r="J5" s="35"/>
      <c r="K5" s="35"/>
      <c r="L5" s="22"/>
      <c r="M5" s="22"/>
      <c r="N5" s="35"/>
      <c r="O5" s="22"/>
      <c r="P5" s="71"/>
      <c r="Q5" s="35"/>
      <c r="R5" s="35"/>
      <c r="S5" s="22"/>
      <c r="T5" s="22"/>
      <c r="U5" s="35"/>
      <c r="V5" s="57"/>
      <c r="BC5" s="2"/>
    </row>
    <row r="6" spans="1:55" s="18" customFormat="1" ht="34.5" customHeight="1" thickTop="1" thickBot="1" x14ac:dyDescent="0.3">
      <c r="A6" s="104" t="s">
        <v>17</v>
      </c>
      <c r="B6" s="105"/>
      <c r="C6" s="106" t="s">
        <v>19</v>
      </c>
      <c r="D6" s="107"/>
      <c r="E6" s="107"/>
      <c r="F6" s="107"/>
      <c r="G6" s="107"/>
      <c r="H6" s="108"/>
      <c r="I6" s="109" t="s">
        <v>40</v>
      </c>
      <c r="J6" s="110"/>
      <c r="K6" s="110"/>
      <c r="L6" s="111"/>
      <c r="M6" s="106" t="s">
        <v>20</v>
      </c>
      <c r="N6" s="107"/>
      <c r="O6" s="108"/>
      <c r="P6" s="106" t="s">
        <v>41</v>
      </c>
      <c r="Q6" s="107"/>
      <c r="R6" s="107"/>
      <c r="S6" s="108"/>
      <c r="T6" s="106" t="s">
        <v>20</v>
      </c>
      <c r="U6" s="107"/>
      <c r="V6" s="112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</row>
    <row r="7" spans="1:55" s="10" customFormat="1" ht="26.25" customHeight="1" thickTop="1" x14ac:dyDescent="0.3">
      <c r="A7" s="128" t="s">
        <v>18</v>
      </c>
      <c r="B7" s="129"/>
      <c r="C7" s="132" t="s">
        <v>0</v>
      </c>
      <c r="D7" s="133"/>
      <c r="E7" s="134"/>
      <c r="F7" s="132" t="s">
        <v>1</v>
      </c>
      <c r="G7" s="133"/>
      <c r="H7" s="134"/>
      <c r="I7" s="132" t="s">
        <v>28</v>
      </c>
      <c r="J7" s="133"/>
      <c r="K7" s="133"/>
      <c r="L7" s="134"/>
      <c r="M7" s="132" t="s">
        <v>2</v>
      </c>
      <c r="N7" s="133"/>
      <c r="O7" s="134"/>
      <c r="P7" s="132" t="s">
        <v>29</v>
      </c>
      <c r="Q7" s="133"/>
      <c r="R7" s="133"/>
      <c r="S7" s="134"/>
      <c r="T7" s="132" t="s">
        <v>3</v>
      </c>
      <c r="U7" s="133"/>
      <c r="V7" s="135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</row>
    <row r="8" spans="1:55" s="13" customFormat="1" ht="18.75" x14ac:dyDescent="0.25">
      <c r="A8" s="130"/>
      <c r="B8" s="131"/>
      <c r="C8" s="122" t="s">
        <v>11</v>
      </c>
      <c r="D8" s="123"/>
      <c r="E8" s="124"/>
      <c r="F8" s="122" t="s">
        <v>12</v>
      </c>
      <c r="G8" s="123"/>
      <c r="H8" s="124"/>
      <c r="I8" s="119" t="s">
        <v>13</v>
      </c>
      <c r="J8" s="120"/>
      <c r="K8" s="120"/>
      <c r="L8" s="121"/>
      <c r="M8" s="122" t="s">
        <v>14</v>
      </c>
      <c r="N8" s="123"/>
      <c r="O8" s="124"/>
      <c r="P8" s="122" t="s">
        <v>15</v>
      </c>
      <c r="Q8" s="123"/>
      <c r="R8" s="123"/>
      <c r="S8" s="124"/>
      <c r="T8" s="122" t="s">
        <v>16</v>
      </c>
      <c r="U8" s="123"/>
      <c r="V8" s="125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</row>
    <row r="9" spans="1:55" ht="8.1" customHeight="1" x14ac:dyDescent="0.25">
      <c r="A9" s="21"/>
      <c r="B9" s="29"/>
      <c r="C9" s="23"/>
      <c r="D9" s="32"/>
      <c r="E9" s="27"/>
      <c r="F9" s="22"/>
      <c r="G9" s="35"/>
      <c r="H9" s="27"/>
      <c r="I9" s="71"/>
      <c r="J9" s="35"/>
      <c r="K9" s="35"/>
      <c r="L9" s="27"/>
      <c r="M9" s="22"/>
      <c r="N9" s="35"/>
      <c r="O9" s="27"/>
      <c r="P9" s="71"/>
      <c r="Q9" s="35"/>
      <c r="R9" s="35"/>
      <c r="S9" s="27"/>
      <c r="T9" s="22"/>
      <c r="U9" s="35"/>
      <c r="V9" s="57"/>
      <c r="BC9" s="2"/>
    </row>
    <row r="10" spans="1:55" s="16" customFormat="1" ht="63.75" x14ac:dyDescent="0.25">
      <c r="A10" s="126" t="s">
        <v>21</v>
      </c>
      <c r="B10" s="127"/>
      <c r="C10" s="24" t="s">
        <v>7</v>
      </c>
      <c r="D10" s="43" t="s">
        <v>8</v>
      </c>
      <c r="E10" s="1" t="s">
        <v>9</v>
      </c>
      <c r="F10" s="14" t="s">
        <v>7</v>
      </c>
      <c r="G10" s="43" t="s">
        <v>8</v>
      </c>
      <c r="H10" s="1" t="s">
        <v>9</v>
      </c>
      <c r="I10" s="68" t="s">
        <v>32</v>
      </c>
      <c r="J10" s="67" t="s">
        <v>35</v>
      </c>
      <c r="K10" s="43" t="s">
        <v>8</v>
      </c>
      <c r="L10" s="1" t="s">
        <v>9</v>
      </c>
      <c r="M10" s="14" t="s">
        <v>7</v>
      </c>
      <c r="N10" s="43" t="s">
        <v>8</v>
      </c>
      <c r="O10" s="1" t="s">
        <v>9</v>
      </c>
      <c r="P10" s="75" t="s">
        <v>33</v>
      </c>
      <c r="Q10" s="58" t="s">
        <v>35</v>
      </c>
      <c r="R10" s="43" t="s">
        <v>8</v>
      </c>
      <c r="S10" s="52" t="s">
        <v>23</v>
      </c>
      <c r="T10" s="14" t="s">
        <v>7</v>
      </c>
      <c r="U10" s="43" t="s">
        <v>8</v>
      </c>
      <c r="V10" s="59" t="s">
        <v>9</v>
      </c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</row>
    <row r="11" spans="1:55" s="8" customFormat="1" ht="49.5" customHeight="1" x14ac:dyDescent="0.25">
      <c r="A11" s="113" t="s">
        <v>4</v>
      </c>
      <c r="B11" s="42" t="s">
        <v>5</v>
      </c>
      <c r="C11" s="26">
        <v>750</v>
      </c>
      <c r="D11" s="30">
        <v>128.82</v>
      </c>
      <c r="E11" s="7">
        <f>+C11+D11</f>
        <v>878.81999999999994</v>
      </c>
      <c r="F11" s="26">
        <v>750</v>
      </c>
      <c r="G11" s="30">
        <v>39.26</v>
      </c>
      <c r="H11" s="7">
        <f>+F11+G11</f>
        <v>789.26</v>
      </c>
      <c r="I11" s="69">
        <v>750</v>
      </c>
      <c r="J11" s="6">
        <v>500</v>
      </c>
      <c r="K11" s="30">
        <v>104.36</v>
      </c>
      <c r="L11" s="7">
        <f>+J11+K11</f>
        <v>604.36</v>
      </c>
      <c r="M11" s="26">
        <v>750</v>
      </c>
      <c r="N11" s="30">
        <v>293</v>
      </c>
      <c r="O11" s="7">
        <f>+M11+N11</f>
        <v>1043</v>
      </c>
      <c r="P11" s="76">
        <v>750</v>
      </c>
      <c r="Q11" s="49">
        <v>30</v>
      </c>
      <c r="R11" s="50">
        <v>42.8</v>
      </c>
      <c r="S11" s="7">
        <f>SUM(Q11:R11)</f>
        <v>72.8</v>
      </c>
      <c r="T11" s="26">
        <v>750</v>
      </c>
      <c r="U11" s="30">
        <v>454</v>
      </c>
      <c r="V11" s="60">
        <f>+T11+U11</f>
        <v>1204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</row>
    <row r="12" spans="1:55" s="8" customFormat="1" ht="49.5" customHeight="1" x14ac:dyDescent="0.25">
      <c r="A12" s="114"/>
      <c r="B12" s="41" t="s">
        <v>30</v>
      </c>
      <c r="C12" s="25">
        <v>562.5</v>
      </c>
      <c r="D12" s="30">
        <v>100.86</v>
      </c>
      <c r="E12" s="7">
        <f>+C12+D12</f>
        <v>663.36</v>
      </c>
      <c r="F12" s="25">
        <v>562.5</v>
      </c>
      <c r="G12" s="30">
        <v>100.86</v>
      </c>
      <c r="H12" s="7">
        <f>+F12+G12</f>
        <v>663.36</v>
      </c>
      <c r="I12" s="69">
        <v>562.5</v>
      </c>
      <c r="J12" s="6">
        <v>375</v>
      </c>
      <c r="K12" s="30">
        <v>107.9</v>
      </c>
      <c r="L12" s="7">
        <f>+J12+K12</f>
        <v>482.9</v>
      </c>
      <c r="M12" s="25">
        <v>562.5</v>
      </c>
      <c r="N12" s="79">
        <v>480.5</v>
      </c>
      <c r="O12" s="7">
        <f>+M12+N12</f>
        <v>1043</v>
      </c>
      <c r="P12" s="69">
        <v>562.5</v>
      </c>
      <c r="Q12" s="49">
        <v>30</v>
      </c>
      <c r="R12" s="50">
        <v>42.8</v>
      </c>
      <c r="S12" s="7">
        <f>SUM(Q12:R12)</f>
        <v>72.8</v>
      </c>
      <c r="T12" s="25">
        <v>562.5</v>
      </c>
      <c r="U12" s="30">
        <v>340.5</v>
      </c>
      <c r="V12" s="60">
        <f>+T12+U12</f>
        <v>903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</row>
    <row r="13" spans="1:55" ht="8.1" customHeight="1" x14ac:dyDescent="0.25">
      <c r="A13" s="39"/>
      <c r="B13" s="40"/>
      <c r="C13" s="4"/>
      <c r="D13" s="33"/>
      <c r="E13" s="5"/>
      <c r="F13" s="3"/>
      <c r="G13" s="36"/>
      <c r="H13" s="5"/>
      <c r="I13" s="70"/>
      <c r="J13" s="3"/>
      <c r="K13" s="36"/>
      <c r="L13" s="5"/>
      <c r="M13" s="3"/>
      <c r="N13" s="36"/>
      <c r="O13" s="5"/>
      <c r="P13" s="77"/>
      <c r="Q13" s="3"/>
      <c r="R13" s="36"/>
      <c r="S13" s="5"/>
      <c r="T13" s="3"/>
      <c r="U13" s="36"/>
      <c r="V13" s="61"/>
      <c r="BC13" s="2"/>
    </row>
    <row r="14" spans="1:55" s="8" customFormat="1" ht="55.5" customHeight="1" x14ac:dyDescent="0.25">
      <c r="A14" s="113" t="s">
        <v>6</v>
      </c>
      <c r="B14" s="42" t="s">
        <v>5</v>
      </c>
      <c r="C14" s="26">
        <v>750</v>
      </c>
      <c r="D14" s="30">
        <v>149.74</v>
      </c>
      <c r="E14" s="7">
        <f>+C14+D14</f>
        <v>899.74</v>
      </c>
      <c r="F14" s="26">
        <v>750</v>
      </c>
      <c r="G14" s="30">
        <v>149.74</v>
      </c>
      <c r="H14" s="7">
        <f>+F14+G14</f>
        <v>899.74</v>
      </c>
      <c r="I14" s="69">
        <v>750</v>
      </c>
      <c r="J14" s="6">
        <v>500</v>
      </c>
      <c r="K14" s="79">
        <v>399.74</v>
      </c>
      <c r="L14" s="7">
        <f>+J14+K14</f>
        <v>899.74</v>
      </c>
      <c r="M14" s="26">
        <v>750</v>
      </c>
      <c r="N14" s="30">
        <v>149.74</v>
      </c>
      <c r="O14" s="7">
        <f>+M14+N14</f>
        <v>899.74</v>
      </c>
      <c r="P14" s="76">
        <v>750</v>
      </c>
      <c r="Q14" s="49">
        <v>30</v>
      </c>
      <c r="R14" s="50">
        <v>42.8</v>
      </c>
      <c r="S14" s="7">
        <f>SUM(Q14:R14)</f>
        <v>72.8</v>
      </c>
      <c r="T14" s="26">
        <v>750</v>
      </c>
      <c r="U14" s="30">
        <v>454</v>
      </c>
      <c r="V14" s="60">
        <f>+T14+U14</f>
        <v>1204</v>
      </c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</row>
    <row r="15" spans="1:55" s="8" customFormat="1" ht="55.5" customHeight="1" x14ac:dyDescent="0.25">
      <c r="A15" s="114"/>
      <c r="B15" s="41" t="s">
        <v>30</v>
      </c>
      <c r="C15" s="25">
        <v>562.5</v>
      </c>
      <c r="D15" s="79">
        <v>337.24</v>
      </c>
      <c r="E15" s="7">
        <f>+C15+D15</f>
        <v>899.74</v>
      </c>
      <c r="F15" s="25">
        <v>562.5</v>
      </c>
      <c r="G15" s="79">
        <v>337.24</v>
      </c>
      <c r="H15" s="7">
        <f>+F15+G15</f>
        <v>899.74</v>
      </c>
      <c r="I15" s="69">
        <v>562.5</v>
      </c>
      <c r="J15" s="6">
        <v>375</v>
      </c>
      <c r="K15" s="79">
        <v>524.74</v>
      </c>
      <c r="L15" s="7">
        <f>+J15+K15</f>
        <v>899.74</v>
      </c>
      <c r="M15" s="25">
        <v>562.5</v>
      </c>
      <c r="N15" s="79">
        <v>337.24</v>
      </c>
      <c r="O15" s="7">
        <f>+M15+N15</f>
        <v>899.74</v>
      </c>
      <c r="P15" s="69">
        <v>562.5</v>
      </c>
      <c r="Q15" s="49">
        <v>30</v>
      </c>
      <c r="R15" s="50">
        <v>42.8</v>
      </c>
      <c r="S15" s="7">
        <f>SUM(Q15:R15)</f>
        <v>72.8</v>
      </c>
      <c r="T15" s="25">
        <v>562.5</v>
      </c>
      <c r="U15" s="30">
        <v>340.5</v>
      </c>
      <c r="V15" s="60">
        <f>+T15+U15</f>
        <v>903</v>
      </c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</row>
    <row r="16" spans="1:55" s="2" customFormat="1" ht="8.1" customHeight="1" x14ac:dyDescent="0.25">
      <c r="A16" s="39"/>
      <c r="B16" s="40"/>
      <c r="C16" s="4"/>
      <c r="D16" s="33"/>
      <c r="E16" s="5"/>
      <c r="F16" s="3"/>
      <c r="G16" s="36"/>
      <c r="H16" s="5"/>
      <c r="I16" s="70"/>
      <c r="J16" s="3"/>
      <c r="K16" s="36"/>
      <c r="L16" s="5"/>
      <c r="M16" s="3"/>
      <c r="N16" s="36"/>
      <c r="O16" s="5"/>
      <c r="P16" s="77"/>
      <c r="Q16" s="3"/>
      <c r="R16" s="36"/>
      <c r="S16" s="5"/>
      <c r="T16" s="3"/>
      <c r="U16" s="36"/>
      <c r="V16" s="61"/>
    </row>
    <row r="17" spans="1:55" s="8" customFormat="1" ht="59.25" customHeight="1" x14ac:dyDescent="0.25">
      <c r="A17" s="113" t="s">
        <v>10</v>
      </c>
      <c r="B17" s="44" t="s">
        <v>5</v>
      </c>
      <c r="C17" s="26">
        <v>750</v>
      </c>
      <c r="D17" s="45">
        <v>114.39</v>
      </c>
      <c r="E17" s="46">
        <f>+C17+D17</f>
        <v>864.39</v>
      </c>
      <c r="F17" s="26">
        <v>750</v>
      </c>
      <c r="G17" s="47">
        <v>30.4</v>
      </c>
      <c r="H17" s="46">
        <f>+F17+G17</f>
        <v>780.4</v>
      </c>
      <c r="I17" s="69">
        <v>750</v>
      </c>
      <c r="J17" s="48">
        <v>500</v>
      </c>
      <c r="K17" s="45">
        <v>87.58</v>
      </c>
      <c r="L17" s="46">
        <f>+J17+K17</f>
        <v>587.58000000000004</v>
      </c>
      <c r="M17" s="26">
        <v>750</v>
      </c>
      <c r="N17" s="47">
        <v>293</v>
      </c>
      <c r="O17" s="46">
        <f>+M17+N17</f>
        <v>1043</v>
      </c>
      <c r="P17" s="76">
        <v>750</v>
      </c>
      <c r="Q17" s="49">
        <v>30</v>
      </c>
      <c r="R17" s="51">
        <v>42.8</v>
      </c>
      <c r="S17" s="7">
        <f>SUM(Q17:R17)</f>
        <v>72.8</v>
      </c>
      <c r="T17" s="26">
        <v>750</v>
      </c>
      <c r="U17" s="47">
        <v>454</v>
      </c>
      <c r="V17" s="62">
        <f>+T17+U17</f>
        <v>1204</v>
      </c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</row>
    <row r="18" spans="1:55" s="8" customFormat="1" ht="59.25" customHeight="1" x14ac:dyDescent="0.25">
      <c r="A18" s="114"/>
      <c r="B18" s="41" t="s">
        <v>30</v>
      </c>
      <c r="C18" s="25">
        <v>562.5</v>
      </c>
      <c r="D18" s="30">
        <v>90.03</v>
      </c>
      <c r="E18" s="7">
        <f>+C18+D18</f>
        <v>652.53</v>
      </c>
      <c r="F18" s="25">
        <v>562.5</v>
      </c>
      <c r="G18" s="30">
        <v>90.03</v>
      </c>
      <c r="H18" s="7">
        <f>+F18+G18</f>
        <v>652.53</v>
      </c>
      <c r="I18" s="69">
        <v>562.5</v>
      </c>
      <c r="J18" s="6">
        <v>375</v>
      </c>
      <c r="K18" s="30">
        <v>97.09</v>
      </c>
      <c r="L18" s="7">
        <f>+J18+K18</f>
        <v>472.09000000000003</v>
      </c>
      <c r="M18" s="25">
        <v>562.5</v>
      </c>
      <c r="N18" s="79">
        <v>480.5</v>
      </c>
      <c r="O18" s="7">
        <f>+M18+N18</f>
        <v>1043</v>
      </c>
      <c r="P18" s="69">
        <v>562.5</v>
      </c>
      <c r="Q18" s="49">
        <v>30</v>
      </c>
      <c r="R18" s="50">
        <v>42.8</v>
      </c>
      <c r="S18" s="7">
        <f>SUM(Q18:R18)</f>
        <v>72.8</v>
      </c>
      <c r="T18" s="25">
        <v>562.5</v>
      </c>
      <c r="U18" s="30">
        <v>340.5</v>
      </c>
      <c r="V18" s="60">
        <f>+T18+U18</f>
        <v>903</v>
      </c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ht="8.1" customHeight="1" x14ac:dyDescent="0.25">
      <c r="A19" s="21"/>
      <c r="B19" s="29"/>
      <c r="C19" s="23"/>
      <c r="D19" s="32"/>
      <c r="E19" s="27"/>
      <c r="F19" s="22"/>
      <c r="G19" s="35"/>
      <c r="H19" s="27"/>
      <c r="I19" s="71"/>
      <c r="J19" s="35"/>
      <c r="K19" s="35"/>
      <c r="L19" s="27"/>
      <c r="M19" s="22"/>
      <c r="N19" s="35"/>
      <c r="O19" s="27"/>
      <c r="P19" s="71"/>
      <c r="Q19" s="35"/>
      <c r="R19" s="35"/>
      <c r="S19" s="27"/>
      <c r="T19" s="22"/>
      <c r="U19" s="35"/>
      <c r="V19" s="57"/>
      <c r="BC19" s="2"/>
    </row>
    <row r="20" spans="1:55" ht="9.9499999999999993" hidden="1" customHeight="1" x14ac:dyDescent="0.25">
      <c r="A20" s="86"/>
      <c r="B20" s="65"/>
      <c r="C20" s="65"/>
      <c r="D20" s="65"/>
      <c r="E20" s="65"/>
      <c r="F20" s="65"/>
      <c r="G20" s="65"/>
      <c r="H20" s="65"/>
      <c r="I20" s="73"/>
      <c r="J20" s="65"/>
      <c r="K20" s="65"/>
      <c r="L20" s="65"/>
      <c r="M20" s="65"/>
      <c r="N20" s="65"/>
      <c r="O20" s="65"/>
      <c r="P20" s="73"/>
      <c r="Q20" s="65"/>
      <c r="R20" s="65"/>
      <c r="S20" s="65"/>
      <c r="T20" s="65"/>
      <c r="U20" s="65"/>
      <c r="V20" s="66"/>
      <c r="BC20" s="2"/>
    </row>
    <row r="21" spans="1:55" ht="9.9499999999999993" hidden="1" customHeight="1" x14ac:dyDescent="0.25">
      <c r="A21" s="86"/>
      <c r="B21" s="65"/>
      <c r="C21" s="65"/>
      <c r="D21" s="65"/>
      <c r="E21" s="65"/>
      <c r="F21" s="65"/>
      <c r="G21" s="65"/>
      <c r="H21" s="65"/>
      <c r="I21" s="73"/>
      <c r="J21" s="65"/>
      <c r="K21" s="65"/>
      <c r="L21" s="65"/>
      <c r="M21" s="65"/>
      <c r="N21" s="65"/>
      <c r="O21" s="65"/>
      <c r="P21" s="73"/>
      <c r="Q21" s="65"/>
      <c r="R21" s="65"/>
      <c r="S21" s="65"/>
      <c r="T21" s="65"/>
      <c r="U21" s="65"/>
      <c r="V21" s="66"/>
      <c r="BC21" s="2"/>
    </row>
    <row r="22" spans="1:55" ht="32.25" customHeight="1" x14ac:dyDescent="0.4">
      <c r="A22" s="115" t="s">
        <v>24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6"/>
      <c r="BC22" s="2"/>
    </row>
    <row r="23" spans="1:55" ht="24" customHeight="1" x14ac:dyDescent="0.25">
      <c r="A23" s="117" t="s">
        <v>36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8"/>
      <c r="BC23" s="2"/>
    </row>
    <row r="24" spans="1:55" ht="45" x14ac:dyDescent="0.25">
      <c r="A24" s="63" t="s">
        <v>21</v>
      </c>
      <c r="B24" s="64"/>
      <c r="C24" s="24" t="s">
        <v>7</v>
      </c>
      <c r="D24" s="43" t="s">
        <v>8</v>
      </c>
      <c r="E24" s="1" t="s">
        <v>9</v>
      </c>
      <c r="F24" s="14" t="s">
        <v>7</v>
      </c>
      <c r="G24" s="43" t="s">
        <v>8</v>
      </c>
      <c r="H24" s="1" t="s">
        <v>9</v>
      </c>
      <c r="I24" s="68" t="s">
        <v>32</v>
      </c>
      <c r="J24" s="67" t="s">
        <v>31</v>
      </c>
      <c r="K24" s="43" t="s">
        <v>8</v>
      </c>
      <c r="L24" s="1" t="s">
        <v>9</v>
      </c>
      <c r="M24" s="14" t="s">
        <v>7</v>
      </c>
      <c r="N24" s="43" t="s">
        <v>8</v>
      </c>
      <c r="O24" s="1" t="s">
        <v>9</v>
      </c>
      <c r="P24" s="75" t="s">
        <v>34</v>
      </c>
      <c r="Q24" s="58" t="s">
        <v>22</v>
      </c>
      <c r="R24" s="43" t="s">
        <v>8</v>
      </c>
      <c r="S24" s="52" t="s">
        <v>23</v>
      </c>
      <c r="T24" s="14" t="s">
        <v>7</v>
      </c>
      <c r="U24" s="43" t="s">
        <v>8</v>
      </c>
      <c r="V24" s="59" t="s">
        <v>9</v>
      </c>
      <c r="BC24" s="2"/>
    </row>
    <row r="25" spans="1:55" ht="45" customHeight="1" x14ac:dyDescent="0.25">
      <c r="A25" s="53" t="s">
        <v>25</v>
      </c>
      <c r="B25" s="41" t="s">
        <v>30</v>
      </c>
      <c r="C25" s="25">
        <v>562.5</v>
      </c>
      <c r="D25" s="30">
        <f>SUM((D12+D18)/2)</f>
        <v>95.444999999999993</v>
      </c>
      <c r="E25" s="7">
        <f>+C25+D25</f>
        <v>657.94499999999994</v>
      </c>
      <c r="F25" s="25">
        <v>562.5</v>
      </c>
      <c r="G25" s="30">
        <f>SUM((G12+G18)/2)</f>
        <v>95.444999999999993</v>
      </c>
      <c r="H25" s="7">
        <f>+F25+G25</f>
        <v>657.94499999999994</v>
      </c>
      <c r="I25" s="69">
        <v>562.5</v>
      </c>
      <c r="J25" s="6">
        <v>375</v>
      </c>
      <c r="K25" s="30">
        <f>SUM((K12+K18)/2)</f>
        <v>102.495</v>
      </c>
      <c r="L25" s="7">
        <f>+J25+K25</f>
        <v>477.495</v>
      </c>
      <c r="M25" s="25">
        <v>562.5</v>
      </c>
      <c r="N25" s="79">
        <f>SUM((N12+N18)/2)</f>
        <v>480.5</v>
      </c>
      <c r="O25" s="7">
        <f>+M25+N25</f>
        <v>1043</v>
      </c>
      <c r="P25" s="69">
        <v>562.5</v>
      </c>
      <c r="Q25" s="49">
        <v>30</v>
      </c>
      <c r="R25" s="30">
        <f>SUM((R12+R18)/2)</f>
        <v>42.8</v>
      </c>
      <c r="S25" s="7">
        <f>SUM(Q25:R25)</f>
        <v>72.8</v>
      </c>
      <c r="T25" s="25">
        <v>562.5</v>
      </c>
      <c r="U25" s="30">
        <f>SUM((U12+U18)/2)</f>
        <v>340.5</v>
      </c>
      <c r="V25" s="60">
        <f>+T25+U25</f>
        <v>903</v>
      </c>
      <c r="BC25" s="2"/>
    </row>
    <row r="26" spans="1:55" ht="8.1" customHeight="1" x14ac:dyDescent="0.25">
      <c r="A26" s="39"/>
      <c r="B26" s="40"/>
      <c r="C26" s="4"/>
      <c r="D26" s="33"/>
      <c r="E26" s="5"/>
      <c r="F26" s="3"/>
      <c r="G26" s="33"/>
      <c r="H26" s="5"/>
      <c r="I26" s="70"/>
      <c r="J26" s="3"/>
      <c r="K26" s="33"/>
      <c r="L26" s="5"/>
      <c r="M26" s="3"/>
      <c r="N26" s="33"/>
      <c r="O26" s="5"/>
      <c r="P26" s="77"/>
      <c r="Q26" s="3"/>
      <c r="R26" s="33"/>
      <c r="S26" s="5"/>
      <c r="T26" s="3"/>
      <c r="U26" s="33"/>
      <c r="V26" s="61"/>
      <c r="BC26" s="2"/>
    </row>
    <row r="27" spans="1:55" ht="45" customHeight="1" x14ac:dyDescent="0.25">
      <c r="A27" s="53" t="s">
        <v>26</v>
      </c>
      <c r="B27" s="41" t="s">
        <v>30</v>
      </c>
      <c r="C27" s="25">
        <v>562.5</v>
      </c>
      <c r="D27" s="79">
        <f>SUM((D12+D15)/2)</f>
        <v>219.05</v>
      </c>
      <c r="E27" s="7">
        <f>+C27+D27</f>
        <v>781.55</v>
      </c>
      <c r="F27" s="25">
        <v>562.5</v>
      </c>
      <c r="G27" s="79">
        <f>SUM((G12+G15)/2)</f>
        <v>219.05</v>
      </c>
      <c r="H27" s="54">
        <f>+F27+G27</f>
        <v>781.55</v>
      </c>
      <c r="I27" s="69">
        <v>562.5</v>
      </c>
      <c r="J27" s="55">
        <v>375</v>
      </c>
      <c r="K27" s="79">
        <f>SUM((K12+K15)/2)</f>
        <v>316.32</v>
      </c>
      <c r="L27" s="54">
        <f>+J27+K27</f>
        <v>691.31999999999994</v>
      </c>
      <c r="M27" s="25">
        <v>562.5</v>
      </c>
      <c r="N27" s="79">
        <f>SUM((N12+N15)/2)</f>
        <v>408.87</v>
      </c>
      <c r="O27" s="7">
        <f>+M27+N27</f>
        <v>971.37</v>
      </c>
      <c r="P27" s="69">
        <v>562.5</v>
      </c>
      <c r="Q27" s="49">
        <v>30</v>
      </c>
      <c r="R27" s="30">
        <f>SUM((R12+R15)/2)</f>
        <v>42.8</v>
      </c>
      <c r="S27" s="7">
        <f>SUM(Q27:R27)</f>
        <v>72.8</v>
      </c>
      <c r="T27" s="25">
        <v>562.5</v>
      </c>
      <c r="U27" s="30">
        <f>SUM((U12+U15)/2)</f>
        <v>340.5</v>
      </c>
      <c r="V27" s="60">
        <f>+T27+U27</f>
        <v>903</v>
      </c>
      <c r="BC27" s="2"/>
    </row>
    <row r="28" spans="1:55" ht="8.1" customHeight="1" x14ac:dyDescent="0.25">
      <c r="A28" s="39"/>
      <c r="B28" s="40"/>
      <c r="C28" s="4"/>
      <c r="D28" s="33"/>
      <c r="E28" s="5"/>
      <c r="F28" s="3"/>
      <c r="G28" s="33"/>
      <c r="H28" s="5"/>
      <c r="I28" s="70"/>
      <c r="J28" s="3"/>
      <c r="K28" s="33"/>
      <c r="L28" s="5"/>
      <c r="M28" s="3"/>
      <c r="N28" s="33"/>
      <c r="O28" s="5"/>
      <c r="P28" s="77"/>
      <c r="Q28" s="3"/>
      <c r="R28" s="33"/>
      <c r="S28" s="5"/>
      <c r="T28" s="3"/>
      <c r="U28" s="33"/>
      <c r="V28" s="61"/>
      <c r="BC28" s="2"/>
    </row>
    <row r="29" spans="1:55" ht="45" customHeight="1" thickBot="1" x14ac:dyDescent="0.3">
      <c r="A29" s="87" t="s">
        <v>27</v>
      </c>
      <c r="B29" s="88" t="s">
        <v>30</v>
      </c>
      <c r="C29" s="89">
        <v>562.5</v>
      </c>
      <c r="D29" s="90">
        <f>SUM((D15+D18)/2)</f>
        <v>213.63499999999999</v>
      </c>
      <c r="E29" s="91">
        <f>+C29+D29</f>
        <v>776.13499999999999</v>
      </c>
      <c r="F29" s="89">
        <v>562.5</v>
      </c>
      <c r="G29" s="90">
        <f>SUM((G15+G18)/2)</f>
        <v>213.63499999999999</v>
      </c>
      <c r="H29" s="91">
        <f>+F29+G29</f>
        <v>776.13499999999999</v>
      </c>
      <c r="I29" s="92">
        <v>562.5</v>
      </c>
      <c r="J29" s="93">
        <v>375</v>
      </c>
      <c r="K29" s="90">
        <f>SUM((K15+K18)/2)</f>
        <v>310.91500000000002</v>
      </c>
      <c r="L29" s="91">
        <f>+J29+K29</f>
        <v>685.91499999999996</v>
      </c>
      <c r="M29" s="89">
        <v>562.5</v>
      </c>
      <c r="N29" s="90">
        <f>SUM((N15+N18)/2)</f>
        <v>408.87</v>
      </c>
      <c r="O29" s="91">
        <f>+M29+N29</f>
        <v>971.37</v>
      </c>
      <c r="P29" s="92">
        <v>562.5</v>
      </c>
      <c r="Q29" s="94">
        <v>30</v>
      </c>
      <c r="R29" s="95">
        <f>SUM((R15+R18)/2)</f>
        <v>42.8</v>
      </c>
      <c r="S29" s="91">
        <f>SUM(Q29:R29)</f>
        <v>72.8</v>
      </c>
      <c r="T29" s="89">
        <v>562.5</v>
      </c>
      <c r="U29" s="95">
        <f>SUM((U15+U18)/2)</f>
        <v>340.5</v>
      </c>
      <c r="V29" s="96">
        <f>+T29+U29</f>
        <v>903</v>
      </c>
      <c r="BC29" s="2"/>
    </row>
    <row r="30" spans="1:55" ht="16.5" thickTop="1" x14ac:dyDescent="0.25"/>
  </sheetData>
  <mergeCells count="28">
    <mergeCell ref="I8:L8"/>
    <mergeCell ref="M8:O8"/>
    <mergeCell ref="P8:S8"/>
    <mergeCell ref="T8:V8"/>
    <mergeCell ref="A10:B10"/>
    <mergeCell ref="A7:B8"/>
    <mergeCell ref="C7:E7"/>
    <mergeCell ref="F7:H7"/>
    <mergeCell ref="I7:L7"/>
    <mergeCell ref="M7:O7"/>
    <mergeCell ref="P7:S7"/>
    <mergeCell ref="T7:V7"/>
    <mergeCell ref="C8:E8"/>
    <mergeCell ref="F8:H8"/>
    <mergeCell ref="A11:A12"/>
    <mergeCell ref="A14:A15"/>
    <mergeCell ref="A17:A18"/>
    <mergeCell ref="A22:V22"/>
    <mergeCell ref="A23:V23"/>
    <mergeCell ref="A2:V2"/>
    <mergeCell ref="A3:V3"/>
    <mergeCell ref="A4:V4"/>
    <mergeCell ref="A6:B6"/>
    <mergeCell ref="C6:H6"/>
    <mergeCell ref="I6:L6"/>
    <mergeCell ref="M6:O6"/>
    <mergeCell ref="P6:S6"/>
    <mergeCell ref="T6:V6"/>
  </mergeCells>
  <printOptions horizontalCentered="1"/>
  <pageMargins left="0.2" right="0.2" top="0.25" bottom="0.42" header="0.3" footer="0.17"/>
  <pageSetup scale="55" orientation="landscape" r:id="rId1"/>
  <headerFooter>
    <oddFooter>&amp;C&amp;F&amp;R&amp;8&amp;K00-034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</vt:lpstr>
      <vt:lpstr>'2018'!Print_Area</vt:lpstr>
    </vt:vector>
  </TitlesOfParts>
  <Company>UMASS Medical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gilgune</dc:creator>
  <cp:lastModifiedBy>Skypeck, Tanya</cp:lastModifiedBy>
  <cp:lastPrinted>2017-10-24T19:04:17Z</cp:lastPrinted>
  <dcterms:created xsi:type="dcterms:W3CDTF">2012-03-23T16:37:45Z</dcterms:created>
  <dcterms:modified xsi:type="dcterms:W3CDTF">2018-01-05T15:17:13Z</dcterms:modified>
</cp:coreProperties>
</file>