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codeName="{AE6600E7-7A62-396C-DE95-9942FA9DD81E}"/>
  <workbookPr showInkAnnotation="0" codeName="ThisWorkbook"/>
  <mc:AlternateContent xmlns:mc="http://schemas.openxmlformats.org/markup-compatibility/2006">
    <mc:Choice Requires="x15">
      <x15ac:absPath xmlns:x15ac="http://schemas.microsoft.com/office/spreadsheetml/2010/11/ac" url="C:\Users\smdomings1\Desktop\Formula Request\"/>
    </mc:Choice>
  </mc:AlternateContent>
  <xr:revisionPtr revIDLastSave="0" documentId="13_ncr:1_{30FB4544-3205-4C22-AD59-7DE8E1A4E1E7}" xr6:coauthVersionLast="47" xr6:coauthVersionMax="47" xr10:uidLastSave="{00000000-0000-0000-0000-000000000000}"/>
  <workbookProtection workbookAlgorithmName="SHA-512" workbookHashValue="GA0TRlzAezMSs2M9j3Z4n6eUP72hzh+TOaMsYp5xzcIgtZwiVjuNaBC8u1ttQH4Lf358jXF7kTH6+FpXX/fcWw==" workbookSaltValue="nUVgfezlMD4trFDxr45kfg==" workbookSpinCount="100000" lockStructure="1"/>
  <bookViews>
    <workbookView xWindow="-120" yWindow="-120" windowWidth="29040" windowHeight="15840" tabRatio="960" xr2:uid="{00000000-000D-0000-FFFF-FFFF00000000}"/>
  </bookViews>
  <sheets>
    <sheet name="Budget Summary" sheetId="32" r:id="rId1"/>
    <sheet name="Budget Detail" sheetId="31" r:id="rId2"/>
    <sheet name="Monthly Expenditure Timeline" sheetId="34" r:id="rId3"/>
    <sheet name="Item Descriptions" sheetId="33" r:id="rId4"/>
  </sheets>
  <definedNames>
    <definedName name="Contractor">'Budget Detail'!$A$48</definedName>
    <definedName name="Fringe">'Budget Detail'!$A$64</definedName>
    <definedName name="GrandTotal">'Budget Detail'!$A$79</definedName>
    <definedName name="Indirect">'Budget Detail'!$A$72</definedName>
    <definedName name="NESA">'Budget Detail'!$A$40</definedName>
    <definedName name="PBEO">'Budget Detail'!$A$25</definedName>
    <definedName name="PBSI">'Budget Detail'!$A$32</definedName>
    <definedName name="PBSITOTAL">'Budget Detail'!$E$37</definedName>
    <definedName name="_xlnm.Print_Area" localSheetId="1">'Budget Detail'!$A$1:$E$80</definedName>
    <definedName name="_xlnm.Print_Area" localSheetId="0">'Budget Summary'!$A$1:$D$44</definedName>
    <definedName name="Travel">'Budget Detail'!$A$56</definedName>
    <definedName name="TSE">'Budget Detail'!$A$17</definedName>
    <definedName name="TSEO">'Budget Detail'!$A$6</definedName>
    <definedName name="TSEOTOTAL">'Budget Detail'!$E$14</definedName>
    <definedName name="TSETOTAL">'Budget Detail'!$E$22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0" i="31" l="1"/>
  <c r="E60" i="31"/>
  <c r="E59" i="31"/>
  <c r="E52" i="31"/>
  <c r="E51" i="31"/>
  <c r="E44" i="31"/>
  <c r="E43" i="31"/>
  <c r="E36" i="31"/>
  <c r="E35" i="31"/>
  <c r="E21" i="31"/>
  <c r="A4" i="31"/>
  <c r="E9" i="31" l="1"/>
  <c r="E10" i="31"/>
  <c r="E11" i="31"/>
  <c r="E12" i="31"/>
  <c r="E13" i="31"/>
  <c r="E8" i="31"/>
  <c r="E67" i="31" l="1"/>
  <c r="E76" i="31" l="1"/>
  <c r="E75" i="31"/>
  <c r="E68" i="31"/>
  <c r="E37" i="31" l="1"/>
  <c r="D31" i="32" s="1"/>
  <c r="E77" i="31" l="1"/>
  <c r="D41" i="32" s="1"/>
  <c r="E69" i="31"/>
  <c r="D39" i="32" s="1"/>
  <c r="E28" i="31"/>
  <c r="E29" i="31" s="1"/>
  <c r="D29" i="32" s="1"/>
  <c r="E14" i="31"/>
  <c r="D25" i="32" l="1"/>
  <c r="E61" i="31"/>
  <c r="D37" i="32" s="1"/>
  <c r="E53" i="31"/>
  <c r="D35" i="32" s="1"/>
  <c r="E45" i="31"/>
  <c r="D33" i="32" s="1"/>
  <c r="E22" i="31" l="1"/>
  <c r="E79" i="31" s="1"/>
  <c r="D27" i="32" l="1"/>
  <c r="D43" i="32" s="1"/>
</calcChain>
</file>

<file path=xl/sharedStrings.xml><?xml version="1.0" encoding="utf-8"?>
<sst xmlns="http://schemas.openxmlformats.org/spreadsheetml/2006/main" count="172" uniqueCount="86">
  <si>
    <t>Subtotal:</t>
  </si>
  <si>
    <t>Description</t>
  </si>
  <si>
    <t>Rate</t>
  </si>
  <si>
    <t>Quantity</t>
  </si>
  <si>
    <t xml:space="preserve">Executive Office of Public Safety and Security </t>
  </si>
  <si>
    <t>Office of Grants and Research</t>
  </si>
  <si>
    <t>Expenses Applied to Indirect Rate</t>
  </si>
  <si>
    <t xml:space="preserve">Description </t>
  </si>
  <si>
    <t>Grand Total:</t>
  </si>
  <si>
    <t>Contract Indirect Rate</t>
  </si>
  <si>
    <t>Cost Categories</t>
  </si>
  <si>
    <t xml:space="preserve">Name of Applicant Organization </t>
  </si>
  <si>
    <t>Activity</t>
  </si>
  <si>
    <t xml:space="preserve">Campaign Period </t>
  </si>
  <si>
    <t>Attachment B - Budget Worksheet</t>
  </si>
  <si>
    <t>Item</t>
  </si>
  <si>
    <t>Cost Per Unit</t>
  </si>
  <si>
    <t>Average OT Rate</t>
  </si>
  <si>
    <t>Planned OT Hours</t>
  </si>
  <si>
    <t>Ped &amp; Bike Safety Enforcement</t>
  </si>
  <si>
    <t>Salary Applied to Fringe Rate</t>
  </si>
  <si>
    <t>Name/Position</t>
  </si>
  <si>
    <t>Consultant/Contractor Name</t>
  </si>
  <si>
    <t>Contract Fringe Rate</t>
  </si>
  <si>
    <t>Activity/Item</t>
  </si>
  <si>
    <t>Total Costs</t>
  </si>
  <si>
    <t>Traffic Safety Enforcement (TE) Overtime</t>
  </si>
  <si>
    <t>Ped &amp; Bike Enforcement Overtime</t>
  </si>
  <si>
    <t>Non-Enforcement Safety Activities &amp; Items</t>
  </si>
  <si>
    <t>Consultant / Contractor Costs</t>
  </si>
  <si>
    <t>Travel Costs</t>
  </si>
  <si>
    <t>Fringe Benefit Costs</t>
  </si>
  <si>
    <t>Indirect Costs</t>
  </si>
  <si>
    <t>Traffic Safety Equipment</t>
  </si>
  <si>
    <t>Ped &amp; Bike Safety Items</t>
  </si>
  <si>
    <t>Cost Per Trip</t>
  </si>
  <si>
    <t># of Trips</t>
  </si>
  <si>
    <t>Federal Costs</t>
  </si>
  <si>
    <t>Equipment - Type</t>
  </si>
  <si>
    <t>Description of Equipment &amp; Add On's</t>
  </si>
  <si>
    <t>Description of Item</t>
  </si>
  <si>
    <t>Winter Impaired Driving: December 2022</t>
  </si>
  <si>
    <t>Distracted Driving: April 2023</t>
  </si>
  <si>
    <t>Click It or Ticket: May 2023</t>
  </si>
  <si>
    <t>Summer Speed: June 2023</t>
  </si>
  <si>
    <t>Summer Speed: July 2023</t>
  </si>
  <si>
    <t>FFY 2023 Municipal Road Safety Grant (MRS)</t>
  </si>
  <si>
    <r>
      <t xml:space="preserve">Traffic Safety Equipment - </t>
    </r>
    <r>
      <rPr>
        <b/>
        <i/>
        <sz val="12"/>
        <rFont val="Calibri"/>
        <family val="2"/>
        <scheme val="minor"/>
      </rPr>
      <t>Cannot exceed 50% of TE Overtime Budget.</t>
    </r>
  </si>
  <si>
    <t>FFY 2023 Municipal Road Safety Grant Program (MRS)</t>
  </si>
  <si>
    <r>
      <t xml:space="preserve">Ped &amp; Bike Safety Items - </t>
    </r>
    <r>
      <rPr>
        <b/>
        <i/>
        <sz val="12"/>
        <rFont val="Calibri"/>
        <family val="2"/>
        <scheme val="minor"/>
      </rPr>
      <t>Cannot exceed $1,500.00.</t>
    </r>
  </si>
  <si>
    <t>Summer Impaired: Aug. 2023 - Sept. 15, 2023</t>
  </si>
  <si>
    <t>Traffic Enforcement</t>
  </si>
  <si>
    <t>Ped/Bike Enforcement</t>
  </si>
  <si>
    <t>TE Equipment</t>
  </si>
  <si>
    <t>Ped/Bike Safety Items</t>
  </si>
  <si>
    <t>Non-Enforcement Activity</t>
  </si>
  <si>
    <t>Report Due Date</t>
  </si>
  <si>
    <t>Calendar Year</t>
  </si>
  <si>
    <t>Month</t>
  </si>
  <si>
    <t>October</t>
  </si>
  <si>
    <t>November</t>
  </si>
  <si>
    <t>December</t>
  </si>
  <si>
    <t>January</t>
  </si>
  <si>
    <t>February</t>
  </si>
  <si>
    <t>March</t>
  </si>
  <si>
    <t>April</t>
  </si>
  <si>
    <t>May</t>
  </si>
  <si>
    <t>June</t>
  </si>
  <si>
    <t>July</t>
  </si>
  <si>
    <t>Aug. - Sept. 15th</t>
  </si>
  <si>
    <t>No</t>
  </si>
  <si>
    <t>Winter Impaired</t>
  </si>
  <si>
    <t>Distracted Driving</t>
  </si>
  <si>
    <t>CIOT</t>
  </si>
  <si>
    <t>Speed</t>
  </si>
  <si>
    <t>Summer Impaired</t>
  </si>
  <si>
    <t>Yes</t>
  </si>
  <si>
    <r>
      <rPr>
        <b/>
        <sz val="14"/>
        <color theme="1"/>
        <rFont val="Arial"/>
        <family val="2"/>
      </rPr>
      <t>Traffic Enforcement (TE) Overtime:</t>
    </r>
    <r>
      <rPr>
        <sz val="14"/>
        <color theme="1"/>
        <rFont val="Arial"/>
        <family val="2"/>
      </rPr>
      <t xml:space="preserve"> Show the average Overtime (OT) rate of officers conducting enforcement (rounded up to the nearest whole dollar) and number of overtime hours your department plans to dedicate to each mobilization. These amounts, if fully funded, will be your department's specific budget for each campaign period.</t>
    </r>
  </si>
  <si>
    <r>
      <rPr>
        <b/>
        <sz val="14"/>
        <rFont val="Arial"/>
        <family val="2"/>
      </rPr>
      <t>Traffic Enforcement Equipment:</t>
    </r>
    <r>
      <rPr>
        <sz val="14"/>
        <rFont val="Arial"/>
        <family val="2"/>
      </rPr>
      <t xml:space="preserve"> Only list allowable items noted in the AGF. The cost category shows the combined Cost Per Unit and Quantity. </t>
    </r>
  </si>
  <si>
    <r>
      <rPr>
        <b/>
        <sz val="14"/>
        <color theme="1"/>
        <rFont val="Arial"/>
        <family val="2"/>
      </rPr>
      <t>Ped&amp;Bike Enforcement Overtime:</t>
    </r>
    <r>
      <rPr>
        <sz val="14"/>
        <color theme="1"/>
        <rFont val="Arial"/>
        <family val="2"/>
      </rPr>
      <t xml:space="preserve"> Show the average Overtime (OT) rate of officers conducting enforcement (rounded up to the nearest whole dollar) and the total number of overtime hours your department plans to dedicate to Ped&amp;Bike enforcement.</t>
    </r>
  </si>
  <si>
    <r>
      <rPr>
        <b/>
        <sz val="14"/>
        <rFont val="Arial"/>
        <family val="2"/>
      </rPr>
      <t>Ped&amp;Bike Safety Items:</t>
    </r>
    <r>
      <rPr>
        <sz val="14"/>
        <rFont val="Arial"/>
        <family val="2"/>
      </rPr>
      <t xml:space="preserve"> Only list allowable items noted in the AGF. The cost category shows the combined Cost Per Unit and Quantity.</t>
    </r>
  </si>
  <si>
    <r>
      <rPr>
        <b/>
        <sz val="14"/>
        <rFont val="Arial"/>
        <family val="2"/>
      </rPr>
      <t xml:space="preserve">Non-Enforcement Safety Activities + Items: </t>
    </r>
    <r>
      <rPr>
        <sz val="14"/>
        <rFont val="Arial"/>
        <family val="2"/>
      </rPr>
      <t>Show a brief description and  hourly rate for activities and list any general costs associated with the activity (i.e. printing costs, conference fees, presentation items).</t>
    </r>
  </si>
  <si>
    <r>
      <t xml:space="preserve">Consultant/Contractor Fees: </t>
    </r>
    <r>
      <rPr>
        <sz val="14"/>
        <rFont val="Arial"/>
        <family val="2"/>
      </rPr>
      <t>List the fee of the consultant or contractor and a brief description of their activity.</t>
    </r>
  </si>
  <si>
    <r>
      <t xml:space="preserve">Travel: </t>
    </r>
    <r>
      <rPr>
        <sz val="14"/>
        <color theme="1"/>
        <rFont val="Arial"/>
        <family val="2"/>
      </rPr>
      <t>In-state travel costs include mileage rates not in excess of $0.585 per mile, as well as actual costs of tolls and parking.</t>
    </r>
  </si>
  <si>
    <r>
      <rPr>
        <b/>
        <sz val="14"/>
        <rFont val="Arial"/>
        <family val="2"/>
      </rPr>
      <t>Fringe Benefits:</t>
    </r>
    <r>
      <rPr>
        <sz val="14"/>
        <rFont val="Arial"/>
        <family val="2"/>
      </rPr>
      <t xml:space="preserve"> Fringe benefits should be based on actual known costs or an established formula.  Fringe benefits are for the personnel participating in budget category A and only for the percentage of time devoted to the project.  Fringe benefits on overtime hours are limited to FICA, Workman's Compensation, and Unemployment Compensation.</t>
    </r>
  </si>
  <si>
    <r>
      <rPr>
        <b/>
        <sz val="14"/>
        <rFont val="Arial"/>
        <family val="2"/>
      </rPr>
      <t>Indirect Costs:</t>
    </r>
    <r>
      <rPr>
        <sz val="14"/>
        <rFont val="Arial"/>
        <family val="2"/>
      </rPr>
      <t xml:space="preserve"> Applicants must use a federally-approved indirect cost rate agreement or may elect to charge a de minimis rate of 10% of modified total direct costs.  If the applicant's accounting system permits, indirect costs may instead be allocated to applicable direct cost categories in the budget, including "other" if the costs being identified do not fit into one of the direct cost categories.  See Title 2CFR Part 200 (Super Circular)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</si>
</sst>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00_);_(&quot;$&quot;* \(#,##0.0000\);_(&quot;$&quot;* &quot;-&quot;????_);_(@_)"/>
    <numFmt numFmtId="165" formatCode="_(&quot;$&quot;* #,##0.00_);_(&quot;$&quot;* \(#,##0.00\);_(&quot;$&quot;* &quot;-&quot;????_);_(@_)"/>
    <numFmt numFmtId="166" formatCode="0.0000"/>
    <numFmt numFmtId="167" formatCode="0.0000%"/>
  </numFmts>
  <fonts count="42" x14ac:knownFonts="1">
    <font>
      <sz val="10"/>
      <name val="Times New Roman"/>
    </font>
    <font>
      <sz val="11"/>
      <color theme="1"/>
      <name val="Calibri"/>
      <family val="2"/>
      <scheme val="minor"/>
    </font>
    <font>
      <sz val="11"/>
      <color theme="1"/>
      <name val="Calibri"/>
      <family val="2"/>
      <scheme val="minor"/>
    </font>
    <font>
      <sz val="10"/>
      <name val="Times New Roman"/>
      <family val="1"/>
    </font>
    <font>
      <b/>
      <sz val="11"/>
      <name val="Calibri"/>
      <family val="2"/>
      <scheme val="minor"/>
    </font>
    <font>
      <sz val="11"/>
      <name val="Calibri"/>
      <family val="2"/>
      <scheme val="minor"/>
    </font>
    <font>
      <b/>
      <sz val="12"/>
      <name val="Calibri"/>
      <family val="2"/>
      <scheme val="minor"/>
    </font>
    <font>
      <sz val="10"/>
      <name val="Calibri"/>
      <family val="2"/>
      <scheme val="minor"/>
    </font>
    <font>
      <b/>
      <sz val="12"/>
      <color theme="0"/>
      <name val="Calibri"/>
      <family val="2"/>
      <scheme val="minor"/>
    </font>
    <font>
      <b/>
      <sz val="12.5"/>
      <name val="Calibri"/>
      <family val="2"/>
      <scheme val="minor"/>
    </font>
    <font>
      <b/>
      <sz val="12"/>
      <color rgb="FF000000"/>
      <name val="Times New Roman"/>
      <family val="1"/>
    </font>
    <font>
      <b/>
      <sz val="11"/>
      <color rgb="FF000000"/>
      <name val="Times New Roman"/>
      <family val="1"/>
    </font>
    <font>
      <b/>
      <sz val="16"/>
      <color theme="0"/>
      <name val="Calibri"/>
      <family val="2"/>
      <scheme val="minor"/>
    </font>
    <font>
      <sz val="12"/>
      <name val="Times New Roman"/>
      <family val="1"/>
    </font>
    <font>
      <sz val="12"/>
      <name val="Calibri"/>
      <family val="2"/>
    </font>
    <font>
      <b/>
      <sz val="12"/>
      <name val="Calibri"/>
      <family val="2"/>
    </font>
    <font>
      <b/>
      <sz val="20"/>
      <color rgb="FF000000"/>
      <name val="Times New Roman"/>
      <family val="1"/>
    </font>
    <font>
      <sz val="10"/>
      <name val="Arial"/>
      <family val="2"/>
    </font>
    <font>
      <b/>
      <sz val="14"/>
      <name val="Calibri"/>
      <family val="2"/>
      <scheme val="minor"/>
    </font>
    <font>
      <sz val="14"/>
      <name val="Calibri"/>
      <family val="2"/>
      <scheme val="minor"/>
    </font>
    <font>
      <b/>
      <sz val="10"/>
      <name val="Calibri"/>
      <family val="2"/>
      <scheme val="minor"/>
    </font>
    <font>
      <b/>
      <sz val="16"/>
      <name val="Calibri"/>
      <family val="2"/>
      <scheme val="minor"/>
    </font>
    <font>
      <sz val="16"/>
      <name val="Calibri"/>
      <family val="2"/>
      <scheme val="minor"/>
    </font>
    <font>
      <b/>
      <i/>
      <sz val="11"/>
      <color rgb="FFFF0000"/>
      <name val="Calibri"/>
      <family val="2"/>
      <scheme val="minor"/>
    </font>
    <font>
      <sz val="10"/>
      <color theme="1"/>
      <name val="Arial"/>
      <family val="2"/>
    </font>
    <font>
      <b/>
      <sz val="10"/>
      <color theme="1"/>
      <name val="Arial"/>
      <family val="2"/>
    </font>
    <font>
      <sz val="11"/>
      <color theme="1"/>
      <name val="Arial"/>
      <family val="2"/>
    </font>
    <font>
      <b/>
      <sz val="10"/>
      <name val="Arial"/>
      <family val="2"/>
    </font>
    <font>
      <sz val="11"/>
      <name val="Arial"/>
      <family val="2"/>
    </font>
    <font>
      <sz val="10"/>
      <color theme="1"/>
      <name val="Calibri"/>
      <family val="2"/>
      <scheme val="minor"/>
    </font>
    <font>
      <b/>
      <sz val="18"/>
      <name val="Calibri"/>
      <family val="2"/>
      <scheme val="minor"/>
    </font>
    <font>
      <b/>
      <sz val="20"/>
      <name val="Calibri"/>
      <family val="2"/>
      <scheme val="minor"/>
    </font>
    <font>
      <b/>
      <i/>
      <sz val="12"/>
      <name val="Calibri"/>
      <family val="2"/>
      <scheme val="minor"/>
    </font>
    <font>
      <b/>
      <sz val="24"/>
      <name val="Calibri"/>
      <family val="2"/>
      <scheme val="minor"/>
    </font>
    <font>
      <sz val="24"/>
      <name val="Calibri"/>
      <family val="2"/>
      <scheme val="minor"/>
    </font>
    <font>
      <b/>
      <sz val="20"/>
      <name val="Times New Roman"/>
      <family val="1"/>
    </font>
    <font>
      <sz val="20"/>
      <name val="Times New Roman"/>
      <family val="1"/>
    </font>
    <font>
      <sz val="14"/>
      <color theme="1"/>
      <name val="Arial"/>
      <family val="2"/>
    </font>
    <font>
      <b/>
      <sz val="14"/>
      <color theme="1"/>
      <name val="Arial"/>
      <family val="2"/>
    </font>
    <font>
      <sz val="14"/>
      <name val="Arial"/>
      <family val="2"/>
    </font>
    <font>
      <b/>
      <sz val="14"/>
      <name val="Arial"/>
      <family val="2"/>
    </font>
    <font>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12">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7" fillId="0" borderId="0"/>
    <xf numFmtId="43" fontId="17" fillId="0" borderId="0" applyFont="0" applyFill="0" applyBorder="0" applyAlignment="0" applyProtection="0"/>
    <xf numFmtId="0" fontId="1" fillId="0" borderId="0"/>
  </cellStyleXfs>
  <cellXfs count="107">
    <xf numFmtId="0" fontId="0" fillId="0" borderId="0" xfId="0"/>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vertical="top"/>
    </xf>
    <xf numFmtId="164" fontId="4" fillId="0" borderId="0" xfId="1" applyNumberFormat="1" applyFont="1" applyFill="1" applyBorder="1" applyAlignment="1" applyProtection="1">
      <alignment horizontal="right" vertical="top" wrapText="1"/>
    </xf>
    <xf numFmtId="0" fontId="5"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44" fontId="4" fillId="0" borderId="0" xfId="1" applyNumberFormat="1" applyFont="1" applyFill="1" applyBorder="1" applyAlignment="1" applyProtection="1">
      <alignment horizontal="right" vertical="top" wrapText="1"/>
    </xf>
    <xf numFmtId="164" fontId="7" fillId="0" borderId="0" xfId="0" applyNumberFormat="1" applyFont="1" applyFill="1" applyBorder="1" applyAlignment="1" applyProtection="1">
      <alignment horizontal="right" vertical="top"/>
    </xf>
    <xf numFmtId="0" fontId="0" fillId="0" borderId="0" xfId="0" applyProtection="1"/>
    <xf numFmtId="0" fontId="0" fillId="0" borderId="0" xfId="0" applyAlignment="1" applyProtection="1">
      <alignment wrapText="1"/>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alignment horizontal="center" vertical="top" wrapText="1"/>
    </xf>
    <xf numFmtId="0" fontId="0" fillId="0" borderId="0" xfId="0" applyAlignment="1" applyProtection="1"/>
    <xf numFmtId="0" fontId="0" fillId="0" borderId="0" xfId="0" applyAlignment="1" applyProtection="1">
      <alignment horizontal="centerContinuous" wrapText="1"/>
    </xf>
    <xf numFmtId="0" fontId="4" fillId="0" borderId="8" xfId="0" applyFont="1" applyFill="1" applyBorder="1" applyAlignment="1" applyProtection="1">
      <alignment horizontal="center" vertical="center" wrapText="1"/>
    </xf>
    <xf numFmtId="43" fontId="4" fillId="0" borderId="8" xfId="1" applyFont="1" applyFill="1" applyBorder="1" applyAlignment="1" applyProtection="1">
      <alignment horizontal="center" vertical="center" wrapText="1"/>
    </xf>
    <xf numFmtId="0" fontId="13" fillId="0" borderId="0" xfId="0" applyFont="1" applyProtection="1"/>
    <xf numFmtId="0" fontId="14" fillId="0" borderId="8" xfId="0" applyFont="1" applyBorder="1" applyAlignment="1" applyProtection="1">
      <alignment horizontal="left" vertical="center" wrapText="1"/>
      <protection locked="0"/>
    </xf>
    <xf numFmtId="164" fontId="14" fillId="0" borderId="8" xfId="1" applyNumberFormat="1" applyFont="1" applyFill="1" applyBorder="1" applyAlignment="1" applyProtection="1">
      <alignment horizontal="center" vertical="center" wrapText="1"/>
      <protection locked="0"/>
    </xf>
    <xf numFmtId="0" fontId="13" fillId="0" borderId="0" xfId="0" applyFont="1" applyFill="1" applyBorder="1" applyProtection="1"/>
    <xf numFmtId="0" fontId="13" fillId="0" borderId="0" xfId="0" applyFont="1" applyAlignment="1" applyProtection="1">
      <alignment wrapText="1"/>
    </xf>
    <xf numFmtId="0" fontId="14" fillId="2" borderId="8" xfId="0" applyFont="1" applyFill="1" applyBorder="1" applyAlignment="1" applyProtection="1">
      <alignment horizontal="left" vertical="center" wrapText="1"/>
      <protection locked="0"/>
    </xf>
    <xf numFmtId="0" fontId="13" fillId="0" borderId="0" xfId="0" applyFont="1" applyFill="1" applyBorder="1" applyAlignment="1" applyProtection="1">
      <alignment wrapText="1"/>
    </xf>
    <xf numFmtId="0" fontId="4" fillId="0" borderId="8" xfId="0" applyFont="1" applyBorder="1" applyAlignment="1">
      <alignment horizontal="center" vertical="center" wrapText="1"/>
    </xf>
    <xf numFmtId="164" fontId="14" fillId="0" borderId="8" xfId="2" applyNumberFormat="1" applyFont="1" applyFill="1" applyBorder="1" applyAlignment="1" applyProtection="1">
      <alignment horizontal="center" vertical="center" wrapText="1"/>
      <protection locked="0"/>
    </xf>
    <xf numFmtId="0" fontId="7" fillId="0" borderId="0" xfId="9" applyFont="1" applyProtection="1"/>
    <xf numFmtId="0" fontId="18" fillId="0" borderId="0" xfId="9" applyFont="1" applyAlignment="1" applyProtection="1">
      <alignment horizontal="center" vertical="top"/>
    </xf>
    <xf numFmtId="0" fontId="19" fillId="0" borderId="0" xfId="9" applyFont="1" applyAlignment="1" applyProtection="1">
      <alignment horizontal="center" vertical="top"/>
    </xf>
    <xf numFmtId="0" fontId="20" fillId="0" borderId="0" xfId="9" applyFont="1" applyProtection="1"/>
    <xf numFmtId="0" fontId="6" fillId="0" borderId="0" xfId="9" applyFont="1" applyProtection="1"/>
    <xf numFmtId="0" fontId="7" fillId="0" borderId="0" xfId="9" applyFont="1" applyFill="1" applyBorder="1" applyProtection="1"/>
    <xf numFmtId="43" fontId="7" fillId="0" borderId="0" xfId="10" applyFont="1" applyAlignment="1" applyProtection="1">
      <alignment horizontal="left"/>
    </xf>
    <xf numFmtId="43" fontId="7" fillId="0" borderId="0" xfId="9" applyNumberFormat="1" applyFont="1" applyProtection="1"/>
    <xf numFmtId="0" fontId="6" fillId="0" borderId="0" xfId="9" applyFont="1" applyAlignment="1" applyProtection="1">
      <alignment wrapText="1"/>
    </xf>
    <xf numFmtId="43" fontId="7" fillId="0" borderId="0" xfId="9" applyNumberFormat="1" applyFont="1" applyFill="1" applyBorder="1" applyProtection="1"/>
    <xf numFmtId="0" fontId="6" fillId="0" borderId="0" xfId="9" applyFont="1" applyBorder="1" applyAlignment="1" applyProtection="1">
      <alignment vertical="top"/>
    </xf>
    <xf numFmtId="43" fontId="7" fillId="0" borderId="0" xfId="9" applyNumberFormat="1" applyFont="1" applyBorder="1" applyProtection="1"/>
    <xf numFmtId="43" fontId="7" fillId="0" borderId="0" xfId="10" applyFont="1" applyBorder="1" applyAlignment="1" applyProtection="1">
      <alignment horizontal="left"/>
    </xf>
    <xf numFmtId="0" fontId="6" fillId="0" borderId="0" xfId="9" applyFont="1" applyBorder="1" applyAlignment="1" applyProtection="1">
      <alignment horizontal="center" vertical="center"/>
    </xf>
    <xf numFmtId="44" fontId="6" fillId="0" borderId="0" xfId="2" applyFont="1" applyBorder="1" applyAlignment="1" applyProtection="1">
      <alignment horizontal="left"/>
    </xf>
    <xf numFmtId="0" fontId="7" fillId="0" borderId="0" xfId="9" applyFont="1" applyFill="1" applyProtection="1"/>
    <xf numFmtId="0" fontId="26" fillId="0" borderId="0" xfId="11" applyFont="1" applyFill="1" applyBorder="1" applyAlignment="1" applyProtection="1">
      <alignment vertical="center" wrapText="1"/>
    </xf>
    <xf numFmtId="0" fontId="1" fillId="0" borderId="0" xfId="11" applyBorder="1"/>
    <xf numFmtId="0" fontId="1" fillId="0" borderId="0" xfId="11"/>
    <xf numFmtId="0" fontId="28" fillId="0" borderId="0" xfId="11" applyFont="1" applyBorder="1" applyAlignment="1" applyProtection="1">
      <alignment vertical="center" wrapText="1"/>
    </xf>
    <xf numFmtId="0" fontId="24" fillId="0" borderId="0" xfId="11" applyFont="1" applyBorder="1" applyAlignment="1" applyProtection="1">
      <alignment vertical="center" wrapText="1"/>
    </xf>
    <xf numFmtId="0" fontId="17" fillId="0" borderId="0" xfId="11" applyFont="1" applyBorder="1" applyAlignment="1" applyProtection="1">
      <alignment vertical="center" wrapText="1"/>
    </xf>
    <xf numFmtId="0" fontId="27" fillId="0" borderId="0" xfId="11" applyFont="1" applyBorder="1" applyAlignment="1" applyProtection="1">
      <alignment vertical="center" wrapText="1"/>
    </xf>
    <xf numFmtId="0" fontId="25" fillId="0" borderId="0" xfId="11" applyFont="1" applyBorder="1" applyAlignment="1" applyProtection="1">
      <alignment vertical="center" wrapText="1"/>
    </xf>
    <xf numFmtId="0" fontId="29" fillId="0" borderId="0" xfId="11" applyFont="1" applyBorder="1"/>
    <xf numFmtId="0" fontId="29" fillId="0" borderId="0" xfId="11" applyFont="1"/>
    <xf numFmtId="0" fontId="21" fillId="0" borderId="0" xfId="9" applyFont="1" applyAlignment="1" applyProtection="1">
      <alignment horizontal="center" vertical="top" wrapText="1"/>
    </xf>
    <xf numFmtId="0" fontId="22" fillId="0" borderId="0" xfId="9" applyFont="1" applyAlignment="1" applyProtection="1">
      <alignment horizontal="center" vertical="top" wrapText="1"/>
    </xf>
    <xf numFmtId="0" fontId="14" fillId="0" borderId="8" xfId="0" applyFont="1" applyBorder="1" applyAlignment="1" applyProtection="1">
      <alignment horizontal="left" vertical="center" wrapText="1"/>
    </xf>
    <xf numFmtId="0" fontId="31" fillId="0" borderId="8" xfId="9" applyFont="1" applyFill="1" applyBorder="1" applyAlignment="1" applyProtection="1">
      <alignment horizontal="center" vertical="center"/>
    </xf>
    <xf numFmtId="0" fontId="21" fillId="0" borderId="8" xfId="9" applyFont="1" applyFill="1" applyBorder="1" applyAlignment="1" applyProtection="1">
      <alignment vertical="center" wrapText="1"/>
    </xf>
    <xf numFmtId="165" fontId="6" fillId="0" borderId="1" xfId="0" applyNumberFormat="1" applyFont="1" applyFill="1" applyBorder="1" applyAlignment="1" applyProtection="1">
      <alignment vertical="center"/>
    </xf>
    <xf numFmtId="165" fontId="6" fillId="0" borderId="6" xfId="0" applyNumberFormat="1" applyFont="1" applyFill="1" applyBorder="1" applyAlignment="1" applyProtection="1">
      <alignment horizontal="center" vertical="center"/>
    </xf>
    <xf numFmtId="165" fontId="6" fillId="0" borderId="8" xfId="0" applyNumberFormat="1" applyFont="1" applyFill="1" applyBorder="1" applyAlignment="1" applyProtection="1">
      <alignment horizontal="center" vertical="center"/>
    </xf>
    <xf numFmtId="165" fontId="6" fillId="0" borderId="1" xfId="0" applyNumberFormat="1" applyFont="1" applyFill="1" applyBorder="1" applyAlignment="1" applyProtection="1">
      <alignment horizontal="center" vertical="center"/>
    </xf>
    <xf numFmtId="165" fontId="6" fillId="0" borderId="8" xfId="1" applyNumberFormat="1" applyFont="1" applyFill="1" applyBorder="1" applyAlignment="1" applyProtection="1">
      <alignment horizontal="center" vertical="center"/>
    </xf>
    <xf numFmtId="165" fontId="15" fillId="0" borderId="8" xfId="0" applyNumberFormat="1" applyFont="1" applyFill="1" applyBorder="1" applyAlignment="1" applyProtection="1">
      <alignment vertical="center" wrapText="1"/>
    </xf>
    <xf numFmtId="165" fontId="15" fillId="0" borderId="8" xfId="0" applyNumberFormat="1" applyFont="1" applyFill="1" applyBorder="1" applyAlignment="1" applyProtection="1">
      <alignment horizontal="center" vertical="center" wrapText="1"/>
    </xf>
    <xf numFmtId="165" fontId="15" fillId="0" borderId="8" xfId="2" applyNumberFormat="1" applyFont="1" applyFill="1" applyBorder="1" applyAlignment="1" applyProtection="1">
      <alignment horizontal="center" vertical="center" wrapText="1"/>
    </xf>
    <xf numFmtId="166" fontId="14" fillId="0" borderId="8" xfId="0" applyNumberFormat="1" applyFont="1" applyFill="1" applyBorder="1" applyAlignment="1" applyProtection="1">
      <alignment horizontal="center" vertical="center" wrapText="1"/>
      <protection locked="0"/>
    </xf>
    <xf numFmtId="166" fontId="14" fillId="0" borderId="8" xfId="3" applyNumberFormat="1" applyFont="1" applyFill="1" applyBorder="1" applyAlignment="1" applyProtection="1">
      <alignment horizontal="center" vertical="center" wrapText="1"/>
      <protection locked="0"/>
    </xf>
    <xf numFmtId="167" fontId="14" fillId="0" borderId="8" xfId="3" applyNumberFormat="1" applyFont="1" applyFill="1" applyBorder="1" applyAlignment="1" applyProtection="1">
      <alignment horizontal="center" vertical="center" wrapText="1"/>
      <protection locked="0"/>
    </xf>
    <xf numFmtId="0" fontId="0" fillId="0" borderId="0" xfId="0" applyAlignment="1">
      <alignment horizontal="center"/>
    </xf>
    <xf numFmtId="0" fontId="35" fillId="3" borderId="8" xfId="0" applyFont="1" applyFill="1" applyBorder="1" applyAlignment="1">
      <alignment horizontal="center" vertical="center" wrapText="1"/>
    </xf>
    <xf numFmtId="0" fontId="36" fillId="0" borderId="8" xfId="0" applyFont="1" applyBorder="1" applyAlignment="1">
      <alignment horizontal="center"/>
    </xf>
    <xf numFmtId="14" fontId="36" fillId="0" borderId="8" xfId="0" applyNumberFormat="1" applyFont="1" applyBorder="1" applyAlignment="1">
      <alignment horizontal="center"/>
    </xf>
    <xf numFmtId="0" fontId="36" fillId="4" borderId="8" xfId="0" applyFont="1" applyFill="1" applyBorder="1" applyAlignment="1">
      <alignment horizontal="center"/>
    </xf>
    <xf numFmtId="0" fontId="37" fillId="0" borderId="8" xfId="11" applyFont="1" applyFill="1" applyBorder="1" applyAlignment="1" applyProtection="1">
      <alignment vertical="center" wrapText="1"/>
    </xf>
    <xf numFmtId="0" fontId="39" fillId="0" borderId="8" xfId="11" applyFont="1" applyBorder="1" applyAlignment="1" applyProtection="1">
      <alignment vertical="center" wrapText="1"/>
    </xf>
    <xf numFmtId="0" fontId="37" fillId="0" borderId="8" xfId="11" applyFont="1" applyBorder="1" applyAlignment="1" applyProtection="1">
      <alignment vertical="center" wrapText="1"/>
    </xf>
    <xf numFmtId="0" fontId="41" fillId="0" borderId="8" xfId="11" applyFont="1" applyBorder="1"/>
    <xf numFmtId="0" fontId="37" fillId="5" borderId="8" xfId="11" applyFont="1" applyFill="1" applyBorder="1" applyAlignment="1" applyProtection="1">
      <alignment vertical="center" wrapText="1"/>
    </xf>
    <xf numFmtId="0" fontId="39" fillId="5" borderId="8" xfId="11" applyFont="1" applyFill="1" applyBorder="1" applyAlignment="1" applyProtection="1">
      <alignment vertical="center" wrapText="1"/>
    </xf>
    <xf numFmtId="0" fontId="40" fillId="5" borderId="8" xfId="11" applyFont="1" applyFill="1" applyBorder="1" applyAlignment="1" applyProtection="1">
      <alignment vertical="center" wrapText="1"/>
    </xf>
    <xf numFmtId="0" fontId="38" fillId="5" borderId="8" xfId="11" applyFont="1" applyFill="1" applyBorder="1" applyAlignment="1" applyProtection="1">
      <alignment vertical="center" wrapText="1"/>
    </xf>
    <xf numFmtId="44" fontId="21" fillId="0" borderId="8" xfId="2" applyFont="1" applyFill="1" applyBorder="1" applyAlignment="1" applyProtection="1">
      <alignment horizontal="center" vertical="center"/>
    </xf>
    <xf numFmtId="44" fontId="21" fillId="0" borderId="8" xfId="2" applyFont="1" applyBorder="1" applyAlignment="1" applyProtection="1">
      <alignment horizontal="center" vertical="center"/>
    </xf>
    <xf numFmtId="0" fontId="33" fillId="0" borderId="0" xfId="9" applyFont="1" applyAlignment="1" applyProtection="1">
      <alignment horizontal="center"/>
    </xf>
    <xf numFmtId="0" fontId="33" fillId="0" borderId="0" xfId="9" applyFont="1" applyAlignment="1" applyProtection="1">
      <alignment horizontal="center" vertical="top" wrapText="1"/>
    </xf>
    <xf numFmtId="0" fontId="34" fillId="0" borderId="0" xfId="9" applyFont="1" applyAlignment="1" applyProtection="1">
      <alignment horizontal="center" vertical="top" wrapText="1"/>
    </xf>
    <xf numFmtId="0" fontId="21" fillId="0" borderId="3" xfId="9" applyFont="1" applyFill="1" applyBorder="1" applyAlignment="1" applyProtection="1">
      <alignment horizontal="center" vertical="center"/>
      <protection locked="0"/>
    </xf>
    <xf numFmtId="0" fontId="21" fillId="0" borderId="5" xfId="9" applyFont="1" applyFill="1" applyBorder="1" applyAlignment="1" applyProtection="1">
      <alignment horizontal="center" vertical="center"/>
      <protection locked="0"/>
    </xf>
    <xf numFmtId="0" fontId="31" fillId="0" borderId="8" xfId="9" applyFont="1" applyFill="1" applyBorder="1" applyAlignment="1" applyProtection="1">
      <alignment horizontal="center" vertical="center"/>
    </xf>
    <xf numFmtId="0" fontId="21" fillId="0" borderId="8" xfId="9" applyFont="1" applyBorder="1" applyAlignment="1" applyProtection="1">
      <alignment horizontal="left" vertical="center" wrapText="1"/>
    </xf>
    <xf numFmtId="0" fontId="21" fillId="0" borderId="8" xfId="9" applyFont="1" applyBorder="1" applyAlignment="1" applyProtection="1">
      <alignment horizontal="left" vertical="center"/>
    </xf>
    <xf numFmtId="0" fontId="30" fillId="0" borderId="8" xfId="9" applyFont="1" applyFill="1" applyBorder="1" applyAlignment="1" applyProtection="1">
      <alignment horizontal="center" vertical="center"/>
    </xf>
    <xf numFmtId="0" fontId="21" fillId="0" borderId="4" xfId="0" applyFont="1" applyFill="1" applyBorder="1" applyAlignment="1" applyProtection="1">
      <alignment vertical="top" wrapText="1"/>
    </xf>
    <xf numFmtId="0" fontId="6" fillId="0" borderId="3" xfId="0" applyFont="1" applyFill="1" applyBorder="1" applyAlignment="1" applyProtection="1">
      <alignment vertical="top" wrapText="1"/>
    </xf>
    <xf numFmtId="0" fontId="6" fillId="0" borderId="5" xfId="0" applyFont="1" applyFill="1" applyBorder="1" applyAlignment="1" applyProtection="1">
      <alignment vertical="top" wrapText="1"/>
    </xf>
    <xf numFmtId="0" fontId="8" fillId="0" borderId="8" xfId="0" applyFont="1" applyFill="1" applyBorder="1" applyAlignment="1" applyProtection="1">
      <alignment horizontal="center" vertical="top" wrapText="1"/>
    </xf>
    <xf numFmtId="0" fontId="6" fillId="0" borderId="7" xfId="0" applyFont="1" applyFill="1" applyBorder="1" applyAlignment="1" applyProtection="1">
      <alignment horizontal="right" vertical="center" wrapText="1"/>
    </xf>
    <xf numFmtId="0" fontId="6" fillId="0" borderId="9" xfId="0" applyFont="1" applyFill="1" applyBorder="1" applyAlignment="1" applyProtection="1">
      <alignment horizontal="right" vertical="center" wrapText="1"/>
    </xf>
    <xf numFmtId="0" fontId="6" fillId="0" borderId="7" xfId="0"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9" fillId="0" borderId="0" xfId="0" applyFont="1" applyBorder="1" applyAlignment="1" applyProtection="1">
      <alignment horizontal="center" vertical="top" wrapText="1"/>
    </xf>
    <xf numFmtId="0" fontId="9" fillId="0" borderId="2" xfId="0" applyFont="1" applyBorder="1" applyAlignment="1" applyProtection="1">
      <alignment horizontal="center" vertical="top" wrapText="1"/>
    </xf>
    <xf numFmtId="0" fontId="23" fillId="0" borderId="0"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12" fillId="0" borderId="4" xfId="0" applyFont="1" applyFill="1" applyBorder="1" applyAlignment="1" applyProtection="1">
      <alignment horizontal="center" vertical="top" wrapText="1"/>
    </xf>
    <xf numFmtId="0" fontId="12" fillId="0" borderId="3" xfId="0" applyFont="1" applyFill="1" applyBorder="1" applyAlignment="1" applyProtection="1">
      <alignment horizontal="center" vertical="top" wrapText="1"/>
    </xf>
    <xf numFmtId="0" fontId="12" fillId="0" borderId="5" xfId="0" applyFont="1" applyFill="1" applyBorder="1" applyAlignment="1" applyProtection="1">
      <alignment horizontal="center" vertical="top" wrapText="1"/>
    </xf>
  </cellXfs>
  <cellStyles count="12">
    <cellStyle name="Comma" xfId="1" builtinId="3"/>
    <cellStyle name="Comma 2" xfId="6" xr:uid="{00000000-0005-0000-0000-000001000000}"/>
    <cellStyle name="Comma 3" xfId="10" xr:uid="{00000000-0005-0000-0000-000002000000}"/>
    <cellStyle name="Currency" xfId="2" builtinId="4"/>
    <cellStyle name="Currency 2" xfId="7"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 5" xfId="11" xr:uid="{00000000-0005-0000-0000-000009000000}"/>
    <cellStyle name="Percent" xfId="3" builtinId="5"/>
    <cellStyle name="Percent 2" xfId="8" xr:uid="{00000000-0005-0000-0000-00000B000000}"/>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1346200</xdr:colOff>
      <xdr:row>3</xdr:row>
      <xdr:rowOff>25400</xdr:rowOff>
    </xdr:from>
    <xdr:to>
      <xdr:col>3</xdr:col>
      <xdr:colOff>222250</xdr:colOff>
      <xdr:row>16</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511175"/>
          <a:ext cx="2962275" cy="219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17</xdr:row>
          <xdr:rowOff>28575</xdr:rowOff>
        </xdr:from>
        <xdr:to>
          <xdr:col>0</xdr:col>
          <xdr:colOff>1381125</xdr:colOff>
          <xdr:row>17</xdr:row>
          <xdr:rowOff>371475</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1514475</xdr:colOff>
          <xdr:row>17</xdr:row>
          <xdr:rowOff>38100</xdr:rowOff>
        </xdr:from>
        <xdr:to>
          <xdr:col>0</xdr:col>
          <xdr:colOff>2771775</xdr:colOff>
          <xdr:row>17</xdr:row>
          <xdr:rowOff>381000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40</xdr:row>
          <xdr:rowOff>28575</xdr:rowOff>
        </xdr:from>
        <xdr:to>
          <xdr:col>0</xdr:col>
          <xdr:colOff>1447800</xdr:colOff>
          <xdr:row>40</xdr:row>
          <xdr:rowOff>371475</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Activity/Item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1590675</xdr:colOff>
          <xdr:row>40</xdr:row>
          <xdr:rowOff>28575</xdr:rowOff>
        </xdr:from>
        <xdr:to>
          <xdr:col>0</xdr:col>
          <xdr:colOff>2752725</xdr:colOff>
          <xdr:row>40</xdr:row>
          <xdr:rowOff>371475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48</xdr:row>
          <xdr:rowOff>28575</xdr:rowOff>
        </xdr:from>
        <xdr:to>
          <xdr:col>0</xdr:col>
          <xdr:colOff>1428750</xdr:colOff>
          <xdr:row>48</xdr:row>
          <xdr:rowOff>371475</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C/C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1571625</xdr:colOff>
          <xdr:row>48</xdr:row>
          <xdr:rowOff>28575</xdr:rowOff>
        </xdr:from>
        <xdr:to>
          <xdr:col>0</xdr:col>
          <xdr:colOff>2762250</xdr:colOff>
          <xdr:row>48</xdr:row>
          <xdr:rowOff>371475</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56</xdr:row>
          <xdr:rowOff>28575</xdr:rowOff>
        </xdr:from>
        <xdr:to>
          <xdr:col>0</xdr:col>
          <xdr:colOff>1228725</xdr:colOff>
          <xdr:row>56</xdr:row>
          <xdr:rowOff>371475</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Times New Roman"/>
                  <a:cs typeface="Times New Roman"/>
                </a:rPr>
                <a:t>Add Travel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56</xdr:row>
          <xdr:rowOff>28575</xdr:rowOff>
        </xdr:from>
        <xdr:to>
          <xdr:col>0</xdr:col>
          <xdr:colOff>2733675</xdr:colOff>
          <xdr:row>56</xdr:row>
          <xdr:rowOff>371475</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3600450</xdr:colOff>
          <xdr:row>0</xdr:row>
          <xdr:rowOff>171450</xdr:rowOff>
        </xdr:from>
        <xdr:to>
          <xdr:col>4</xdr:col>
          <xdr:colOff>495300</xdr:colOff>
          <xdr:row>3</xdr:row>
          <xdr:rowOff>161925</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1" i="0" u="none" strike="noStrike" baseline="0">
                  <a:solidFill>
                    <a:srgbClr val="000000"/>
                  </a:solidFill>
                  <a:latin typeface="Times New Roman"/>
                  <a:cs typeface="Times New Roman"/>
                </a:rPr>
                <a:t>Save as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32</xdr:row>
          <xdr:rowOff>28575</xdr:rowOff>
        </xdr:from>
        <xdr:to>
          <xdr:col>0</xdr:col>
          <xdr:colOff>1228725</xdr:colOff>
          <xdr:row>32</xdr:row>
          <xdr:rowOff>371475</xdr:rowOff>
        </xdr:to>
        <xdr:sp macro="" textlink="">
          <xdr:nvSpPr>
            <xdr:cNvPr id="1099" name="Button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32</xdr:row>
          <xdr:rowOff>28575</xdr:rowOff>
        </xdr:from>
        <xdr:to>
          <xdr:col>0</xdr:col>
          <xdr:colOff>2743200</xdr:colOff>
          <xdr:row>32</xdr:row>
          <xdr:rowOff>371475</xdr:rowOff>
        </xdr:to>
        <xdr:sp macro="" textlink="">
          <xdr:nvSpPr>
            <xdr:cNvPr id="1100" name="Button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64</xdr:row>
          <xdr:rowOff>28575</xdr:rowOff>
        </xdr:from>
        <xdr:to>
          <xdr:col>0</xdr:col>
          <xdr:colOff>1228725</xdr:colOff>
          <xdr:row>64</xdr:row>
          <xdr:rowOff>371475</xdr:rowOff>
        </xdr:to>
        <xdr:sp macro="" textlink="">
          <xdr:nvSpPr>
            <xdr:cNvPr id="1101" name="Button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Fringe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64</xdr:row>
          <xdr:rowOff>28575</xdr:rowOff>
        </xdr:from>
        <xdr:to>
          <xdr:col>0</xdr:col>
          <xdr:colOff>2743200</xdr:colOff>
          <xdr:row>64</xdr:row>
          <xdr:rowOff>371475</xdr:rowOff>
        </xdr:to>
        <xdr:sp macro="" textlink="">
          <xdr:nvSpPr>
            <xdr:cNvPr id="1102" name="Butto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72</xdr:row>
          <xdr:rowOff>28575</xdr:rowOff>
        </xdr:from>
        <xdr:to>
          <xdr:col>0</xdr:col>
          <xdr:colOff>1228725</xdr:colOff>
          <xdr:row>72</xdr:row>
          <xdr:rowOff>371475</xdr:rowOff>
        </xdr:to>
        <xdr:sp macro="" textlink="">
          <xdr:nvSpPr>
            <xdr:cNvPr id="1103" name="Button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Indirect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72</xdr:row>
          <xdr:rowOff>28575</xdr:rowOff>
        </xdr:from>
        <xdr:to>
          <xdr:col>0</xdr:col>
          <xdr:colOff>2724150</xdr:colOff>
          <xdr:row>72</xdr:row>
          <xdr:rowOff>371475</xdr:rowOff>
        </xdr:to>
        <xdr:sp macro="" textlink="">
          <xdr:nvSpPr>
            <xdr:cNvPr id="1104" name="Button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D47"/>
  <sheetViews>
    <sheetView showGridLines="0" tabSelected="1" workbookViewId="0">
      <selection activeCell="B46" sqref="B46:D46"/>
    </sheetView>
  </sheetViews>
  <sheetFormatPr defaultRowHeight="12.75" x14ac:dyDescent="0.2"/>
  <cols>
    <col min="1" max="1" width="31.5" style="25" customWidth="1"/>
    <col min="2" max="2" width="26.33203125" style="25" customWidth="1"/>
    <col min="3" max="3" width="13.6640625" style="25" bestFit="1" customWidth="1"/>
    <col min="4" max="4" width="27" style="25" customWidth="1"/>
    <col min="5" max="256" width="8.83203125" style="25"/>
    <col min="257" max="257" width="29.6640625" style="25" customWidth="1"/>
    <col min="258" max="258" width="15.6640625" style="25" bestFit="1" customWidth="1"/>
    <col min="259" max="259" width="13.6640625" style="25" bestFit="1" customWidth="1"/>
    <col min="260" max="260" width="26.1640625" style="25" customWidth="1"/>
    <col min="261" max="512" width="8.83203125" style="25"/>
    <col min="513" max="513" width="29.6640625" style="25" customWidth="1"/>
    <col min="514" max="514" width="15.6640625" style="25" bestFit="1" customWidth="1"/>
    <col min="515" max="515" width="13.6640625" style="25" bestFit="1" customWidth="1"/>
    <col min="516" max="516" width="26.1640625" style="25" customWidth="1"/>
    <col min="517" max="768" width="8.83203125" style="25"/>
    <col min="769" max="769" width="29.6640625" style="25" customWidth="1"/>
    <col min="770" max="770" width="15.6640625" style="25" bestFit="1" customWidth="1"/>
    <col min="771" max="771" width="13.6640625" style="25" bestFit="1" customWidth="1"/>
    <col min="772" max="772" width="26.1640625" style="25" customWidth="1"/>
    <col min="773" max="1024" width="8.83203125" style="25"/>
    <col min="1025" max="1025" width="29.6640625" style="25" customWidth="1"/>
    <col min="1026" max="1026" width="15.6640625" style="25" bestFit="1" customWidth="1"/>
    <col min="1027" max="1027" width="13.6640625" style="25" bestFit="1" customWidth="1"/>
    <col min="1028" max="1028" width="26.1640625" style="25" customWidth="1"/>
    <col min="1029" max="1280" width="8.83203125" style="25"/>
    <col min="1281" max="1281" width="29.6640625" style="25" customWidth="1"/>
    <col min="1282" max="1282" width="15.6640625" style="25" bestFit="1" customWidth="1"/>
    <col min="1283" max="1283" width="13.6640625" style="25" bestFit="1" customWidth="1"/>
    <col min="1284" max="1284" width="26.1640625" style="25" customWidth="1"/>
    <col min="1285" max="1536" width="8.83203125" style="25"/>
    <col min="1537" max="1537" width="29.6640625" style="25" customWidth="1"/>
    <col min="1538" max="1538" width="15.6640625" style="25" bestFit="1" customWidth="1"/>
    <col min="1539" max="1539" width="13.6640625" style="25" bestFit="1" customWidth="1"/>
    <col min="1540" max="1540" width="26.1640625" style="25" customWidth="1"/>
    <col min="1541" max="1792" width="8.83203125" style="25"/>
    <col min="1793" max="1793" width="29.6640625" style="25" customWidth="1"/>
    <col min="1794" max="1794" width="15.6640625" style="25" bestFit="1" customWidth="1"/>
    <col min="1795" max="1795" width="13.6640625" style="25" bestFit="1" customWidth="1"/>
    <col min="1796" max="1796" width="26.1640625" style="25" customWidth="1"/>
    <col min="1797" max="2048" width="8.83203125" style="25"/>
    <col min="2049" max="2049" width="29.6640625" style="25" customWidth="1"/>
    <col min="2050" max="2050" width="15.6640625" style="25" bestFit="1" customWidth="1"/>
    <col min="2051" max="2051" width="13.6640625" style="25" bestFit="1" customWidth="1"/>
    <col min="2052" max="2052" width="26.1640625" style="25" customWidth="1"/>
    <col min="2053" max="2304" width="8.83203125" style="25"/>
    <col min="2305" max="2305" width="29.6640625" style="25" customWidth="1"/>
    <col min="2306" max="2306" width="15.6640625" style="25" bestFit="1" customWidth="1"/>
    <col min="2307" max="2307" width="13.6640625" style="25" bestFit="1" customWidth="1"/>
    <col min="2308" max="2308" width="26.1640625" style="25" customWidth="1"/>
    <col min="2309" max="2560" width="8.83203125" style="25"/>
    <col min="2561" max="2561" width="29.6640625" style="25" customWidth="1"/>
    <col min="2562" max="2562" width="15.6640625" style="25" bestFit="1" customWidth="1"/>
    <col min="2563" max="2563" width="13.6640625" style="25" bestFit="1" customWidth="1"/>
    <col min="2564" max="2564" width="26.1640625" style="25" customWidth="1"/>
    <col min="2565" max="2816" width="8.83203125" style="25"/>
    <col min="2817" max="2817" width="29.6640625" style="25" customWidth="1"/>
    <col min="2818" max="2818" width="15.6640625" style="25" bestFit="1" customWidth="1"/>
    <col min="2819" max="2819" width="13.6640625" style="25" bestFit="1" customWidth="1"/>
    <col min="2820" max="2820" width="26.1640625" style="25" customWidth="1"/>
    <col min="2821" max="3072" width="8.83203125" style="25"/>
    <col min="3073" max="3073" width="29.6640625" style="25" customWidth="1"/>
    <col min="3074" max="3074" width="15.6640625" style="25" bestFit="1" customWidth="1"/>
    <col min="3075" max="3075" width="13.6640625" style="25" bestFit="1" customWidth="1"/>
    <col min="3076" max="3076" width="26.1640625" style="25" customWidth="1"/>
    <col min="3077" max="3328" width="8.83203125" style="25"/>
    <col min="3329" max="3329" width="29.6640625" style="25" customWidth="1"/>
    <col min="3330" max="3330" width="15.6640625" style="25" bestFit="1" customWidth="1"/>
    <col min="3331" max="3331" width="13.6640625" style="25" bestFit="1" customWidth="1"/>
    <col min="3332" max="3332" width="26.1640625" style="25" customWidth="1"/>
    <col min="3333" max="3584" width="8.83203125" style="25"/>
    <col min="3585" max="3585" width="29.6640625" style="25" customWidth="1"/>
    <col min="3586" max="3586" width="15.6640625" style="25" bestFit="1" customWidth="1"/>
    <col min="3587" max="3587" width="13.6640625" style="25" bestFit="1" customWidth="1"/>
    <col min="3588" max="3588" width="26.1640625" style="25" customWidth="1"/>
    <col min="3589" max="3840" width="8.83203125" style="25"/>
    <col min="3841" max="3841" width="29.6640625" style="25" customWidth="1"/>
    <col min="3842" max="3842" width="15.6640625" style="25" bestFit="1" customWidth="1"/>
    <col min="3843" max="3843" width="13.6640625" style="25" bestFit="1" customWidth="1"/>
    <col min="3844" max="3844" width="26.1640625" style="25" customWidth="1"/>
    <col min="3845" max="4096" width="8.83203125" style="25"/>
    <col min="4097" max="4097" width="29.6640625" style="25" customWidth="1"/>
    <col min="4098" max="4098" width="15.6640625" style="25" bestFit="1" customWidth="1"/>
    <col min="4099" max="4099" width="13.6640625" style="25" bestFit="1" customWidth="1"/>
    <col min="4100" max="4100" width="26.1640625" style="25" customWidth="1"/>
    <col min="4101" max="4352" width="8.83203125" style="25"/>
    <col min="4353" max="4353" width="29.6640625" style="25" customWidth="1"/>
    <col min="4354" max="4354" width="15.6640625" style="25" bestFit="1" customWidth="1"/>
    <col min="4355" max="4355" width="13.6640625" style="25" bestFit="1" customWidth="1"/>
    <col min="4356" max="4356" width="26.1640625" style="25" customWidth="1"/>
    <col min="4357" max="4608" width="8.83203125" style="25"/>
    <col min="4609" max="4609" width="29.6640625" style="25" customWidth="1"/>
    <col min="4610" max="4610" width="15.6640625" style="25" bestFit="1" customWidth="1"/>
    <col min="4611" max="4611" width="13.6640625" style="25" bestFit="1" customWidth="1"/>
    <col min="4612" max="4612" width="26.1640625" style="25" customWidth="1"/>
    <col min="4613" max="4864" width="8.83203125" style="25"/>
    <col min="4865" max="4865" width="29.6640625" style="25" customWidth="1"/>
    <col min="4866" max="4866" width="15.6640625" style="25" bestFit="1" customWidth="1"/>
    <col min="4867" max="4867" width="13.6640625" style="25" bestFit="1" customWidth="1"/>
    <col min="4868" max="4868" width="26.1640625" style="25" customWidth="1"/>
    <col min="4869" max="5120" width="8.83203125" style="25"/>
    <col min="5121" max="5121" width="29.6640625" style="25" customWidth="1"/>
    <col min="5122" max="5122" width="15.6640625" style="25" bestFit="1" customWidth="1"/>
    <col min="5123" max="5123" width="13.6640625" style="25" bestFit="1" customWidth="1"/>
    <col min="5124" max="5124" width="26.1640625" style="25" customWidth="1"/>
    <col min="5125" max="5376" width="8.83203125" style="25"/>
    <col min="5377" max="5377" width="29.6640625" style="25" customWidth="1"/>
    <col min="5378" max="5378" width="15.6640625" style="25" bestFit="1" customWidth="1"/>
    <col min="5379" max="5379" width="13.6640625" style="25" bestFit="1" customWidth="1"/>
    <col min="5380" max="5380" width="26.1640625" style="25" customWidth="1"/>
    <col min="5381" max="5632" width="8.83203125" style="25"/>
    <col min="5633" max="5633" width="29.6640625" style="25" customWidth="1"/>
    <col min="5634" max="5634" width="15.6640625" style="25" bestFit="1" customWidth="1"/>
    <col min="5635" max="5635" width="13.6640625" style="25" bestFit="1" customWidth="1"/>
    <col min="5636" max="5636" width="26.1640625" style="25" customWidth="1"/>
    <col min="5637" max="5888" width="8.83203125" style="25"/>
    <col min="5889" max="5889" width="29.6640625" style="25" customWidth="1"/>
    <col min="5890" max="5890" width="15.6640625" style="25" bestFit="1" customWidth="1"/>
    <col min="5891" max="5891" width="13.6640625" style="25" bestFit="1" customWidth="1"/>
    <col min="5892" max="5892" width="26.1640625" style="25" customWidth="1"/>
    <col min="5893" max="6144" width="8.83203125" style="25"/>
    <col min="6145" max="6145" width="29.6640625" style="25" customWidth="1"/>
    <col min="6146" max="6146" width="15.6640625" style="25" bestFit="1" customWidth="1"/>
    <col min="6147" max="6147" width="13.6640625" style="25" bestFit="1" customWidth="1"/>
    <col min="6148" max="6148" width="26.1640625" style="25" customWidth="1"/>
    <col min="6149" max="6400" width="8.83203125" style="25"/>
    <col min="6401" max="6401" width="29.6640625" style="25" customWidth="1"/>
    <col min="6402" max="6402" width="15.6640625" style="25" bestFit="1" customWidth="1"/>
    <col min="6403" max="6403" width="13.6640625" style="25" bestFit="1" customWidth="1"/>
    <col min="6404" max="6404" width="26.1640625" style="25" customWidth="1"/>
    <col min="6405" max="6656" width="8.83203125" style="25"/>
    <col min="6657" max="6657" width="29.6640625" style="25" customWidth="1"/>
    <col min="6658" max="6658" width="15.6640625" style="25" bestFit="1" customWidth="1"/>
    <col min="6659" max="6659" width="13.6640625" style="25" bestFit="1" customWidth="1"/>
    <col min="6660" max="6660" width="26.1640625" style="25" customWidth="1"/>
    <col min="6661" max="6912" width="8.83203125" style="25"/>
    <col min="6913" max="6913" width="29.6640625" style="25" customWidth="1"/>
    <col min="6914" max="6914" width="15.6640625" style="25" bestFit="1" customWidth="1"/>
    <col min="6915" max="6915" width="13.6640625" style="25" bestFit="1" customWidth="1"/>
    <col min="6916" max="6916" width="26.1640625" style="25" customWidth="1"/>
    <col min="6917" max="7168" width="8.83203125" style="25"/>
    <col min="7169" max="7169" width="29.6640625" style="25" customWidth="1"/>
    <col min="7170" max="7170" width="15.6640625" style="25" bestFit="1" customWidth="1"/>
    <col min="7171" max="7171" width="13.6640625" style="25" bestFit="1" customWidth="1"/>
    <col min="7172" max="7172" width="26.1640625" style="25" customWidth="1"/>
    <col min="7173" max="7424" width="8.83203125" style="25"/>
    <col min="7425" max="7425" width="29.6640625" style="25" customWidth="1"/>
    <col min="7426" max="7426" width="15.6640625" style="25" bestFit="1" customWidth="1"/>
    <col min="7427" max="7427" width="13.6640625" style="25" bestFit="1" customWidth="1"/>
    <col min="7428" max="7428" width="26.1640625" style="25" customWidth="1"/>
    <col min="7429" max="7680" width="8.83203125" style="25"/>
    <col min="7681" max="7681" width="29.6640625" style="25" customWidth="1"/>
    <col min="7682" max="7682" width="15.6640625" style="25" bestFit="1" customWidth="1"/>
    <col min="7683" max="7683" width="13.6640625" style="25" bestFit="1" customWidth="1"/>
    <col min="7684" max="7684" width="26.1640625" style="25" customWidth="1"/>
    <col min="7685" max="7936" width="8.83203125" style="25"/>
    <col min="7937" max="7937" width="29.6640625" style="25" customWidth="1"/>
    <col min="7938" max="7938" width="15.6640625" style="25" bestFit="1" customWidth="1"/>
    <col min="7939" max="7939" width="13.6640625" style="25" bestFit="1" customWidth="1"/>
    <col min="7940" max="7940" width="26.1640625" style="25" customWidth="1"/>
    <col min="7941" max="8192" width="8.83203125" style="25"/>
    <col min="8193" max="8193" width="29.6640625" style="25" customWidth="1"/>
    <col min="8194" max="8194" width="15.6640625" style="25" bestFit="1" customWidth="1"/>
    <col min="8195" max="8195" width="13.6640625" style="25" bestFit="1" customWidth="1"/>
    <col min="8196" max="8196" width="26.1640625" style="25" customWidth="1"/>
    <col min="8197" max="8448" width="8.83203125" style="25"/>
    <col min="8449" max="8449" width="29.6640625" style="25" customWidth="1"/>
    <col min="8450" max="8450" width="15.6640625" style="25" bestFit="1" customWidth="1"/>
    <col min="8451" max="8451" width="13.6640625" style="25" bestFit="1" customWidth="1"/>
    <col min="8452" max="8452" width="26.1640625" style="25" customWidth="1"/>
    <col min="8453" max="8704" width="8.83203125" style="25"/>
    <col min="8705" max="8705" width="29.6640625" style="25" customWidth="1"/>
    <col min="8706" max="8706" width="15.6640625" style="25" bestFit="1" customWidth="1"/>
    <col min="8707" max="8707" width="13.6640625" style="25" bestFit="1" customWidth="1"/>
    <col min="8708" max="8708" width="26.1640625" style="25" customWidth="1"/>
    <col min="8709" max="8960" width="8.83203125" style="25"/>
    <col min="8961" max="8961" width="29.6640625" style="25" customWidth="1"/>
    <col min="8962" max="8962" width="15.6640625" style="25" bestFit="1" customWidth="1"/>
    <col min="8963" max="8963" width="13.6640625" style="25" bestFit="1" customWidth="1"/>
    <col min="8964" max="8964" width="26.1640625" style="25" customWidth="1"/>
    <col min="8965" max="9216" width="8.83203125" style="25"/>
    <col min="9217" max="9217" width="29.6640625" style="25" customWidth="1"/>
    <col min="9218" max="9218" width="15.6640625" style="25" bestFit="1" customWidth="1"/>
    <col min="9219" max="9219" width="13.6640625" style="25" bestFit="1" customWidth="1"/>
    <col min="9220" max="9220" width="26.1640625" style="25" customWidth="1"/>
    <col min="9221" max="9472" width="8.83203125" style="25"/>
    <col min="9473" max="9473" width="29.6640625" style="25" customWidth="1"/>
    <col min="9474" max="9474" width="15.6640625" style="25" bestFit="1" customWidth="1"/>
    <col min="9475" max="9475" width="13.6640625" style="25" bestFit="1" customWidth="1"/>
    <col min="9476" max="9476" width="26.1640625" style="25" customWidth="1"/>
    <col min="9477" max="9728" width="8.83203125" style="25"/>
    <col min="9729" max="9729" width="29.6640625" style="25" customWidth="1"/>
    <col min="9730" max="9730" width="15.6640625" style="25" bestFit="1" customWidth="1"/>
    <col min="9731" max="9731" width="13.6640625" style="25" bestFit="1" customWidth="1"/>
    <col min="9732" max="9732" width="26.1640625" style="25" customWidth="1"/>
    <col min="9733" max="9984" width="8.83203125" style="25"/>
    <col min="9985" max="9985" width="29.6640625" style="25" customWidth="1"/>
    <col min="9986" max="9986" width="15.6640625" style="25" bestFit="1" customWidth="1"/>
    <col min="9987" max="9987" width="13.6640625" style="25" bestFit="1" customWidth="1"/>
    <col min="9988" max="9988" width="26.1640625" style="25" customWidth="1"/>
    <col min="9989" max="10240" width="8.83203125" style="25"/>
    <col min="10241" max="10241" width="29.6640625" style="25" customWidth="1"/>
    <col min="10242" max="10242" width="15.6640625" style="25" bestFit="1" customWidth="1"/>
    <col min="10243" max="10243" width="13.6640625" style="25" bestFit="1" customWidth="1"/>
    <col min="10244" max="10244" width="26.1640625" style="25" customWidth="1"/>
    <col min="10245" max="10496" width="8.83203125" style="25"/>
    <col min="10497" max="10497" width="29.6640625" style="25" customWidth="1"/>
    <col min="10498" max="10498" width="15.6640625" style="25" bestFit="1" customWidth="1"/>
    <col min="10499" max="10499" width="13.6640625" style="25" bestFit="1" customWidth="1"/>
    <col min="10500" max="10500" width="26.1640625" style="25" customWidth="1"/>
    <col min="10501" max="10752" width="8.83203125" style="25"/>
    <col min="10753" max="10753" width="29.6640625" style="25" customWidth="1"/>
    <col min="10754" max="10754" width="15.6640625" style="25" bestFit="1" customWidth="1"/>
    <col min="10755" max="10755" width="13.6640625" style="25" bestFit="1" customWidth="1"/>
    <col min="10756" max="10756" width="26.1640625" style="25" customWidth="1"/>
    <col min="10757" max="11008" width="8.83203125" style="25"/>
    <col min="11009" max="11009" width="29.6640625" style="25" customWidth="1"/>
    <col min="11010" max="11010" width="15.6640625" style="25" bestFit="1" customWidth="1"/>
    <col min="11011" max="11011" width="13.6640625" style="25" bestFit="1" customWidth="1"/>
    <col min="11012" max="11012" width="26.1640625" style="25" customWidth="1"/>
    <col min="11013" max="11264" width="8.83203125" style="25"/>
    <col min="11265" max="11265" width="29.6640625" style="25" customWidth="1"/>
    <col min="11266" max="11266" width="15.6640625" style="25" bestFit="1" customWidth="1"/>
    <col min="11267" max="11267" width="13.6640625" style="25" bestFit="1" customWidth="1"/>
    <col min="11268" max="11268" width="26.1640625" style="25" customWidth="1"/>
    <col min="11269" max="11520" width="8.83203125" style="25"/>
    <col min="11521" max="11521" width="29.6640625" style="25" customWidth="1"/>
    <col min="11522" max="11522" width="15.6640625" style="25" bestFit="1" customWidth="1"/>
    <col min="11523" max="11523" width="13.6640625" style="25" bestFit="1" customWidth="1"/>
    <col min="11524" max="11524" width="26.1640625" style="25" customWidth="1"/>
    <col min="11525" max="11776" width="8.83203125" style="25"/>
    <col min="11777" max="11777" width="29.6640625" style="25" customWidth="1"/>
    <col min="11778" max="11778" width="15.6640625" style="25" bestFit="1" customWidth="1"/>
    <col min="11779" max="11779" width="13.6640625" style="25" bestFit="1" customWidth="1"/>
    <col min="11780" max="11780" width="26.1640625" style="25" customWidth="1"/>
    <col min="11781" max="12032" width="8.83203125" style="25"/>
    <col min="12033" max="12033" width="29.6640625" style="25" customWidth="1"/>
    <col min="12034" max="12034" width="15.6640625" style="25" bestFit="1" customWidth="1"/>
    <col min="12035" max="12035" width="13.6640625" style="25" bestFit="1" customWidth="1"/>
    <col min="12036" max="12036" width="26.1640625" style="25" customWidth="1"/>
    <col min="12037" max="12288" width="8.83203125" style="25"/>
    <col min="12289" max="12289" width="29.6640625" style="25" customWidth="1"/>
    <col min="12290" max="12290" width="15.6640625" style="25" bestFit="1" customWidth="1"/>
    <col min="12291" max="12291" width="13.6640625" style="25" bestFit="1" customWidth="1"/>
    <col min="12292" max="12292" width="26.1640625" style="25" customWidth="1"/>
    <col min="12293" max="12544" width="8.83203125" style="25"/>
    <col min="12545" max="12545" width="29.6640625" style="25" customWidth="1"/>
    <col min="12546" max="12546" width="15.6640625" style="25" bestFit="1" customWidth="1"/>
    <col min="12547" max="12547" width="13.6640625" style="25" bestFit="1" customWidth="1"/>
    <col min="12548" max="12548" width="26.1640625" style="25" customWidth="1"/>
    <col min="12549" max="12800" width="8.83203125" style="25"/>
    <col min="12801" max="12801" width="29.6640625" style="25" customWidth="1"/>
    <col min="12802" max="12802" width="15.6640625" style="25" bestFit="1" customWidth="1"/>
    <col min="12803" max="12803" width="13.6640625" style="25" bestFit="1" customWidth="1"/>
    <col min="12804" max="12804" width="26.1640625" style="25" customWidth="1"/>
    <col min="12805" max="13056" width="8.83203125" style="25"/>
    <col min="13057" max="13057" width="29.6640625" style="25" customWidth="1"/>
    <col min="13058" max="13058" width="15.6640625" style="25" bestFit="1" customWidth="1"/>
    <col min="13059" max="13059" width="13.6640625" style="25" bestFit="1" customWidth="1"/>
    <col min="13060" max="13060" width="26.1640625" style="25" customWidth="1"/>
    <col min="13061" max="13312" width="8.83203125" style="25"/>
    <col min="13313" max="13313" width="29.6640625" style="25" customWidth="1"/>
    <col min="13314" max="13314" width="15.6640625" style="25" bestFit="1" customWidth="1"/>
    <col min="13315" max="13315" width="13.6640625" style="25" bestFit="1" customWidth="1"/>
    <col min="13316" max="13316" width="26.1640625" style="25" customWidth="1"/>
    <col min="13317" max="13568" width="8.83203125" style="25"/>
    <col min="13569" max="13569" width="29.6640625" style="25" customWidth="1"/>
    <col min="13570" max="13570" width="15.6640625" style="25" bestFit="1" customWidth="1"/>
    <col min="13571" max="13571" width="13.6640625" style="25" bestFit="1" customWidth="1"/>
    <col min="13572" max="13572" width="26.1640625" style="25" customWidth="1"/>
    <col min="13573" max="13824" width="8.83203125" style="25"/>
    <col min="13825" max="13825" width="29.6640625" style="25" customWidth="1"/>
    <col min="13826" max="13826" width="15.6640625" style="25" bestFit="1" customWidth="1"/>
    <col min="13827" max="13827" width="13.6640625" style="25" bestFit="1" customWidth="1"/>
    <col min="13828" max="13828" width="26.1640625" style="25" customWidth="1"/>
    <col min="13829" max="14080" width="8.83203125" style="25"/>
    <col min="14081" max="14081" width="29.6640625" style="25" customWidth="1"/>
    <col min="14082" max="14082" width="15.6640625" style="25" bestFit="1" customWidth="1"/>
    <col min="14083" max="14083" width="13.6640625" style="25" bestFit="1" customWidth="1"/>
    <col min="14084" max="14084" width="26.1640625" style="25" customWidth="1"/>
    <col min="14085" max="14336" width="8.83203125" style="25"/>
    <col min="14337" max="14337" width="29.6640625" style="25" customWidth="1"/>
    <col min="14338" max="14338" width="15.6640625" style="25" bestFit="1" customWidth="1"/>
    <col min="14339" max="14339" width="13.6640625" style="25" bestFit="1" customWidth="1"/>
    <col min="14340" max="14340" width="26.1640625" style="25" customWidth="1"/>
    <col min="14341" max="14592" width="8.83203125" style="25"/>
    <col min="14593" max="14593" width="29.6640625" style="25" customWidth="1"/>
    <col min="14594" max="14594" width="15.6640625" style="25" bestFit="1" customWidth="1"/>
    <col min="14595" max="14595" width="13.6640625" style="25" bestFit="1" customWidth="1"/>
    <col min="14596" max="14596" width="26.1640625" style="25" customWidth="1"/>
    <col min="14597" max="14848" width="8.83203125" style="25"/>
    <col min="14849" max="14849" width="29.6640625" style="25" customWidth="1"/>
    <col min="14850" max="14850" width="15.6640625" style="25" bestFit="1" customWidth="1"/>
    <col min="14851" max="14851" width="13.6640625" style="25" bestFit="1" customWidth="1"/>
    <col min="14852" max="14852" width="26.1640625" style="25" customWidth="1"/>
    <col min="14853" max="15104" width="8.83203125" style="25"/>
    <col min="15105" max="15105" width="29.6640625" style="25" customWidth="1"/>
    <col min="15106" max="15106" width="15.6640625" style="25" bestFit="1" customWidth="1"/>
    <col min="15107" max="15107" width="13.6640625" style="25" bestFit="1" customWidth="1"/>
    <col min="15108" max="15108" width="26.1640625" style="25" customWidth="1"/>
    <col min="15109" max="15360" width="8.83203125" style="25"/>
    <col min="15361" max="15361" width="29.6640625" style="25" customWidth="1"/>
    <col min="15362" max="15362" width="15.6640625" style="25" bestFit="1" customWidth="1"/>
    <col min="15363" max="15363" width="13.6640625" style="25" bestFit="1" customWidth="1"/>
    <col min="15364" max="15364" width="26.1640625" style="25" customWidth="1"/>
    <col min="15365" max="15616" width="8.83203125" style="25"/>
    <col min="15617" max="15617" width="29.6640625" style="25" customWidth="1"/>
    <col min="15618" max="15618" width="15.6640625" style="25" bestFit="1" customWidth="1"/>
    <col min="15619" max="15619" width="13.6640625" style="25" bestFit="1" customWidth="1"/>
    <col min="15620" max="15620" width="26.1640625" style="25" customWidth="1"/>
    <col min="15621" max="15872" width="8.83203125" style="25"/>
    <col min="15873" max="15873" width="29.6640625" style="25" customWidth="1"/>
    <col min="15874" max="15874" width="15.6640625" style="25" bestFit="1" customWidth="1"/>
    <col min="15875" max="15875" width="13.6640625" style="25" bestFit="1" customWidth="1"/>
    <col min="15876" max="15876" width="26.1640625" style="25" customWidth="1"/>
    <col min="15877" max="16128" width="8.83203125" style="25"/>
    <col min="16129" max="16129" width="29.6640625" style="25" customWidth="1"/>
    <col min="16130" max="16130" width="15.6640625" style="25" bestFit="1" customWidth="1"/>
    <col min="16131" max="16131" width="13.6640625" style="25" bestFit="1" customWidth="1"/>
    <col min="16132" max="16132" width="26.1640625" style="25" customWidth="1"/>
    <col min="16133" max="16384" width="8.83203125" style="25"/>
  </cols>
  <sheetData>
    <row r="2" spans="1:4" x14ac:dyDescent="0.2">
      <c r="A2" s="82" t="s">
        <v>14</v>
      </c>
      <c r="B2" s="82"/>
      <c r="C2" s="82"/>
      <c r="D2" s="82"/>
    </row>
    <row r="3" spans="1:4" x14ac:dyDescent="0.2">
      <c r="A3" s="82"/>
      <c r="B3" s="82"/>
      <c r="C3" s="82"/>
      <c r="D3" s="82"/>
    </row>
    <row r="19" spans="1:4" ht="31.5" x14ac:dyDescent="0.2">
      <c r="A19" s="83" t="s">
        <v>46</v>
      </c>
      <c r="B19" s="84"/>
      <c r="C19" s="84"/>
      <c r="D19" s="84"/>
    </row>
    <row r="20" spans="1:4" ht="21" x14ac:dyDescent="0.2">
      <c r="A20" s="51"/>
      <c r="B20" s="52"/>
      <c r="C20" s="52"/>
      <c r="D20" s="52"/>
    </row>
    <row r="22" spans="1:4" ht="36" customHeight="1" x14ac:dyDescent="0.25">
      <c r="A22" s="87" t="s">
        <v>10</v>
      </c>
      <c r="B22" s="87"/>
      <c r="C22" s="29"/>
      <c r="D22" s="54" t="s">
        <v>37</v>
      </c>
    </row>
    <row r="23" spans="1:4" x14ac:dyDescent="0.2">
      <c r="A23" s="28"/>
      <c r="B23" s="30"/>
      <c r="D23" s="31"/>
    </row>
    <row r="24" spans="1:4" x14ac:dyDescent="0.2">
      <c r="A24" s="28"/>
      <c r="B24" s="30"/>
      <c r="D24" s="31"/>
    </row>
    <row r="25" spans="1:4" ht="36" customHeight="1" x14ac:dyDescent="0.2">
      <c r="A25" s="88" t="s">
        <v>26</v>
      </c>
      <c r="B25" s="88"/>
      <c r="C25" s="32"/>
      <c r="D25" s="81">
        <f ca="1">'Budget Detail'!E14</f>
        <v>0</v>
      </c>
    </row>
    <row r="26" spans="1:4" ht="15.75" x14ac:dyDescent="0.25">
      <c r="A26" s="33"/>
      <c r="B26" s="34"/>
      <c r="C26" s="32"/>
      <c r="D26" s="31"/>
    </row>
    <row r="27" spans="1:4" ht="36" customHeight="1" x14ac:dyDescent="0.2">
      <c r="A27" s="88" t="s">
        <v>33</v>
      </c>
      <c r="B27" s="88"/>
      <c r="C27" s="32"/>
      <c r="D27" s="81">
        <f ca="1">'Budget Detail'!E22</f>
        <v>0</v>
      </c>
    </row>
    <row r="28" spans="1:4" ht="15.75" x14ac:dyDescent="0.25">
      <c r="A28" s="29"/>
      <c r="B28" s="30"/>
      <c r="D28" s="31"/>
    </row>
    <row r="29" spans="1:4" ht="36" customHeight="1" x14ac:dyDescent="0.2">
      <c r="A29" s="88" t="s">
        <v>27</v>
      </c>
      <c r="B29" s="88"/>
      <c r="C29" s="32"/>
      <c r="D29" s="81">
        <f ca="1">'Budget Detail'!E29</f>
        <v>0</v>
      </c>
    </row>
    <row r="30" spans="1:4" ht="15.75" x14ac:dyDescent="0.25">
      <c r="A30" s="29"/>
      <c r="B30" s="30"/>
      <c r="D30" s="31"/>
    </row>
    <row r="31" spans="1:4" ht="36" customHeight="1" x14ac:dyDescent="0.2">
      <c r="A31" s="88" t="s">
        <v>34</v>
      </c>
      <c r="B31" s="88"/>
      <c r="C31" s="32"/>
      <c r="D31" s="81">
        <f ca="1">'Budget Detail'!E37</f>
        <v>0</v>
      </c>
    </row>
    <row r="32" spans="1:4" ht="21" customHeight="1" x14ac:dyDescent="0.2">
      <c r="A32" s="35"/>
      <c r="B32" s="34"/>
      <c r="C32" s="36"/>
      <c r="D32" s="37"/>
    </row>
    <row r="33" spans="1:4" ht="36" customHeight="1" x14ac:dyDescent="0.2">
      <c r="A33" s="88" t="s">
        <v>28</v>
      </c>
      <c r="B33" s="88"/>
      <c r="C33" s="32"/>
      <c r="D33" s="81">
        <f ca="1">'Budget Detail'!E45</f>
        <v>0</v>
      </c>
    </row>
    <row r="34" spans="1:4" ht="21" customHeight="1" x14ac:dyDescent="0.2">
      <c r="A34" s="35"/>
      <c r="B34" s="34"/>
      <c r="C34" s="36"/>
      <c r="D34" s="37"/>
    </row>
    <row r="35" spans="1:4" ht="36" customHeight="1" x14ac:dyDescent="0.2">
      <c r="A35" s="88" t="s">
        <v>29</v>
      </c>
      <c r="B35" s="88"/>
      <c r="C35" s="32"/>
      <c r="D35" s="81">
        <f ca="1">'Budget Detail'!E53</f>
        <v>0</v>
      </c>
    </row>
    <row r="36" spans="1:4" ht="21" customHeight="1" x14ac:dyDescent="0.2">
      <c r="A36" s="35"/>
      <c r="B36" s="34"/>
      <c r="C36" s="36"/>
      <c r="D36" s="37"/>
    </row>
    <row r="37" spans="1:4" ht="36" customHeight="1" x14ac:dyDescent="0.2">
      <c r="A37" s="88" t="s">
        <v>30</v>
      </c>
      <c r="B37" s="88"/>
      <c r="C37" s="32"/>
      <c r="D37" s="81">
        <f ca="1">'Budget Detail'!E61</f>
        <v>0</v>
      </c>
    </row>
    <row r="38" spans="1:4" ht="21" customHeight="1" x14ac:dyDescent="0.2">
      <c r="A38" s="35"/>
      <c r="B38" s="34"/>
      <c r="C38" s="36"/>
      <c r="D38" s="37"/>
    </row>
    <row r="39" spans="1:4" ht="36" customHeight="1" x14ac:dyDescent="0.2">
      <c r="A39" s="89" t="s">
        <v>31</v>
      </c>
      <c r="B39" s="89"/>
      <c r="C39" s="32"/>
      <c r="D39" s="81">
        <f ca="1">'Budget Detail'!E69</f>
        <v>0</v>
      </c>
    </row>
    <row r="40" spans="1:4" ht="21" customHeight="1" x14ac:dyDescent="0.25">
      <c r="A40" s="38"/>
      <c r="B40" s="38"/>
      <c r="C40" s="32"/>
      <c r="D40" s="39"/>
    </row>
    <row r="41" spans="1:4" ht="36" customHeight="1" x14ac:dyDescent="0.2">
      <c r="A41" s="89" t="s">
        <v>32</v>
      </c>
      <c r="B41" s="89"/>
      <c r="C41" s="32"/>
      <c r="D41" s="81">
        <f ca="1">'Budget Detail'!E77</f>
        <v>0</v>
      </c>
    </row>
    <row r="42" spans="1:4" ht="21" customHeight="1" x14ac:dyDescent="0.25">
      <c r="A42" s="38"/>
      <c r="B42" s="38"/>
      <c r="C42" s="32"/>
      <c r="D42" s="39"/>
    </row>
    <row r="43" spans="1:4" ht="36" customHeight="1" x14ac:dyDescent="0.2">
      <c r="A43" s="90" t="s">
        <v>25</v>
      </c>
      <c r="B43" s="90"/>
      <c r="C43" s="32"/>
      <c r="D43" s="80">
        <f ca="1">D25+D27+D29+D31+D33+D35+D37+D39+D41</f>
        <v>0</v>
      </c>
    </row>
    <row r="44" spans="1:4" ht="21" customHeight="1" x14ac:dyDescent="0.2">
      <c r="B44" s="40"/>
    </row>
    <row r="45" spans="1:4" ht="21" customHeight="1" x14ac:dyDescent="0.2"/>
    <row r="46" spans="1:4" ht="42" x14ac:dyDescent="0.2">
      <c r="A46" s="55" t="s">
        <v>11</v>
      </c>
      <c r="B46" s="85"/>
      <c r="C46" s="85"/>
      <c r="D46" s="86"/>
    </row>
    <row r="47" spans="1:4" ht="18.75" x14ac:dyDescent="0.2">
      <c r="A47" s="26"/>
      <c r="B47" s="27"/>
      <c r="C47" s="27"/>
      <c r="D47" s="27"/>
    </row>
  </sheetData>
  <sheetProtection algorithmName="SHA-512" hashValue="pNYWAV0uMgNhRpRn1ClBGuFP2cBbTnA06X9o4oBUf0aa+7n2Da69QVDWAUqE5pJ2QxDPsDX7NGKW12KjcNWJPw==" saltValue="+SxVjbNSChRb1VdHwWUudQ==" spinCount="100000" sheet="1" objects="1" scenarios="1" selectLockedCells="1"/>
  <mergeCells count="14">
    <mergeCell ref="A2:D3"/>
    <mergeCell ref="A19:D19"/>
    <mergeCell ref="B46:D46"/>
    <mergeCell ref="A22:B22"/>
    <mergeCell ref="A25:B25"/>
    <mergeCell ref="A37:B37"/>
    <mergeCell ref="A39:B39"/>
    <mergeCell ref="A43:B43"/>
    <mergeCell ref="A41:B41"/>
    <mergeCell ref="A27:B27"/>
    <mergeCell ref="A29:B29"/>
    <mergeCell ref="A31:B31"/>
    <mergeCell ref="A33:B33"/>
    <mergeCell ref="A35:B35"/>
  </mergeCells>
  <printOptions horizontalCentered="1" verticalCentered="1"/>
  <pageMargins left="0.75" right="0.75" top="1" bottom="1" header="0.5" footer="0.5"/>
  <pageSetup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80"/>
  <sheetViews>
    <sheetView showGridLines="0" zoomScaleNormal="100" workbookViewId="0">
      <selection activeCell="A21" sqref="A21"/>
    </sheetView>
  </sheetViews>
  <sheetFormatPr defaultColWidth="12" defaultRowHeight="12.75" x14ac:dyDescent="0.2"/>
  <cols>
    <col min="1" max="1" width="51" style="8" customWidth="1"/>
    <col min="2" max="2" width="24.6640625" style="8" customWidth="1"/>
    <col min="3" max="3" width="23.1640625" style="8" customWidth="1"/>
    <col min="4" max="4" width="87.1640625" style="8" customWidth="1"/>
    <col min="5" max="5" width="26.33203125" style="8" customWidth="1"/>
    <col min="6" max="16384" width="12" style="8"/>
  </cols>
  <sheetData>
    <row r="1" spans="1:10" ht="16.5" customHeight="1" x14ac:dyDescent="0.2">
      <c r="A1" s="99" t="s">
        <v>4</v>
      </c>
      <c r="B1" s="99"/>
      <c r="C1" s="99"/>
      <c r="D1" s="99"/>
      <c r="E1" s="99"/>
    </row>
    <row r="2" spans="1:10" ht="17.25" x14ac:dyDescent="0.2">
      <c r="A2" s="99" t="s">
        <v>5</v>
      </c>
      <c r="B2" s="99"/>
      <c r="C2" s="99"/>
      <c r="D2" s="99"/>
      <c r="E2" s="99"/>
    </row>
    <row r="3" spans="1:10" ht="17.25" x14ac:dyDescent="0.2">
      <c r="A3" s="99" t="s">
        <v>48</v>
      </c>
      <c r="B3" s="99"/>
      <c r="C3" s="99"/>
      <c r="D3" s="99"/>
      <c r="E3" s="99"/>
    </row>
    <row r="4" spans="1:10" ht="16.5" customHeight="1" x14ac:dyDescent="0.2">
      <c r="A4" s="99" t="str">
        <f>CONCATENATE("Attachment B - ", 'Budget Summary'!B46)</f>
        <v xml:space="preserve">Attachment B - </v>
      </c>
      <c r="B4" s="99"/>
      <c r="C4" s="99"/>
      <c r="D4" s="99"/>
      <c r="E4" s="99"/>
    </row>
    <row r="5" spans="1:10" ht="17.25" x14ac:dyDescent="0.2">
      <c r="A5" s="100"/>
      <c r="B5" s="100"/>
      <c r="C5" s="100"/>
      <c r="D5" s="100"/>
      <c r="E5" s="100"/>
    </row>
    <row r="6" spans="1:10" ht="38.25" customHeight="1" x14ac:dyDescent="0.2">
      <c r="A6" s="91" t="s">
        <v>26</v>
      </c>
      <c r="B6" s="92"/>
      <c r="C6" s="92"/>
      <c r="D6" s="92"/>
      <c r="E6" s="93"/>
      <c r="G6" s="12"/>
      <c r="H6" s="12"/>
    </row>
    <row r="7" spans="1:10" ht="43.5" customHeight="1" x14ac:dyDescent="0.2">
      <c r="A7" s="14" t="s">
        <v>13</v>
      </c>
      <c r="B7" s="15" t="s">
        <v>17</v>
      </c>
      <c r="C7" s="14" t="s">
        <v>18</v>
      </c>
      <c r="D7" s="14" t="s">
        <v>1</v>
      </c>
      <c r="E7" s="15" t="s">
        <v>37</v>
      </c>
    </row>
    <row r="8" spans="1:10" s="16" customFormat="1" ht="15.75" x14ac:dyDescent="0.25">
      <c r="A8" s="53" t="s">
        <v>41</v>
      </c>
      <c r="B8" s="18"/>
      <c r="C8" s="64"/>
      <c r="D8" s="17"/>
      <c r="E8" s="61" t="str">
        <f>IF(B8="","",ROUND(ROUND(B8,4)*ROUND(C8,4),2))</f>
        <v/>
      </c>
      <c r="J8" s="19"/>
    </row>
    <row r="9" spans="1:10" s="16" customFormat="1" ht="15.75" x14ac:dyDescent="0.25">
      <c r="A9" s="53" t="s">
        <v>42</v>
      </c>
      <c r="B9" s="18"/>
      <c r="C9" s="64"/>
      <c r="D9" s="17"/>
      <c r="E9" s="61" t="str">
        <f t="shared" ref="E9:E13" si="0">IF(B9="","",ROUND(ROUND(B9,4)*ROUND(C9,4),2))</f>
        <v/>
      </c>
      <c r="J9" s="19"/>
    </row>
    <row r="10" spans="1:10" s="16" customFormat="1" ht="15.75" x14ac:dyDescent="0.25">
      <c r="A10" s="53" t="s">
        <v>43</v>
      </c>
      <c r="B10" s="18"/>
      <c r="C10" s="64"/>
      <c r="D10" s="17"/>
      <c r="E10" s="61" t="str">
        <f t="shared" si="0"/>
        <v/>
      </c>
      <c r="J10" s="19"/>
    </row>
    <row r="11" spans="1:10" s="16" customFormat="1" ht="15.75" x14ac:dyDescent="0.25">
      <c r="A11" s="53" t="s">
        <v>44</v>
      </c>
      <c r="B11" s="18"/>
      <c r="C11" s="64"/>
      <c r="D11" s="17"/>
      <c r="E11" s="61" t="str">
        <f t="shared" si="0"/>
        <v/>
      </c>
      <c r="J11" s="19"/>
    </row>
    <row r="12" spans="1:10" s="16" customFormat="1" ht="15.75" x14ac:dyDescent="0.25">
      <c r="A12" s="53" t="s">
        <v>45</v>
      </c>
      <c r="B12" s="18"/>
      <c r="C12" s="64"/>
      <c r="D12" s="17"/>
      <c r="E12" s="61" t="str">
        <f t="shared" si="0"/>
        <v/>
      </c>
      <c r="J12" s="19"/>
    </row>
    <row r="13" spans="1:10" s="20" customFormat="1" ht="15.75" customHeight="1" x14ac:dyDescent="0.25">
      <c r="A13" s="53" t="s">
        <v>50</v>
      </c>
      <c r="B13" s="18"/>
      <c r="C13" s="64"/>
      <c r="D13" s="17"/>
      <c r="E13" s="61" t="str">
        <f t="shared" si="0"/>
        <v/>
      </c>
      <c r="J13" s="22"/>
    </row>
    <row r="14" spans="1:10" ht="15.75" x14ac:dyDescent="0.2">
      <c r="A14" s="97" t="s">
        <v>0</v>
      </c>
      <c r="B14" s="97"/>
      <c r="C14" s="97"/>
      <c r="D14" s="98"/>
      <c r="E14" s="56">
        <f ca="1">SUM(OFFSET(TSEO,2,4):OFFSET(TSE,-4,4))</f>
        <v>0</v>
      </c>
    </row>
    <row r="15" spans="1:10" ht="15" x14ac:dyDescent="0.2">
      <c r="A15" s="1"/>
      <c r="B15" s="2"/>
      <c r="C15" s="1"/>
      <c r="D15" s="1"/>
      <c r="E15" s="3"/>
    </row>
    <row r="16" spans="1:10" s="9" customFormat="1" ht="15" x14ac:dyDescent="0.2">
      <c r="A16" s="10"/>
      <c r="B16" s="11"/>
      <c r="C16" s="10"/>
      <c r="D16" s="10"/>
      <c r="E16" s="3"/>
    </row>
    <row r="17" spans="1:12" ht="38.25" customHeight="1" x14ac:dyDescent="0.2">
      <c r="A17" s="91" t="s">
        <v>47</v>
      </c>
      <c r="B17" s="92"/>
      <c r="C17" s="92"/>
      <c r="D17" s="92"/>
      <c r="E17" s="93"/>
    </row>
    <row r="18" spans="1:12" ht="34.5" customHeight="1" x14ac:dyDescent="0.2">
      <c r="A18" s="94"/>
      <c r="B18" s="94"/>
      <c r="C18" s="94"/>
      <c r="D18" s="94"/>
      <c r="E18" s="94"/>
    </row>
    <row r="19" spans="1:12" ht="43.5" customHeight="1" x14ac:dyDescent="0.2">
      <c r="A19" s="14" t="s">
        <v>38</v>
      </c>
      <c r="B19" s="15" t="s">
        <v>16</v>
      </c>
      <c r="C19" s="14" t="s">
        <v>3</v>
      </c>
      <c r="D19" s="14" t="s">
        <v>39</v>
      </c>
      <c r="E19" s="15" t="s">
        <v>37</v>
      </c>
    </row>
    <row r="20" spans="1:12" s="16" customFormat="1" ht="15.75" hidden="1" x14ac:dyDescent="0.25">
      <c r="A20" s="17"/>
      <c r="B20" s="18"/>
      <c r="C20" s="64"/>
      <c r="D20" s="17"/>
      <c r="E20" s="62" t="str">
        <f>IF(B20="","",ROUND(ROUND(B20,4)*ROUND(C20,4),2))</f>
        <v/>
      </c>
    </row>
    <row r="21" spans="1:12" s="20" customFormat="1" ht="15.75" x14ac:dyDescent="0.25">
      <c r="A21" s="17"/>
      <c r="B21" s="18"/>
      <c r="C21" s="64"/>
      <c r="D21" s="17"/>
      <c r="E21" s="62" t="str">
        <f>IF(B21="","",ROUND(ROUND(B21,4)*ROUND(C21,4),2))</f>
        <v/>
      </c>
    </row>
    <row r="22" spans="1:12" ht="15.75" x14ac:dyDescent="0.2">
      <c r="A22" s="97" t="s">
        <v>0</v>
      </c>
      <c r="B22" s="97"/>
      <c r="C22" s="97"/>
      <c r="D22" s="98"/>
      <c r="E22" s="57">
        <f ca="1">SUM(OFFSET(TSE,3,4):OFFSET(PBEO,-4,4))</f>
        <v>0</v>
      </c>
    </row>
    <row r="23" spans="1:12" ht="15" x14ac:dyDescent="0.2">
      <c r="A23" s="1"/>
      <c r="B23" s="4"/>
      <c r="C23" s="5"/>
      <c r="D23" s="5"/>
      <c r="E23" s="6"/>
    </row>
    <row r="24" spans="1:12" ht="15" x14ac:dyDescent="0.2">
      <c r="A24" s="1"/>
      <c r="B24" s="4"/>
      <c r="C24" s="5"/>
      <c r="D24" s="5"/>
      <c r="E24" s="6"/>
    </row>
    <row r="25" spans="1:12" ht="38.25" customHeight="1" x14ac:dyDescent="0.2">
      <c r="A25" s="91" t="s">
        <v>27</v>
      </c>
      <c r="B25" s="92"/>
      <c r="C25" s="92"/>
      <c r="D25" s="92"/>
      <c r="E25" s="93"/>
      <c r="H25" s="13"/>
      <c r="I25" s="13"/>
      <c r="J25" s="13"/>
      <c r="K25" s="13"/>
      <c r="L25" s="13"/>
    </row>
    <row r="26" spans="1:12" ht="38.25" customHeight="1" x14ac:dyDescent="0.2">
      <c r="A26" s="104"/>
      <c r="B26" s="105"/>
      <c r="C26" s="105"/>
      <c r="D26" s="105"/>
      <c r="E26" s="106"/>
      <c r="H26" s="13"/>
      <c r="I26" s="13"/>
      <c r="J26" s="13"/>
      <c r="K26" s="13"/>
      <c r="L26" s="13"/>
    </row>
    <row r="27" spans="1:12" ht="43.5" customHeight="1" x14ac:dyDescent="0.2">
      <c r="A27" s="14" t="s">
        <v>12</v>
      </c>
      <c r="B27" s="15" t="s">
        <v>17</v>
      </c>
      <c r="C27" s="14" t="s">
        <v>18</v>
      </c>
      <c r="D27" s="14" t="s">
        <v>7</v>
      </c>
      <c r="E27" s="15" t="s">
        <v>37</v>
      </c>
    </row>
    <row r="28" spans="1:12" s="16" customFormat="1" ht="15.75" x14ac:dyDescent="0.25">
      <c r="A28" s="53" t="s">
        <v>19</v>
      </c>
      <c r="B28" s="18"/>
      <c r="C28" s="64"/>
      <c r="D28" s="17"/>
      <c r="E28" s="63" t="str">
        <f>IF(B28="","",ROUND(ROUND(B28,4)*ROUND(C28,4),2))</f>
        <v/>
      </c>
    </row>
    <row r="29" spans="1:12" ht="15.75" x14ac:dyDescent="0.2">
      <c r="A29" s="97" t="s">
        <v>0</v>
      </c>
      <c r="B29" s="97"/>
      <c r="C29" s="97"/>
      <c r="D29" s="98"/>
      <c r="E29" s="58">
        <f ca="1">SUM(OFFSET(PBEO,2,4):OFFSET(PBSI,-4,4))</f>
        <v>0</v>
      </c>
    </row>
    <row r="30" spans="1:12" ht="15" x14ac:dyDescent="0.2">
      <c r="A30" s="1"/>
      <c r="B30" s="4"/>
      <c r="C30" s="5"/>
      <c r="D30" s="5"/>
      <c r="E30" s="6"/>
    </row>
    <row r="31" spans="1:12" ht="15" x14ac:dyDescent="0.2">
      <c r="A31" s="1"/>
      <c r="B31" s="4"/>
      <c r="C31" s="5"/>
      <c r="D31" s="5"/>
      <c r="E31" s="6"/>
    </row>
    <row r="32" spans="1:12" ht="38.25" customHeight="1" x14ac:dyDescent="0.2">
      <c r="A32" s="91" t="s">
        <v>49</v>
      </c>
      <c r="B32" s="92"/>
      <c r="C32" s="92"/>
      <c r="D32" s="92"/>
      <c r="E32" s="93"/>
    </row>
    <row r="33" spans="1:5" ht="34.5" customHeight="1" x14ac:dyDescent="0.2">
      <c r="A33" s="94"/>
      <c r="B33" s="94"/>
      <c r="C33" s="94"/>
      <c r="D33" s="94"/>
      <c r="E33" s="94"/>
    </row>
    <row r="34" spans="1:5" ht="43.9" customHeight="1" x14ac:dyDescent="0.2">
      <c r="A34" s="14" t="s">
        <v>15</v>
      </c>
      <c r="B34" s="14" t="s">
        <v>16</v>
      </c>
      <c r="C34" s="14" t="s">
        <v>3</v>
      </c>
      <c r="D34" s="14" t="s">
        <v>40</v>
      </c>
      <c r="E34" s="15" t="s">
        <v>37</v>
      </c>
    </row>
    <row r="35" spans="1:5" s="16" customFormat="1" ht="15.75" hidden="1" x14ac:dyDescent="0.25">
      <c r="A35" s="21"/>
      <c r="B35" s="24"/>
      <c r="C35" s="65"/>
      <c r="D35" s="17"/>
      <c r="E35" s="63" t="str">
        <f>IF(B35="","",ROUND(ROUND(B35,4)*ROUND(C35,4),2))</f>
        <v/>
      </c>
    </row>
    <row r="36" spans="1:5" s="20" customFormat="1" ht="15.75" x14ac:dyDescent="0.25">
      <c r="A36" s="21"/>
      <c r="B36" s="24"/>
      <c r="C36" s="65"/>
      <c r="D36" s="17"/>
      <c r="E36" s="63" t="str">
        <f>IF(B36="","",ROUND(ROUND(B36,4)*ROUND(C36,4),2))</f>
        <v/>
      </c>
    </row>
    <row r="37" spans="1:5" ht="15.75" x14ac:dyDescent="0.2">
      <c r="A37" s="95" t="s">
        <v>0</v>
      </c>
      <c r="B37" s="95"/>
      <c r="C37" s="95"/>
      <c r="D37" s="96"/>
      <c r="E37" s="59">
        <f ca="1">SUM(OFFSET(PBSI,3,4):OFFSET(NESA,-4,4))</f>
        <v>0</v>
      </c>
    </row>
    <row r="38" spans="1:5" ht="15" x14ac:dyDescent="0.2">
      <c r="A38" s="1"/>
      <c r="B38" s="4"/>
      <c r="C38" s="5"/>
      <c r="D38" s="5"/>
      <c r="E38" s="6"/>
    </row>
    <row r="39" spans="1:5" ht="15" x14ac:dyDescent="0.2">
      <c r="A39" s="1"/>
      <c r="B39" s="4"/>
      <c r="C39" s="5"/>
      <c r="D39" s="5"/>
      <c r="E39" s="6"/>
    </row>
    <row r="40" spans="1:5" ht="38.25" customHeight="1" x14ac:dyDescent="0.2">
      <c r="A40" s="91" t="s">
        <v>28</v>
      </c>
      <c r="B40" s="92"/>
      <c r="C40" s="92"/>
      <c r="D40" s="92"/>
      <c r="E40" s="93"/>
    </row>
    <row r="41" spans="1:5" ht="34.5" customHeight="1" x14ac:dyDescent="0.2">
      <c r="A41" s="94"/>
      <c r="B41" s="94"/>
      <c r="C41" s="94"/>
      <c r="D41" s="94"/>
      <c r="E41" s="94"/>
    </row>
    <row r="42" spans="1:5" ht="43.15" customHeight="1" x14ac:dyDescent="0.2">
      <c r="A42" s="14" t="s">
        <v>24</v>
      </c>
      <c r="B42" s="15" t="s">
        <v>2</v>
      </c>
      <c r="C42" s="14" t="s">
        <v>3</v>
      </c>
      <c r="D42" s="14" t="s">
        <v>7</v>
      </c>
      <c r="E42" s="15" t="s">
        <v>37</v>
      </c>
    </row>
    <row r="43" spans="1:5" s="16" customFormat="1" ht="15.75" hidden="1" x14ac:dyDescent="0.25">
      <c r="A43" s="17"/>
      <c r="B43" s="18"/>
      <c r="C43" s="64"/>
      <c r="D43" s="17"/>
      <c r="E43" s="62" t="str">
        <f>IF(B43="","",ROUND(ROUND(B43,4)*ROUND(C43,4),2))</f>
        <v/>
      </c>
    </row>
    <row r="44" spans="1:5" s="20" customFormat="1" ht="15.75" x14ac:dyDescent="0.25">
      <c r="A44" s="17"/>
      <c r="B44" s="18"/>
      <c r="C44" s="64"/>
      <c r="D44" s="17"/>
      <c r="E44" s="62" t="str">
        <f>IF(B44="","",ROUND(ROUND(B44,4)*ROUND(C44,4),2))</f>
        <v/>
      </c>
    </row>
    <row r="45" spans="1:5" ht="15.75" x14ac:dyDescent="0.2">
      <c r="A45" s="97" t="s">
        <v>0</v>
      </c>
      <c r="B45" s="97"/>
      <c r="C45" s="97"/>
      <c r="D45" s="98"/>
      <c r="E45" s="59">
        <f ca="1">SUM(OFFSET(NESA,3,4):OFFSET(Contractor,-4,4))</f>
        <v>0</v>
      </c>
    </row>
    <row r="46" spans="1:5" ht="15" x14ac:dyDescent="0.2">
      <c r="A46" s="1"/>
      <c r="B46" s="2"/>
      <c r="C46" s="1"/>
      <c r="D46" s="1"/>
      <c r="E46" s="7"/>
    </row>
    <row r="47" spans="1:5" ht="15" x14ac:dyDescent="0.2">
      <c r="A47" s="1"/>
      <c r="B47" s="2"/>
      <c r="C47" s="1"/>
      <c r="D47" s="1"/>
      <c r="E47" s="7"/>
    </row>
    <row r="48" spans="1:5" ht="38.25" customHeight="1" x14ac:dyDescent="0.2">
      <c r="A48" s="91" t="s">
        <v>29</v>
      </c>
      <c r="B48" s="92"/>
      <c r="C48" s="92"/>
      <c r="D48" s="92"/>
      <c r="E48" s="93"/>
    </row>
    <row r="49" spans="1:5" ht="35.1" customHeight="1" x14ac:dyDescent="0.2">
      <c r="A49" s="94"/>
      <c r="B49" s="94"/>
      <c r="C49" s="94"/>
      <c r="D49" s="94"/>
      <c r="E49" s="94"/>
    </row>
    <row r="50" spans="1:5" ht="43.5" customHeight="1" x14ac:dyDescent="0.2">
      <c r="A50" s="14" t="s">
        <v>22</v>
      </c>
      <c r="B50" s="15" t="s">
        <v>2</v>
      </c>
      <c r="C50" s="15" t="s">
        <v>3</v>
      </c>
      <c r="D50" s="14" t="s">
        <v>1</v>
      </c>
      <c r="E50" s="15" t="s">
        <v>37</v>
      </c>
    </row>
    <row r="51" spans="1:5" s="16" customFormat="1" ht="15.75" hidden="1" x14ac:dyDescent="0.25">
      <c r="A51" s="17"/>
      <c r="B51" s="18"/>
      <c r="C51" s="64"/>
      <c r="D51" s="17"/>
      <c r="E51" s="62" t="str">
        <f>IF(B51="","",ROUND(ROUND(B51,4)*ROUND(C51,4),2))</f>
        <v/>
      </c>
    </row>
    <row r="52" spans="1:5" s="20" customFormat="1" ht="15.75" x14ac:dyDescent="0.25">
      <c r="A52" s="17"/>
      <c r="B52" s="18"/>
      <c r="C52" s="64"/>
      <c r="D52" s="17"/>
      <c r="E52" s="62" t="str">
        <f>IF(B52="","",ROUND(ROUND(B52,4)*ROUND(C52,4),2))</f>
        <v/>
      </c>
    </row>
    <row r="53" spans="1:5" ht="15.75" x14ac:dyDescent="0.2">
      <c r="A53" s="97" t="s">
        <v>0</v>
      </c>
      <c r="B53" s="97"/>
      <c r="C53" s="97"/>
      <c r="D53" s="98"/>
      <c r="E53" s="59">
        <f ca="1">SUM(OFFSET(Contractor,3,4):OFFSET(Travel,-4,4))</f>
        <v>0</v>
      </c>
    </row>
    <row r="54" spans="1:5" ht="15" x14ac:dyDescent="0.2">
      <c r="A54" s="1"/>
      <c r="B54" s="4"/>
      <c r="C54" s="5"/>
      <c r="D54" s="5"/>
      <c r="E54" s="6"/>
    </row>
    <row r="55" spans="1:5" ht="15" x14ac:dyDescent="0.2">
      <c r="A55" s="1"/>
      <c r="B55" s="4"/>
      <c r="C55" s="5"/>
      <c r="D55" s="5"/>
      <c r="E55" s="6"/>
    </row>
    <row r="56" spans="1:5" ht="38.25" customHeight="1" x14ac:dyDescent="0.2">
      <c r="A56" s="91" t="s">
        <v>30</v>
      </c>
      <c r="B56" s="92"/>
      <c r="C56" s="92"/>
      <c r="D56" s="92"/>
      <c r="E56" s="93"/>
    </row>
    <row r="57" spans="1:5" ht="34.5" customHeight="1" x14ac:dyDescent="0.2">
      <c r="A57" s="94"/>
      <c r="B57" s="94"/>
      <c r="C57" s="94"/>
      <c r="D57" s="94"/>
      <c r="E57" s="94"/>
    </row>
    <row r="58" spans="1:5" ht="43.5" customHeight="1" x14ac:dyDescent="0.2">
      <c r="A58" s="23" t="s">
        <v>21</v>
      </c>
      <c r="B58" s="15" t="s">
        <v>35</v>
      </c>
      <c r="C58" s="23" t="s">
        <v>36</v>
      </c>
      <c r="D58" s="23" t="s">
        <v>1</v>
      </c>
      <c r="E58" s="15" t="s">
        <v>37</v>
      </c>
    </row>
    <row r="59" spans="1:5" s="16" customFormat="1" ht="15.75" hidden="1" x14ac:dyDescent="0.25">
      <c r="A59" s="17"/>
      <c r="B59" s="18"/>
      <c r="C59" s="64"/>
      <c r="D59" s="17"/>
      <c r="E59" s="62" t="str">
        <f>IF(B59="","",ROUND(ROUND(B59,4)*ROUND(C59,4),2))</f>
        <v/>
      </c>
    </row>
    <row r="60" spans="1:5" s="20" customFormat="1" ht="15.75" x14ac:dyDescent="0.25">
      <c r="A60" s="17"/>
      <c r="B60" s="18"/>
      <c r="C60" s="64"/>
      <c r="D60" s="17"/>
      <c r="E60" s="62" t="str">
        <f>IF(B60="","",ROUND(ROUND(B60,4)*ROUND(C60,4),2))</f>
        <v/>
      </c>
    </row>
    <row r="61" spans="1:5" ht="15.75" x14ac:dyDescent="0.2">
      <c r="A61" s="97" t="s">
        <v>0</v>
      </c>
      <c r="B61" s="97"/>
      <c r="C61" s="97"/>
      <c r="D61" s="98"/>
      <c r="E61" s="59">
        <f ca="1">SUM(OFFSET(Travel,3,4):OFFSET(Fringe,-4,4))</f>
        <v>0</v>
      </c>
    </row>
    <row r="62" spans="1:5" ht="15" x14ac:dyDescent="0.2">
      <c r="A62" s="1"/>
      <c r="B62" s="2"/>
      <c r="C62" s="1"/>
      <c r="D62" s="1"/>
      <c r="E62" s="7"/>
    </row>
    <row r="63" spans="1:5" ht="15" x14ac:dyDescent="0.2">
      <c r="A63" s="1"/>
      <c r="B63" s="2"/>
      <c r="C63" s="1"/>
      <c r="D63" s="1"/>
      <c r="E63" s="7"/>
    </row>
    <row r="64" spans="1:5" ht="38.25" customHeight="1" x14ac:dyDescent="0.2">
      <c r="A64" s="91" t="s">
        <v>31</v>
      </c>
      <c r="B64" s="92"/>
      <c r="C64" s="92"/>
      <c r="D64" s="92"/>
      <c r="E64" s="93"/>
    </row>
    <row r="65" spans="1:5" ht="34.5" customHeight="1" x14ac:dyDescent="0.2">
      <c r="A65" s="94"/>
      <c r="B65" s="94"/>
      <c r="C65" s="94"/>
      <c r="D65" s="94"/>
      <c r="E65" s="94"/>
    </row>
    <row r="66" spans="1:5" ht="30" x14ac:dyDescent="0.2">
      <c r="A66" s="14" t="s">
        <v>21</v>
      </c>
      <c r="B66" s="14" t="s">
        <v>20</v>
      </c>
      <c r="C66" s="14" t="s">
        <v>23</v>
      </c>
      <c r="D66" s="14" t="s">
        <v>1</v>
      </c>
      <c r="E66" s="15" t="s">
        <v>37</v>
      </c>
    </row>
    <row r="67" spans="1:5" s="16" customFormat="1" ht="15.75" hidden="1" x14ac:dyDescent="0.25">
      <c r="A67" s="21"/>
      <c r="B67" s="24"/>
      <c r="C67" s="66"/>
      <c r="D67" s="17"/>
      <c r="E67" s="63" t="str">
        <f>IF(B67="","",ROUND(ROUND(B67,4)*ROUND(C67,6),2))</f>
        <v/>
      </c>
    </row>
    <row r="68" spans="1:5" s="20" customFormat="1" ht="15.75" x14ac:dyDescent="0.25">
      <c r="A68" s="21"/>
      <c r="B68" s="24"/>
      <c r="C68" s="66"/>
      <c r="D68" s="17"/>
      <c r="E68" s="63" t="str">
        <f>IF(B68="","",ROUND(ROUND(B68,4)*ROUND(C68,6),2))</f>
        <v/>
      </c>
    </row>
    <row r="69" spans="1:5" ht="15.75" x14ac:dyDescent="0.2">
      <c r="A69" s="95" t="s">
        <v>0</v>
      </c>
      <c r="B69" s="95"/>
      <c r="C69" s="95"/>
      <c r="D69" s="96"/>
      <c r="E69" s="59">
        <f ca="1">SUM(OFFSET(Fringe,3,4):OFFSET(Indirect,-4,4))</f>
        <v>0</v>
      </c>
    </row>
    <row r="70" spans="1:5" ht="12.95" customHeight="1" x14ac:dyDescent="0.2">
      <c r="A70" s="1"/>
      <c r="B70" s="4"/>
      <c r="C70" s="5"/>
      <c r="D70" s="5"/>
      <c r="E70" s="6"/>
    </row>
    <row r="71" spans="1:5" ht="12.95" customHeight="1" x14ac:dyDescent="0.2">
      <c r="A71" s="1"/>
      <c r="B71" s="4"/>
      <c r="C71" s="5"/>
      <c r="D71" s="5"/>
      <c r="E71" s="6"/>
    </row>
    <row r="72" spans="1:5" ht="38.25" customHeight="1" x14ac:dyDescent="0.2">
      <c r="A72" s="91" t="s">
        <v>32</v>
      </c>
      <c r="B72" s="92"/>
      <c r="C72" s="92"/>
      <c r="D72" s="92"/>
      <c r="E72" s="93"/>
    </row>
    <row r="73" spans="1:5" ht="34.5" customHeight="1" x14ac:dyDescent="0.2">
      <c r="A73" s="94"/>
      <c r="B73" s="94"/>
      <c r="C73" s="94"/>
      <c r="D73" s="94"/>
      <c r="E73" s="94"/>
    </row>
    <row r="74" spans="1:5" ht="30" x14ac:dyDescent="0.2">
      <c r="A74" s="14" t="s">
        <v>21</v>
      </c>
      <c r="B74" s="14" t="s">
        <v>6</v>
      </c>
      <c r="C74" s="14" t="s">
        <v>9</v>
      </c>
      <c r="D74" s="14" t="s">
        <v>1</v>
      </c>
      <c r="E74" s="15" t="s">
        <v>37</v>
      </c>
    </row>
    <row r="75" spans="1:5" s="16" customFormat="1" ht="15.75" hidden="1" x14ac:dyDescent="0.25">
      <c r="A75" s="21"/>
      <c r="B75" s="24"/>
      <c r="C75" s="66"/>
      <c r="D75" s="17"/>
      <c r="E75" s="63" t="str">
        <f>IF(B75="","",ROUND(ROUND(B75,4)*ROUND(C75,6),2))</f>
        <v/>
      </c>
    </row>
    <row r="76" spans="1:5" s="20" customFormat="1" ht="15.75" x14ac:dyDescent="0.25">
      <c r="A76" s="21"/>
      <c r="B76" s="24"/>
      <c r="C76" s="66"/>
      <c r="D76" s="17"/>
      <c r="E76" s="63" t="str">
        <f>IF(B76="","",ROUND(ROUND(B76,4)*ROUND(C76,6),2))</f>
        <v/>
      </c>
    </row>
    <row r="77" spans="1:5" ht="15.75" x14ac:dyDescent="0.2">
      <c r="A77" s="95" t="s">
        <v>0</v>
      </c>
      <c r="B77" s="95"/>
      <c r="C77" s="95"/>
      <c r="D77" s="96"/>
      <c r="E77" s="59">
        <f ca="1">SUM(OFFSET(Indirect,3,4):OFFSET(GrandTotal,-3,4))</f>
        <v>0</v>
      </c>
    </row>
    <row r="78" spans="1:5" ht="12.95" customHeight="1" x14ac:dyDescent="0.2">
      <c r="A78" s="1"/>
      <c r="B78" s="4"/>
      <c r="C78" s="5"/>
      <c r="D78" s="5"/>
      <c r="E78" s="6"/>
    </row>
    <row r="79" spans="1:5" ht="15.75" x14ac:dyDescent="0.2">
      <c r="A79" s="103" t="s">
        <v>8</v>
      </c>
      <c r="B79" s="103"/>
      <c r="C79" s="103"/>
      <c r="D79" s="103"/>
      <c r="E79" s="60">
        <f ca="1">ROUND(SUM(E14+E22+E29+E37+E45+E53+E61+E69+E77),2)</f>
        <v>0</v>
      </c>
    </row>
    <row r="80" spans="1:5" ht="15" x14ac:dyDescent="0.2">
      <c r="A80" s="101"/>
      <c r="B80" s="101"/>
      <c r="C80" s="101"/>
      <c r="D80" s="101"/>
      <c r="E80" s="102"/>
    </row>
  </sheetData>
  <sheetProtection algorithmName="SHA-512" hashValue="ZP/VjQ/tTOxmbQPRClw7pvdfMaqsPaoYZLkDnKAs2r3LcsI+tveuTN7puBvhDO0hkJ5n1DagsV+P0qWsGeb+Ag==" saltValue="D3MInHt53mXBOMrV2PnbIw==" spinCount="100000" sheet="1" objects="1" scenarios="1" selectLockedCells="1"/>
  <mergeCells count="33">
    <mergeCell ref="A49:E49"/>
    <mergeCell ref="A57:E57"/>
    <mergeCell ref="A18:E18"/>
    <mergeCell ref="A41:E41"/>
    <mergeCell ref="A40:E40"/>
    <mergeCell ref="A22:D22"/>
    <mergeCell ref="A29:D29"/>
    <mergeCell ref="A48:E48"/>
    <mergeCell ref="A45:D45"/>
    <mergeCell ref="A26:E26"/>
    <mergeCell ref="A80:E80"/>
    <mergeCell ref="A53:D53"/>
    <mergeCell ref="A79:D79"/>
    <mergeCell ref="A61:D61"/>
    <mergeCell ref="A56:E56"/>
    <mergeCell ref="A64:E64"/>
    <mergeCell ref="A65:E65"/>
    <mergeCell ref="A69:D69"/>
    <mergeCell ref="A72:E72"/>
    <mergeCell ref="A73:E73"/>
    <mergeCell ref="A77:D77"/>
    <mergeCell ref="A1:E1"/>
    <mergeCell ref="A2:E2"/>
    <mergeCell ref="A3:E3"/>
    <mergeCell ref="A4:E4"/>
    <mergeCell ref="A5:E5"/>
    <mergeCell ref="A6:E6"/>
    <mergeCell ref="A32:E32"/>
    <mergeCell ref="A33:E33"/>
    <mergeCell ref="A37:D37"/>
    <mergeCell ref="A17:E17"/>
    <mergeCell ref="A25:E25"/>
    <mergeCell ref="A14:D14"/>
  </mergeCells>
  <conditionalFormatting sqref="E37">
    <cfRule type="expression" dxfId="1" priority="2">
      <formula>$E$37&gt;1500</formula>
    </cfRule>
  </conditionalFormatting>
  <conditionalFormatting sqref="E22">
    <cfRule type="expression" dxfId="0" priority="1">
      <formula>$E$22&gt;($E$14*0.5)</formula>
    </cfRule>
  </conditionalFormatting>
  <dataValidations count="1">
    <dataValidation type="decimal" allowBlank="1" showInputMessage="1" showErrorMessage="1" errorTitle="Numbers Only" error="Only Numerical Values Can be Entered" sqref="B8:C13 B28:C28 B75:C76 B67:C68 B35:C36 B43:C44 B51:C52 B59:C60 B20:C21" xr:uid="{00000000-0002-0000-0100-000000000000}">
      <formula1>-5555555555555500</formula1>
      <formula2>55555555555555500</formula2>
    </dataValidation>
  </dataValidations>
  <printOptions horizontalCentered="1"/>
  <pageMargins left="0.7" right="0.7" top="0.75" bottom="0.75" header="0.3" footer="0.3"/>
  <pageSetup scale="6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Button 11">
              <controlPr defaultSize="0" print="0" autoFill="0" autoPict="0" macro="[0]!ThisWorkbook.TSE_Add">
                <anchor moveWithCells="1" sizeWithCells="1">
                  <from>
                    <xdr:col>0</xdr:col>
                    <xdr:colOff>180975</xdr:colOff>
                    <xdr:row>17</xdr:row>
                    <xdr:rowOff>28575</xdr:rowOff>
                  </from>
                  <to>
                    <xdr:col>0</xdr:col>
                    <xdr:colOff>1381125</xdr:colOff>
                    <xdr:row>17</xdr:row>
                    <xdr:rowOff>371475</xdr:rowOff>
                  </to>
                </anchor>
              </controlPr>
            </control>
          </mc:Choice>
        </mc:AlternateContent>
        <mc:AlternateContent xmlns:mc="http://schemas.openxmlformats.org/markup-compatibility/2006">
          <mc:Choice Requires="x14">
            <control shapeId="1036" r:id="rId5" name="Button 12">
              <controlPr defaultSize="0" print="0" autoFill="0" autoPict="0" macro="[0]!ThisWorkbook.TSE_Delete">
                <anchor moveWithCells="1" sizeWithCells="1">
                  <from>
                    <xdr:col>0</xdr:col>
                    <xdr:colOff>1514475</xdr:colOff>
                    <xdr:row>17</xdr:row>
                    <xdr:rowOff>38100</xdr:rowOff>
                  </from>
                  <to>
                    <xdr:col>0</xdr:col>
                    <xdr:colOff>2771775</xdr:colOff>
                    <xdr:row>17</xdr:row>
                    <xdr:rowOff>381000</xdr:rowOff>
                  </to>
                </anchor>
              </controlPr>
            </control>
          </mc:Choice>
        </mc:AlternateContent>
        <mc:AlternateContent xmlns:mc="http://schemas.openxmlformats.org/markup-compatibility/2006">
          <mc:Choice Requires="x14">
            <control shapeId="1041" r:id="rId6" name="Button 17">
              <controlPr defaultSize="0" print="0" autoFill="0" autoPict="0" macro="[0]!ThisWorkbook.NESA_Add">
                <anchor moveWithCells="1" sizeWithCells="1">
                  <from>
                    <xdr:col>0</xdr:col>
                    <xdr:colOff>180975</xdr:colOff>
                    <xdr:row>40</xdr:row>
                    <xdr:rowOff>28575</xdr:rowOff>
                  </from>
                  <to>
                    <xdr:col>0</xdr:col>
                    <xdr:colOff>1447800</xdr:colOff>
                    <xdr:row>40</xdr:row>
                    <xdr:rowOff>371475</xdr:rowOff>
                  </to>
                </anchor>
              </controlPr>
            </control>
          </mc:Choice>
        </mc:AlternateContent>
        <mc:AlternateContent xmlns:mc="http://schemas.openxmlformats.org/markup-compatibility/2006">
          <mc:Choice Requires="x14">
            <control shapeId="1042" r:id="rId7" name="Button 18">
              <controlPr defaultSize="0" print="0" autoFill="0" autoPict="0" macro="[0]!ThisWorkbook.NESA_Delete">
                <anchor moveWithCells="1" sizeWithCells="1">
                  <from>
                    <xdr:col>0</xdr:col>
                    <xdr:colOff>1590675</xdr:colOff>
                    <xdr:row>40</xdr:row>
                    <xdr:rowOff>28575</xdr:rowOff>
                  </from>
                  <to>
                    <xdr:col>0</xdr:col>
                    <xdr:colOff>2752725</xdr:colOff>
                    <xdr:row>40</xdr:row>
                    <xdr:rowOff>371475</xdr:rowOff>
                  </to>
                </anchor>
              </controlPr>
            </control>
          </mc:Choice>
        </mc:AlternateContent>
        <mc:AlternateContent xmlns:mc="http://schemas.openxmlformats.org/markup-compatibility/2006">
          <mc:Choice Requires="x14">
            <control shapeId="1045" r:id="rId8" name="Button 21">
              <controlPr defaultSize="0" print="0" autoFill="0" autoPict="0" macro="[0]!ThisWorkbook.Contractor_Add">
                <anchor moveWithCells="1" sizeWithCells="1">
                  <from>
                    <xdr:col>0</xdr:col>
                    <xdr:colOff>180975</xdr:colOff>
                    <xdr:row>48</xdr:row>
                    <xdr:rowOff>28575</xdr:rowOff>
                  </from>
                  <to>
                    <xdr:col>0</xdr:col>
                    <xdr:colOff>1428750</xdr:colOff>
                    <xdr:row>48</xdr:row>
                    <xdr:rowOff>371475</xdr:rowOff>
                  </to>
                </anchor>
              </controlPr>
            </control>
          </mc:Choice>
        </mc:AlternateContent>
        <mc:AlternateContent xmlns:mc="http://schemas.openxmlformats.org/markup-compatibility/2006">
          <mc:Choice Requires="x14">
            <control shapeId="1046" r:id="rId9" name="Button 22">
              <controlPr defaultSize="0" print="0" autoFill="0" autoPict="0" macro="[0]!ThisWorkbook.Contractor_Delete">
                <anchor moveWithCells="1" sizeWithCells="1">
                  <from>
                    <xdr:col>0</xdr:col>
                    <xdr:colOff>1571625</xdr:colOff>
                    <xdr:row>48</xdr:row>
                    <xdr:rowOff>28575</xdr:rowOff>
                  </from>
                  <to>
                    <xdr:col>0</xdr:col>
                    <xdr:colOff>2762250</xdr:colOff>
                    <xdr:row>48</xdr:row>
                    <xdr:rowOff>371475</xdr:rowOff>
                  </to>
                </anchor>
              </controlPr>
            </control>
          </mc:Choice>
        </mc:AlternateContent>
        <mc:AlternateContent xmlns:mc="http://schemas.openxmlformats.org/markup-compatibility/2006">
          <mc:Choice Requires="x14">
            <control shapeId="1047" r:id="rId10" name="Button 23">
              <controlPr defaultSize="0" print="0" autoFill="0" autoPict="0" macro="[0]!ThisWorkbook.Travel_Add">
                <anchor moveWithCells="1" sizeWithCells="1">
                  <from>
                    <xdr:col>0</xdr:col>
                    <xdr:colOff>180975</xdr:colOff>
                    <xdr:row>56</xdr:row>
                    <xdr:rowOff>28575</xdr:rowOff>
                  </from>
                  <to>
                    <xdr:col>0</xdr:col>
                    <xdr:colOff>1228725</xdr:colOff>
                    <xdr:row>56</xdr:row>
                    <xdr:rowOff>371475</xdr:rowOff>
                  </to>
                </anchor>
              </controlPr>
            </control>
          </mc:Choice>
        </mc:AlternateContent>
        <mc:AlternateContent xmlns:mc="http://schemas.openxmlformats.org/markup-compatibility/2006">
          <mc:Choice Requires="x14">
            <control shapeId="1048" r:id="rId11" name="Button 24">
              <controlPr defaultSize="0" print="0" autoFill="0" autoPict="0" macro="[0]!ThisWorkbook.Travel_Delete">
                <anchor moveWithCells="1" sizeWithCells="1">
                  <from>
                    <xdr:col>0</xdr:col>
                    <xdr:colOff>1381125</xdr:colOff>
                    <xdr:row>56</xdr:row>
                    <xdr:rowOff>28575</xdr:rowOff>
                  </from>
                  <to>
                    <xdr:col>0</xdr:col>
                    <xdr:colOff>2733675</xdr:colOff>
                    <xdr:row>56</xdr:row>
                    <xdr:rowOff>371475</xdr:rowOff>
                  </to>
                </anchor>
              </controlPr>
            </control>
          </mc:Choice>
        </mc:AlternateContent>
        <mc:AlternateContent xmlns:mc="http://schemas.openxmlformats.org/markup-compatibility/2006">
          <mc:Choice Requires="x14">
            <control shapeId="1055" r:id="rId12" name="Button 31">
              <controlPr defaultSize="0" print="0" autoFill="0" autoPict="0" macro="[0]!ThisWorkbook.SaveAsPDF">
                <anchor moveWithCells="1" sizeWithCells="1">
                  <from>
                    <xdr:col>3</xdr:col>
                    <xdr:colOff>3600450</xdr:colOff>
                    <xdr:row>0</xdr:row>
                    <xdr:rowOff>171450</xdr:rowOff>
                  </from>
                  <to>
                    <xdr:col>4</xdr:col>
                    <xdr:colOff>495300</xdr:colOff>
                    <xdr:row>3</xdr:row>
                    <xdr:rowOff>161925</xdr:rowOff>
                  </to>
                </anchor>
              </controlPr>
            </control>
          </mc:Choice>
        </mc:AlternateContent>
        <mc:AlternateContent xmlns:mc="http://schemas.openxmlformats.org/markup-compatibility/2006">
          <mc:Choice Requires="x14">
            <control shapeId="1099" r:id="rId13" name="Button 75">
              <controlPr defaultSize="0" print="0" autoFill="0" autoPict="0" macro="[0]!ThisWorkbook.PBSI_Add">
                <anchor moveWithCells="1" sizeWithCells="1">
                  <from>
                    <xdr:col>0</xdr:col>
                    <xdr:colOff>180975</xdr:colOff>
                    <xdr:row>32</xdr:row>
                    <xdr:rowOff>28575</xdr:rowOff>
                  </from>
                  <to>
                    <xdr:col>0</xdr:col>
                    <xdr:colOff>1228725</xdr:colOff>
                    <xdr:row>32</xdr:row>
                    <xdr:rowOff>371475</xdr:rowOff>
                  </to>
                </anchor>
              </controlPr>
            </control>
          </mc:Choice>
        </mc:AlternateContent>
        <mc:AlternateContent xmlns:mc="http://schemas.openxmlformats.org/markup-compatibility/2006">
          <mc:Choice Requires="x14">
            <control shapeId="1100" r:id="rId14" name="Button 76">
              <controlPr defaultSize="0" print="0" autoFill="0" autoPict="0" macro="[0]!ThisWorkbook.PBSI_Delete">
                <anchor moveWithCells="1" sizeWithCells="1">
                  <from>
                    <xdr:col>0</xdr:col>
                    <xdr:colOff>1381125</xdr:colOff>
                    <xdr:row>32</xdr:row>
                    <xdr:rowOff>28575</xdr:rowOff>
                  </from>
                  <to>
                    <xdr:col>0</xdr:col>
                    <xdr:colOff>2743200</xdr:colOff>
                    <xdr:row>32</xdr:row>
                    <xdr:rowOff>371475</xdr:rowOff>
                  </to>
                </anchor>
              </controlPr>
            </control>
          </mc:Choice>
        </mc:AlternateContent>
        <mc:AlternateContent xmlns:mc="http://schemas.openxmlformats.org/markup-compatibility/2006">
          <mc:Choice Requires="x14">
            <control shapeId="1101" r:id="rId15" name="Button 77">
              <controlPr defaultSize="0" print="0" autoFill="0" autoPict="0" macro="[0]!ThisWorkbook.Fringe_Add">
                <anchor moveWithCells="1" sizeWithCells="1">
                  <from>
                    <xdr:col>0</xdr:col>
                    <xdr:colOff>180975</xdr:colOff>
                    <xdr:row>64</xdr:row>
                    <xdr:rowOff>28575</xdr:rowOff>
                  </from>
                  <to>
                    <xdr:col>0</xdr:col>
                    <xdr:colOff>1228725</xdr:colOff>
                    <xdr:row>64</xdr:row>
                    <xdr:rowOff>371475</xdr:rowOff>
                  </to>
                </anchor>
              </controlPr>
            </control>
          </mc:Choice>
        </mc:AlternateContent>
        <mc:AlternateContent xmlns:mc="http://schemas.openxmlformats.org/markup-compatibility/2006">
          <mc:Choice Requires="x14">
            <control shapeId="1102" r:id="rId16" name="Button 78">
              <controlPr defaultSize="0" print="0" autoFill="0" autoPict="0" macro="[0]!ThisWorkbook.Fringe_Delete">
                <anchor moveWithCells="1" sizeWithCells="1">
                  <from>
                    <xdr:col>0</xdr:col>
                    <xdr:colOff>1381125</xdr:colOff>
                    <xdr:row>64</xdr:row>
                    <xdr:rowOff>28575</xdr:rowOff>
                  </from>
                  <to>
                    <xdr:col>0</xdr:col>
                    <xdr:colOff>2743200</xdr:colOff>
                    <xdr:row>64</xdr:row>
                    <xdr:rowOff>371475</xdr:rowOff>
                  </to>
                </anchor>
              </controlPr>
            </control>
          </mc:Choice>
        </mc:AlternateContent>
        <mc:AlternateContent xmlns:mc="http://schemas.openxmlformats.org/markup-compatibility/2006">
          <mc:Choice Requires="x14">
            <control shapeId="1103" r:id="rId17" name="Button 79">
              <controlPr defaultSize="0" print="0" autoFill="0" autoPict="0" macro="[0]!ThisWorkbook.Indirect_Add">
                <anchor moveWithCells="1" sizeWithCells="1">
                  <from>
                    <xdr:col>0</xdr:col>
                    <xdr:colOff>180975</xdr:colOff>
                    <xdr:row>72</xdr:row>
                    <xdr:rowOff>28575</xdr:rowOff>
                  </from>
                  <to>
                    <xdr:col>0</xdr:col>
                    <xdr:colOff>1228725</xdr:colOff>
                    <xdr:row>72</xdr:row>
                    <xdr:rowOff>371475</xdr:rowOff>
                  </to>
                </anchor>
              </controlPr>
            </control>
          </mc:Choice>
        </mc:AlternateContent>
        <mc:AlternateContent xmlns:mc="http://schemas.openxmlformats.org/markup-compatibility/2006">
          <mc:Choice Requires="x14">
            <control shapeId="1104" r:id="rId18" name="Button 80">
              <controlPr defaultSize="0" print="0" autoFill="0" autoPict="0" macro="[0]!ThisWorkbook.Indirect_Delete">
                <anchor moveWithCells="1" sizeWithCells="1">
                  <from>
                    <xdr:col>0</xdr:col>
                    <xdr:colOff>1381125</xdr:colOff>
                    <xdr:row>72</xdr:row>
                    <xdr:rowOff>28575</xdr:rowOff>
                  </from>
                  <to>
                    <xdr:col>0</xdr:col>
                    <xdr:colOff>2724150</xdr:colOff>
                    <xdr:row>72</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8488F-CA7B-44DA-A238-F8F8C28A05BF}">
  <sheetPr codeName="Sheet4"/>
  <dimension ref="A1:H12"/>
  <sheetViews>
    <sheetView showGridLines="0" workbookViewId="0">
      <selection activeCell="F12" sqref="F12"/>
    </sheetView>
  </sheetViews>
  <sheetFormatPr defaultRowHeight="12.75" x14ac:dyDescent="0.2"/>
  <cols>
    <col min="1" max="1" width="28" customWidth="1"/>
    <col min="2" max="2" width="34" bestFit="1" customWidth="1"/>
    <col min="3" max="3" width="35.83203125" bestFit="1" customWidth="1"/>
    <col min="4" max="8" width="28.1640625" customWidth="1"/>
  </cols>
  <sheetData>
    <row r="1" spans="1:8" s="67" customFormat="1" ht="76.5" x14ac:dyDescent="0.2">
      <c r="A1" s="68" t="s">
        <v>57</v>
      </c>
      <c r="B1" s="68" t="s">
        <v>58</v>
      </c>
      <c r="C1" s="68" t="s">
        <v>51</v>
      </c>
      <c r="D1" s="68" t="s">
        <v>52</v>
      </c>
      <c r="E1" s="68" t="s">
        <v>53</v>
      </c>
      <c r="F1" s="68" t="s">
        <v>54</v>
      </c>
      <c r="G1" s="68" t="s">
        <v>55</v>
      </c>
      <c r="H1" s="68" t="s">
        <v>56</v>
      </c>
    </row>
    <row r="2" spans="1:8" ht="26.25" x14ac:dyDescent="0.4">
      <c r="A2" s="69">
        <v>2022</v>
      </c>
      <c r="B2" s="69" t="s">
        <v>59</v>
      </c>
      <c r="C2" s="71" t="s">
        <v>70</v>
      </c>
      <c r="D2" s="71" t="s">
        <v>70</v>
      </c>
      <c r="E2" s="69" t="s">
        <v>76</v>
      </c>
      <c r="F2" s="69" t="s">
        <v>76</v>
      </c>
      <c r="G2" s="69" t="s">
        <v>76</v>
      </c>
      <c r="H2" s="70">
        <v>44880</v>
      </c>
    </row>
    <row r="3" spans="1:8" ht="26.25" x14ac:dyDescent="0.4">
      <c r="A3" s="69">
        <v>2022</v>
      </c>
      <c r="B3" s="69" t="s">
        <v>60</v>
      </c>
      <c r="C3" s="71" t="s">
        <v>70</v>
      </c>
      <c r="D3" s="69" t="s">
        <v>76</v>
      </c>
      <c r="E3" s="69" t="s">
        <v>76</v>
      </c>
      <c r="F3" s="69" t="s">
        <v>76</v>
      </c>
      <c r="G3" s="69" t="s">
        <v>76</v>
      </c>
      <c r="H3" s="70">
        <v>44910</v>
      </c>
    </row>
    <row r="4" spans="1:8" ht="26.25" x14ac:dyDescent="0.4">
      <c r="A4" s="69">
        <v>2022</v>
      </c>
      <c r="B4" s="69" t="s">
        <v>61</v>
      </c>
      <c r="C4" s="69" t="s">
        <v>71</v>
      </c>
      <c r="D4" s="71" t="s">
        <v>70</v>
      </c>
      <c r="E4" s="69" t="s">
        <v>76</v>
      </c>
      <c r="F4" s="69" t="s">
        <v>76</v>
      </c>
      <c r="G4" s="69" t="s">
        <v>76</v>
      </c>
      <c r="H4" s="70">
        <v>44941</v>
      </c>
    </row>
    <row r="5" spans="1:8" ht="26.25" x14ac:dyDescent="0.4">
      <c r="A5" s="69">
        <v>2023</v>
      </c>
      <c r="B5" s="69" t="s">
        <v>62</v>
      </c>
      <c r="C5" s="71" t="s">
        <v>70</v>
      </c>
      <c r="D5" s="71" t="s">
        <v>70</v>
      </c>
      <c r="E5" s="69" t="s">
        <v>76</v>
      </c>
      <c r="F5" s="69" t="s">
        <v>76</v>
      </c>
      <c r="G5" s="69" t="s">
        <v>76</v>
      </c>
      <c r="H5" s="70">
        <v>44972</v>
      </c>
    </row>
    <row r="6" spans="1:8" ht="26.25" x14ac:dyDescent="0.4">
      <c r="A6" s="69">
        <v>2023</v>
      </c>
      <c r="B6" s="69" t="s">
        <v>63</v>
      </c>
      <c r="C6" s="71" t="s">
        <v>70</v>
      </c>
      <c r="D6" s="71" t="s">
        <v>70</v>
      </c>
      <c r="E6" s="69" t="s">
        <v>76</v>
      </c>
      <c r="F6" s="69" t="s">
        <v>76</v>
      </c>
      <c r="G6" s="69" t="s">
        <v>76</v>
      </c>
      <c r="H6" s="70">
        <v>45000</v>
      </c>
    </row>
    <row r="7" spans="1:8" ht="26.25" x14ac:dyDescent="0.4">
      <c r="A7" s="69">
        <v>2023</v>
      </c>
      <c r="B7" s="69" t="s">
        <v>64</v>
      </c>
      <c r="C7" s="71" t="s">
        <v>70</v>
      </c>
      <c r="D7" s="69" t="s">
        <v>76</v>
      </c>
      <c r="E7" s="69" t="s">
        <v>76</v>
      </c>
      <c r="F7" s="69" t="s">
        <v>76</v>
      </c>
      <c r="G7" s="69" t="s">
        <v>76</v>
      </c>
      <c r="H7" s="70">
        <v>45031</v>
      </c>
    </row>
    <row r="8" spans="1:8" ht="26.25" x14ac:dyDescent="0.4">
      <c r="A8" s="69">
        <v>2023</v>
      </c>
      <c r="B8" s="69" t="s">
        <v>65</v>
      </c>
      <c r="C8" s="69" t="s">
        <v>72</v>
      </c>
      <c r="D8" s="71" t="s">
        <v>70</v>
      </c>
      <c r="E8" s="69" t="s">
        <v>76</v>
      </c>
      <c r="F8" s="69" t="s">
        <v>76</v>
      </c>
      <c r="G8" s="69" t="s">
        <v>76</v>
      </c>
      <c r="H8" s="70">
        <v>45061</v>
      </c>
    </row>
    <row r="9" spans="1:8" ht="26.25" x14ac:dyDescent="0.4">
      <c r="A9" s="69">
        <v>2023</v>
      </c>
      <c r="B9" s="69" t="s">
        <v>66</v>
      </c>
      <c r="C9" s="69" t="s">
        <v>73</v>
      </c>
      <c r="D9" s="69" t="s">
        <v>76</v>
      </c>
      <c r="E9" s="71" t="s">
        <v>70</v>
      </c>
      <c r="F9" s="71" t="s">
        <v>70</v>
      </c>
      <c r="G9" s="69" t="s">
        <v>76</v>
      </c>
      <c r="H9" s="70">
        <v>45092</v>
      </c>
    </row>
    <row r="10" spans="1:8" ht="26.25" x14ac:dyDescent="0.4">
      <c r="A10" s="69">
        <v>2023</v>
      </c>
      <c r="B10" s="69" t="s">
        <v>67</v>
      </c>
      <c r="C10" s="69" t="s">
        <v>74</v>
      </c>
      <c r="D10" s="69" t="s">
        <v>76</v>
      </c>
      <c r="E10" s="71" t="s">
        <v>70</v>
      </c>
      <c r="F10" s="71" t="s">
        <v>70</v>
      </c>
      <c r="G10" s="69" t="s">
        <v>76</v>
      </c>
      <c r="H10" s="70">
        <v>45122</v>
      </c>
    </row>
    <row r="11" spans="1:8" ht="26.25" x14ac:dyDescent="0.4">
      <c r="A11" s="69">
        <v>2023</v>
      </c>
      <c r="B11" s="69" t="s">
        <v>68</v>
      </c>
      <c r="C11" s="69" t="s">
        <v>74</v>
      </c>
      <c r="D11" s="69" t="s">
        <v>76</v>
      </c>
      <c r="E11" s="71" t="s">
        <v>70</v>
      </c>
      <c r="F11" s="71" t="s">
        <v>70</v>
      </c>
      <c r="G11" s="69" t="s">
        <v>76</v>
      </c>
      <c r="H11" s="70">
        <v>45153</v>
      </c>
    </row>
    <row r="12" spans="1:8" ht="26.25" x14ac:dyDescent="0.4">
      <c r="A12" s="69">
        <v>2023</v>
      </c>
      <c r="B12" s="69" t="s">
        <v>69</v>
      </c>
      <c r="C12" s="69" t="s">
        <v>75</v>
      </c>
      <c r="D12" s="69" t="s">
        <v>76</v>
      </c>
      <c r="E12" s="71" t="s">
        <v>70</v>
      </c>
      <c r="F12" s="71" t="s">
        <v>70</v>
      </c>
      <c r="G12" s="69" t="s">
        <v>76</v>
      </c>
      <c r="H12" s="70">
        <v>45200</v>
      </c>
    </row>
  </sheetData>
  <sheetProtection algorithmName="SHA-512" hashValue="NRY/w9RcU1ZDjjGwj83+V04fogNPUFaJoZbY0MNTvazCuTiMS7irZY0StZP1gHcV6qlfUiAG+lOFhIoLEjATcg==" saltValue="YdRpxkQ16r2CXsFlsz3ATA=="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2"/>
  <sheetViews>
    <sheetView showGridLines="0" workbookViewId="0"/>
  </sheetViews>
  <sheetFormatPr defaultColWidth="9.33203125" defaultRowHeight="15" x14ac:dyDescent="0.25"/>
  <cols>
    <col min="1" max="1" width="168.33203125" style="50" customWidth="1"/>
    <col min="2" max="16384" width="9.33203125" style="43"/>
  </cols>
  <sheetData>
    <row r="1" spans="1:9" ht="54" x14ac:dyDescent="0.25">
      <c r="A1" s="76" t="s">
        <v>77</v>
      </c>
      <c r="B1" s="41"/>
      <c r="C1" s="41"/>
      <c r="D1" s="41"/>
      <c r="E1" s="41"/>
      <c r="F1" s="41"/>
      <c r="G1" s="42"/>
      <c r="H1" s="42"/>
      <c r="I1" s="42"/>
    </row>
    <row r="2" spans="1:9" ht="18" x14ac:dyDescent="0.25">
      <c r="A2" s="72"/>
      <c r="B2" s="41"/>
      <c r="C2" s="41"/>
      <c r="D2" s="41"/>
      <c r="E2" s="41"/>
      <c r="F2" s="41"/>
      <c r="G2" s="42"/>
      <c r="H2" s="42"/>
      <c r="I2" s="42"/>
    </row>
    <row r="3" spans="1:9" ht="36" x14ac:dyDescent="0.25">
      <c r="A3" s="77" t="s">
        <v>78</v>
      </c>
      <c r="B3" s="44"/>
      <c r="C3" s="44"/>
      <c r="D3" s="44"/>
      <c r="E3" s="44"/>
      <c r="F3" s="44"/>
      <c r="G3" s="42"/>
      <c r="H3" s="42"/>
      <c r="I3" s="42"/>
    </row>
    <row r="4" spans="1:9" ht="18" x14ac:dyDescent="0.25">
      <c r="A4" s="73"/>
      <c r="B4" s="44"/>
      <c r="C4" s="44"/>
      <c r="D4" s="44"/>
      <c r="E4" s="44"/>
      <c r="F4" s="44"/>
      <c r="G4" s="42"/>
      <c r="H4" s="42"/>
      <c r="I4" s="42"/>
    </row>
    <row r="5" spans="1:9" ht="54" x14ac:dyDescent="0.25">
      <c r="A5" s="76" t="s">
        <v>79</v>
      </c>
      <c r="B5" s="45"/>
      <c r="C5" s="45"/>
      <c r="D5" s="45"/>
      <c r="E5" s="45"/>
      <c r="F5" s="45"/>
      <c r="G5" s="42"/>
      <c r="H5" s="42"/>
      <c r="I5" s="42"/>
    </row>
    <row r="6" spans="1:9" ht="18" x14ac:dyDescent="0.25">
      <c r="A6" s="74"/>
      <c r="B6" s="45"/>
      <c r="C6" s="45"/>
      <c r="D6" s="45"/>
      <c r="E6" s="45"/>
      <c r="F6" s="45"/>
      <c r="G6" s="42"/>
      <c r="H6" s="42"/>
      <c r="I6" s="42"/>
    </row>
    <row r="7" spans="1:9" ht="36" x14ac:dyDescent="0.25">
      <c r="A7" s="77" t="s">
        <v>80</v>
      </c>
      <c r="B7" s="46"/>
      <c r="C7" s="46"/>
      <c r="D7" s="46"/>
      <c r="E7" s="46"/>
      <c r="F7" s="46"/>
      <c r="G7" s="42"/>
      <c r="H7" s="42"/>
      <c r="I7" s="42"/>
    </row>
    <row r="8" spans="1:9" ht="18" x14ac:dyDescent="0.25">
      <c r="A8" s="73"/>
      <c r="B8" s="46"/>
      <c r="C8" s="46"/>
      <c r="D8" s="46"/>
      <c r="E8" s="46"/>
      <c r="F8" s="46"/>
      <c r="G8" s="42"/>
      <c r="H8" s="42"/>
      <c r="I8" s="42"/>
    </row>
    <row r="9" spans="1:9" ht="36" x14ac:dyDescent="0.25">
      <c r="A9" s="77" t="s">
        <v>81</v>
      </c>
      <c r="B9" s="46"/>
      <c r="C9" s="46"/>
      <c r="D9" s="46"/>
      <c r="E9" s="46"/>
      <c r="F9" s="46"/>
      <c r="G9" s="42"/>
      <c r="H9" s="42"/>
      <c r="I9" s="42"/>
    </row>
    <row r="10" spans="1:9" ht="18" x14ac:dyDescent="0.25">
      <c r="A10" s="73"/>
      <c r="B10" s="46"/>
      <c r="C10" s="46"/>
      <c r="D10" s="46"/>
      <c r="E10" s="46"/>
      <c r="F10" s="46"/>
      <c r="G10" s="42"/>
      <c r="H10" s="42"/>
      <c r="I10" s="42"/>
    </row>
    <row r="11" spans="1:9" ht="18" x14ac:dyDescent="0.25">
      <c r="A11" s="78" t="s">
        <v>82</v>
      </c>
      <c r="B11" s="47"/>
      <c r="C11" s="47"/>
      <c r="D11" s="47"/>
      <c r="E11" s="47"/>
      <c r="F11" s="47"/>
      <c r="G11" s="47"/>
      <c r="H11" s="47"/>
      <c r="I11" s="47"/>
    </row>
    <row r="12" spans="1:9" ht="18.75" x14ac:dyDescent="0.3">
      <c r="A12" s="75"/>
      <c r="B12" s="42"/>
      <c r="C12" s="42"/>
      <c r="D12" s="42"/>
      <c r="E12" s="42"/>
      <c r="F12" s="42"/>
      <c r="G12" s="42"/>
      <c r="H12" s="42"/>
      <c r="I12" s="42"/>
    </row>
    <row r="13" spans="1:9" ht="36" x14ac:dyDescent="0.25">
      <c r="A13" s="79" t="s">
        <v>83</v>
      </c>
      <c r="B13" s="48"/>
      <c r="C13" s="48"/>
      <c r="D13" s="48"/>
      <c r="E13" s="48"/>
      <c r="F13" s="48"/>
      <c r="G13" s="48"/>
      <c r="H13" s="48"/>
      <c r="I13" s="48"/>
    </row>
    <row r="14" spans="1:9" ht="18.75" x14ac:dyDescent="0.3">
      <c r="A14" s="75"/>
      <c r="B14" s="42"/>
      <c r="C14" s="42"/>
      <c r="D14" s="42"/>
      <c r="E14" s="42"/>
      <c r="F14" s="42"/>
      <c r="G14" s="42"/>
      <c r="H14" s="42"/>
      <c r="I14" s="42"/>
    </row>
    <row r="15" spans="1:9" ht="72" x14ac:dyDescent="0.25">
      <c r="A15" s="77" t="s">
        <v>84</v>
      </c>
      <c r="B15" s="46"/>
      <c r="C15" s="46"/>
      <c r="D15" s="46"/>
      <c r="E15" s="46"/>
      <c r="F15" s="46"/>
      <c r="G15" s="46"/>
      <c r="H15" s="46"/>
      <c r="I15" s="46"/>
    </row>
    <row r="16" spans="1:9" ht="18" x14ac:dyDescent="0.25">
      <c r="A16" s="73"/>
      <c r="B16" s="46"/>
      <c r="C16" s="46"/>
      <c r="D16" s="46"/>
      <c r="E16" s="46"/>
      <c r="F16" s="46"/>
      <c r="G16" s="46"/>
      <c r="H16" s="46"/>
      <c r="I16" s="46"/>
    </row>
    <row r="17" spans="1:9" ht="72" x14ac:dyDescent="0.25">
      <c r="A17" s="77" t="s">
        <v>85</v>
      </c>
      <c r="B17" s="46"/>
      <c r="C17" s="46"/>
      <c r="D17" s="46"/>
      <c r="E17" s="46"/>
      <c r="F17" s="46"/>
      <c r="G17" s="46"/>
      <c r="H17" s="46"/>
      <c r="I17" s="46"/>
    </row>
    <row r="18" spans="1:9" x14ac:dyDescent="0.25">
      <c r="A18" s="46"/>
      <c r="B18" s="46"/>
      <c r="C18" s="46"/>
      <c r="D18" s="46"/>
      <c r="E18" s="46"/>
      <c r="F18" s="46"/>
      <c r="G18" s="46"/>
      <c r="H18" s="46"/>
      <c r="I18" s="46"/>
    </row>
    <row r="19" spans="1:9" x14ac:dyDescent="0.25">
      <c r="A19" s="46"/>
      <c r="B19" s="46"/>
      <c r="C19" s="46"/>
      <c r="D19" s="46"/>
      <c r="E19" s="46"/>
      <c r="F19" s="46"/>
      <c r="G19" s="46"/>
      <c r="H19" s="46"/>
      <c r="I19" s="46"/>
    </row>
    <row r="20" spans="1:9" x14ac:dyDescent="0.25">
      <c r="A20" s="46"/>
      <c r="B20" s="46"/>
      <c r="C20" s="46"/>
      <c r="D20" s="46"/>
      <c r="E20" s="46"/>
      <c r="F20" s="46"/>
      <c r="G20" s="46"/>
      <c r="H20" s="46"/>
      <c r="I20" s="46"/>
    </row>
    <row r="21" spans="1:9" x14ac:dyDescent="0.25">
      <c r="A21" s="49"/>
      <c r="B21" s="42"/>
      <c r="C21" s="42"/>
      <c r="D21" s="42"/>
      <c r="E21" s="42"/>
      <c r="F21" s="42"/>
      <c r="G21" s="42"/>
      <c r="H21" s="42"/>
      <c r="I21" s="42"/>
    </row>
    <row r="22" spans="1:9" x14ac:dyDescent="0.25">
      <c r="A22" s="49"/>
      <c r="B22" s="42"/>
      <c r="C22" s="42"/>
      <c r="D22" s="42"/>
      <c r="E22" s="42"/>
      <c r="F22" s="42"/>
      <c r="G22" s="42"/>
      <c r="H22" s="42"/>
      <c r="I22" s="42"/>
    </row>
  </sheetData>
  <sheetProtection algorithmName="SHA-512" hashValue="UC/FhWdSEu/HAuPOR6v0slOar+zsmnGHdAZ+yzoewCm8OgFRrz6CRf5JmUsRLSZZQSYQPtR2Th0Th1vQe78d1g==" saltValue="Hn+o9rhk5psdEtR8OojIXA==" spinCount="100000" sheet="1" objects="1" scenarios="1"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Budget Summary</vt:lpstr>
      <vt:lpstr>Budget Detail</vt:lpstr>
      <vt:lpstr>Monthly Expenditure Timeline</vt:lpstr>
      <vt:lpstr>Item Descriptions</vt:lpstr>
      <vt:lpstr>Contractor</vt:lpstr>
      <vt:lpstr>Fringe</vt:lpstr>
      <vt:lpstr>GrandTotal</vt:lpstr>
      <vt:lpstr>Indirect</vt:lpstr>
      <vt:lpstr>NESA</vt:lpstr>
      <vt:lpstr>PBEO</vt:lpstr>
      <vt:lpstr>PBSI</vt:lpstr>
      <vt:lpstr>PBSITOTAL</vt:lpstr>
      <vt:lpstr>'Budget Detail'!Print_Area</vt:lpstr>
      <vt:lpstr>'Budget Summary'!Print_Area</vt:lpstr>
      <vt:lpstr>Travel</vt:lpstr>
      <vt:lpstr>TSE</vt:lpstr>
      <vt:lpstr>TSEO</vt:lpstr>
      <vt:lpstr>TSEOTOTAL</vt:lpstr>
      <vt:lpstr>TSETOTAL</vt:lpstr>
    </vt:vector>
  </TitlesOfParts>
  <Company>ccj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ccj</dc:creator>
  <cp:lastModifiedBy>Domings, Steve M (OGR)</cp:lastModifiedBy>
  <cp:lastPrinted>2022-05-17T21:16:16Z</cp:lastPrinted>
  <dcterms:created xsi:type="dcterms:W3CDTF">2002-05-29T22:11:42Z</dcterms:created>
  <dcterms:modified xsi:type="dcterms:W3CDTF">2022-05-31T14:40:52Z</dcterms:modified>
</cp:coreProperties>
</file>