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Tm-AltTech\RPS Review\SREC I\Minimum Standard Calculations\2020\"/>
    </mc:Choice>
  </mc:AlternateContent>
  <bookViews>
    <workbookView xWindow="-120" yWindow="-120" windowWidth="29040" windowHeight="15840"/>
  </bookViews>
  <sheets>
    <sheet name="Full Obligation" sheetId="11" r:id="rId1"/>
    <sheet name="Min Standard at 400" sheetId="13" r:id="rId2"/>
  </sheets>
  <externalReferences>
    <externalReference r:id="rId3"/>
    <externalReference r:id="rId4"/>
  </externalReferences>
  <definedNames>
    <definedName name="Official_Names">'[1]Drop-Down Lists'!$F$2:$F$352</definedName>
    <definedName name="State_Abbreviations">'[1]Drop-Down Lists'!$E$2:$E$51</definedName>
    <definedName name="Utility_Providers">'[2]Drop-Down Lists'!$G$2:$G$6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9" i="13" l="1"/>
  <c r="E40" i="11"/>
  <c r="D40" i="13" l="1"/>
  <c r="E40" i="13" l="1"/>
  <c r="D17" i="13" s="1"/>
  <c r="D23" i="13" s="1"/>
  <c r="D25" i="13" l="1"/>
  <c r="D41" i="11"/>
  <c r="E41" i="11" l="1"/>
  <c r="D18" i="11" l="1"/>
  <c r="D24" i="11" s="1"/>
  <c r="D26" i="11" s="1"/>
</calcChain>
</file>

<file path=xl/sharedStrings.xml><?xml version="1.0" encoding="utf-8"?>
<sst xmlns="http://schemas.openxmlformats.org/spreadsheetml/2006/main" count="106" uniqueCount="54">
  <si>
    <t>Term in Formula</t>
  </si>
  <si>
    <t>Source</t>
  </si>
  <si>
    <t>Calculations</t>
  </si>
  <si>
    <t>division of above two terms</t>
  </si>
  <si>
    <r>
      <t>Banked Volume</t>
    </r>
    <r>
      <rPr>
        <vertAlign val="subscript"/>
        <sz val="12"/>
        <color theme="1"/>
        <rFont val="Calibri"/>
        <family val="2"/>
        <scheme val="minor"/>
      </rPr>
      <t>CY-2</t>
    </r>
  </si>
  <si>
    <t>TOTAL</t>
  </si>
  <si>
    <t>Commonwealth of Massachusetts</t>
  </si>
  <si>
    <t>Executive Office of Energy and Environmental Affairs</t>
  </si>
  <si>
    <t>DEPARTMENT OF ENERGY RESOURCES</t>
  </si>
  <si>
    <t>RPS SOLAR CARVE-OUT</t>
  </si>
  <si>
    <t>(for use in formula above)</t>
  </si>
  <si>
    <t>Formula Results</t>
  </si>
  <si>
    <t>(per 225 CMR 14.07(2))</t>
  </si>
  <si>
    <t>Projection Details</t>
  </si>
  <si>
    <t>Value (MWh)</t>
  </si>
  <si>
    <r>
      <t>Estimated Generation</t>
    </r>
    <r>
      <rPr>
        <b/>
        <vertAlign val="subscript"/>
        <sz val="14"/>
        <color theme="1"/>
        <rFont val="Calibri"/>
        <family val="2"/>
        <scheme val="minor"/>
      </rPr>
      <t xml:space="preserve">CY-1  - </t>
    </r>
    <r>
      <rPr>
        <b/>
        <sz val="14"/>
        <color theme="1"/>
        <rFont val="Calibri"/>
        <family val="2"/>
        <scheme val="minor"/>
      </rPr>
      <t>ACP Volume</t>
    </r>
    <r>
      <rPr>
        <b/>
        <vertAlign val="subscript"/>
        <sz val="14"/>
        <color theme="1"/>
        <rFont val="Calibri"/>
        <family val="2"/>
        <scheme val="minor"/>
      </rPr>
      <t>CY-2</t>
    </r>
    <r>
      <rPr>
        <b/>
        <sz val="14"/>
        <color theme="1"/>
        <rFont val="Calibri"/>
        <family val="2"/>
        <scheme val="minor"/>
      </rPr>
      <t xml:space="preserve"> + Banked Volume</t>
    </r>
    <r>
      <rPr>
        <b/>
        <vertAlign val="subscript"/>
        <sz val="14"/>
        <color theme="1"/>
        <rFont val="Calibri"/>
        <family val="2"/>
        <scheme val="minor"/>
      </rPr>
      <t>CY-2</t>
    </r>
    <r>
      <rPr>
        <b/>
        <sz val="14"/>
        <color theme="1"/>
        <rFont val="Calibri"/>
        <family val="2"/>
        <scheme val="minor"/>
      </rPr>
      <t xml:space="preserve"> + Auction Volume</t>
    </r>
    <r>
      <rPr>
        <b/>
        <vertAlign val="subscript"/>
        <sz val="14"/>
        <color theme="1"/>
        <rFont val="Calibri"/>
        <family val="2"/>
        <scheme val="minor"/>
      </rPr>
      <t>CY-2</t>
    </r>
    <r>
      <rPr>
        <b/>
        <sz val="14"/>
        <color theme="1"/>
        <rFont val="Calibri"/>
        <family val="2"/>
        <scheme val="minor"/>
      </rPr>
      <t/>
    </r>
  </si>
  <si>
    <r>
      <t xml:space="preserve">Formula </t>
    </r>
    <r>
      <rPr>
        <b/>
        <i/>
        <sz val="14"/>
        <color theme="1"/>
        <rFont val="Calibri"/>
        <family val="2"/>
        <scheme val="minor"/>
      </rPr>
      <t>per 225 CMR 14.07(2)(g)</t>
    </r>
  </si>
  <si>
    <r>
      <t>Estimated Generation</t>
    </r>
    <r>
      <rPr>
        <vertAlign val="subscript"/>
        <sz val="12"/>
        <color theme="1"/>
        <rFont val="Calibri"/>
        <family val="2"/>
        <scheme val="minor"/>
      </rPr>
      <t>CY-1</t>
    </r>
  </si>
  <si>
    <r>
      <t>ACP Volume</t>
    </r>
    <r>
      <rPr>
        <vertAlign val="subscript"/>
        <sz val="12"/>
        <color theme="1"/>
        <rFont val="Calibri"/>
        <family val="2"/>
        <scheme val="minor"/>
      </rPr>
      <t>CY-2</t>
    </r>
  </si>
  <si>
    <t>Total Capacity (MW)</t>
  </si>
  <si>
    <t>http://www.mass.gov/eea/energy-utilities-clean-tech/renewable-energy/rps-aps/retail-electric-supplier-compliance/rps-and-aps-minimum-standards.html</t>
  </si>
  <si>
    <t>per formula above and regulation; 225 CMR 14.07(2)(g)</t>
  </si>
  <si>
    <t>per regulation; 225 CMR 14.07(2)(g) (see projection details in table below)</t>
  </si>
  <si>
    <t>(per 225 CMR 14.07(2)(a)5.)</t>
  </si>
  <si>
    <t>2018 MA Retail Load</t>
  </si>
  <si>
    <t>CY 2020 Minimum Standard</t>
  </si>
  <si>
    <t>CY 2020 Min Std Term</t>
  </si>
  <si>
    <t>NEPOOL GIS (see 2018 RPS/APS Annual Compliance Report, forthcoming)</t>
  </si>
  <si>
    <r>
      <t>ACP Volume</t>
    </r>
    <r>
      <rPr>
        <vertAlign val="subscript"/>
        <sz val="12"/>
        <color theme="1"/>
        <rFont val="Calibri"/>
        <family val="2"/>
        <scheme val="minor"/>
      </rPr>
      <t>2018</t>
    </r>
  </si>
  <si>
    <r>
      <t>Banked Volume</t>
    </r>
    <r>
      <rPr>
        <vertAlign val="subscript"/>
        <sz val="12"/>
        <color theme="1"/>
        <rFont val="Calibri"/>
        <family val="2"/>
        <scheme val="minor"/>
      </rPr>
      <t>2018</t>
    </r>
  </si>
  <si>
    <r>
      <t>Auction Volume</t>
    </r>
    <r>
      <rPr>
        <vertAlign val="subscript"/>
        <sz val="12"/>
        <color theme="1"/>
        <rFont val="Calibri"/>
        <family val="2"/>
        <scheme val="minor"/>
      </rPr>
      <t>2018</t>
    </r>
  </si>
  <si>
    <r>
      <t>Total Compliance Obligation</t>
    </r>
    <r>
      <rPr>
        <b/>
        <vertAlign val="subscript"/>
        <sz val="14"/>
        <color theme="1"/>
        <rFont val="Calibri"/>
        <family val="2"/>
        <scheme val="minor"/>
      </rPr>
      <t>CY</t>
    </r>
    <r>
      <rPr>
        <b/>
        <sz val="14"/>
        <color theme="1"/>
        <rFont val="Calibri"/>
        <family val="2"/>
        <scheme val="minor"/>
      </rPr>
      <t xml:space="preserve">  = the greater of:</t>
    </r>
  </si>
  <si>
    <r>
      <t xml:space="preserve">Estimated Generation </t>
    </r>
    <r>
      <rPr>
        <b/>
        <vertAlign val="subscript"/>
        <sz val="14"/>
        <color theme="1"/>
        <rFont val="Calibri"/>
        <family val="2"/>
        <scheme val="minor"/>
      </rPr>
      <t>CY-1</t>
    </r>
    <r>
      <rPr>
        <b/>
        <sz val="14"/>
        <color theme="1"/>
        <rFont val="Calibri"/>
        <family val="2"/>
        <scheme val="minor"/>
      </rPr>
      <t>, or</t>
    </r>
  </si>
  <si>
    <r>
      <t>Estimated Generation</t>
    </r>
    <r>
      <rPr>
        <vertAlign val="subscript"/>
        <sz val="12"/>
        <color theme="1"/>
        <rFont val="Calibri"/>
        <family val="2"/>
        <scheme val="minor"/>
      </rPr>
      <t>2019</t>
    </r>
  </si>
  <si>
    <r>
      <t>Total Compliance Obligation</t>
    </r>
    <r>
      <rPr>
        <vertAlign val="subscript"/>
        <sz val="12"/>
        <color theme="1"/>
        <rFont val="Calibri"/>
        <family val="2"/>
        <scheme val="minor"/>
      </rPr>
      <t>2020</t>
    </r>
  </si>
  <si>
    <r>
      <t xml:space="preserve">Preliminary Total Compliance Obligation </t>
    </r>
    <r>
      <rPr>
        <b/>
        <vertAlign val="subscript"/>
        <sz val="12"/>
        <color theme="1"/>
        <rFont val="Calibri"/>
        <family val="2"/>
        <scheme val="minor"/>
      </rPr>
      <t>2020</t>
    </r>
  </si>
  <si>
    <t>Preliminary CY 2020 Minimum Standard</t>
  </si>
  <si>
    <t>2018 Annual Compliance Filings (see 2018 RPS/APS Annual Compliance Report, forthcoming)</t>
  </si>
  <si>
    <t>2018 Utility Load Verification (see 2018 Annual Compliance Report, forthcoming)</t>
  </si>
  <si>
    <t>1.6116% = 748,584 MWh / 46,448,304 MWh</t>
  </si>
  <si>
    <t>Determination of CY 2020 Total Compliance Obligation</t>
  </si>
  <si>
    <t>705,231 MWh = 748,584 MWh - 52,970 + 8,985 + 632</t>
  </si>
  <si>
    <t>748,584MWh &gt; 705,231 MWh</t>
  </si>
  <si>
    <t>414,970 MWh = 458,323 MWh - 52,970 + 8,985 + 632</t>
  </si>
  <si>
    <t>458,323 MWh &gt; 414,970 MWh</t>
  </si>
  <si>
    <t>Expected MWh generated by qualified projects (Q1-Q4 2019)</t>
  </si>
  <si>
    <t>Projection of CY 2019 Total SRECs Generated</t>
  </si>
  <si>
    <r>
      <t>Projected CY 2019 SREC Generation</t>
    </r>
    <r>
      <rPr>
        <b/>
        <vertAlign val="superscript"/>
        <sz val="12"/>
        <color theme="1"/>
        <rFont val="Calibri"/>
        <family val="2"/>
        <scheme val="minor"/>
      </rPr>
      <t>3</t>
    </r>
  </si>
  <si>
    <r>
      <rPr>
        <vertAlign val="superscript"/>
        <sz val="10"/>
        <color theme="1"/>
        <rFont val="Calibri"/>
        <family val="2"/>
        <scheme val="minor"/>
      </rPr>
      <t>1</t>
    </r>
    <r>
      <rPr>
        <sz val="10"/>
        <color theme="1"/>
        <rFont val="Calibri"/>
        <family val="2"/>
        <scheme val="minor"/>
      </rPr>
      <t xml:space="preserve"> Stakeholders should note that the full compliance obligation is not necessarily required to be met with the purchase of SRECs. This is because any load served by competitive retail electric suppliers that was under contract prior to June 28, 2013 is exempt for the portion of a supplier's obligation resulting from the emergency rule change that expanded the program cap beyond 400 MW. This exemptions effectively reduces the actual demand for SRECs generated in any given Compliance Year. More information on the size of these exemptions and their impact on the market can be under the SREC exemptions section of the following webpage:                                                                                                                                                                                                  </t>
    </r>
  </si>
  <si>
    <r>
      <rPr>
        <vertAlign val="superscript"/>
        <sz val="10"/>
        <color theme="1"/>
        <rFont val="Calibri"/>
        <family val="2"/>
        <scheme val="minor"/>
      </rPr>
      <t>2</t>
    </r>
    <r>
      <rPr>
        <sz val="10"/>
        <color theme="1"/>
        <rFont val="Calibri"/>
        <family val="2"/>
        <scheme val="minor"/>
      </rPr>
      <t xml:space="preserve"> Projected generation assumes an annual average capacity factor of 13.08% .</t>
    </r>
  </si>
  <si>
    <r>
      <t>Projected CY 2019 SREC Generation</t>
    </r>
    <r>
      <rPr>
        <b/>
        <vertAlign val="superscript"/>
        <sz val="12"/>
        <color theme="1"/>
        <rFont val="Calibri"/>
        <family val="2"/>
        <scheme val="minor"/>
      </rPr>
      <t>2</t>
    </r>
  </si>
  <si>
    <r>
      <t>Total Compliance Obligation</t>
    </r>
    <r>
      <rPr>
        <vertAlign val="subscript"/>
        <sz val="12"/>
        <color theme="1"/>
        <rFont val="Calibri"/>
        <family val="2"/>
        <scheme val="minor"/>
      </rPr>
      <t xml:space="preserve">CY </t>
    </r>
    <r>
      <rPr>
        <vertAlign val="superscript"/>
        <sz val="12"/>
        <color theme="1"/>
        <rFont val="Calibri"/>
        <family val="2"/>
        <scheme val="minor"/>
      </rPr>
      <t>1</t>
    </r>
  </si>
  <si>
    <r>
      <t>Auction Volume</t>
    </r>
    <r>
      <rPr>
        <vertAlign val="subscript"/>
        <sz val="12"/>
        <color theme="1"/>
        <rFont val="Calibri"/>
        <family val="2"/>
        <scheme val="minor"/>
      </rPr>
      <t>CY-2</t>
    </r>
  </si>
  <si>
    <t>0.9867% = 458,323 MWh / 46,448,304 MWh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</si>
</sst>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0.000"/>
    <numFmt numFmtId="165" formatCode="0.0000%"/>
    <numFmt numFmtId="166" formatCode="[$-409]General"/>
  </numFmts>
  <fonts count="27">
    <font>
      <sz val="11"/>
      <color theme="1"/>
      <name val="Calibri"/>
      <family val="2"/>
      <scheme val="minor"/>
    </font>
    <font>
      <sz val="10"/>
      <name val="Arial"/>
      <family val="2"/>
    </font>
    <font>
      <sz val="8"/>
      <color theme="1"/>
      <name val="Calibri"/>
      <family val="2"/>
      <scheme val="minor"/>
    </font>
    <font>
      <sz val="11"/>
      <color indexed="8"/>
      <name val="Helvetica Neue"/>
    </font>
    <font>
      <b/>
      <sz val="11"/>
      <color theme="1"/>
      <name val="Calibri"/>
      <family val="2"/>
      <scheme val="minor"/>
    </font>
    <font>
      <sz val="11"/>
      <color theme="1"/>
      <name val="Calibri"/>
      <family val="2"/>
      <scheme val="minor"/>
    </font>
    <font>
      <sz val="11"/>
      <color indexed="8"/>
      <name val="Calibri"/>
      <family val="2"/>
    </font>
    <font>
      <b/>
      <sz val="14"/>
      <color theme="1"/>
      <name val="Calibri"/>
      <family val="2"/>
      <scheme val="minor"/>
    </font>
    <font>
      <b/>
      <vertAlign val="subscript"/>
      <sz val="14"/>
      <color theme="1"/>
      <name val="Calibri"/>
      <family val="2"/>
      <scheme val="minor"/>
    </font>
    <font>
      <b/>
      <u/>
      <sz val="14"/>
      <color theme="1"/>
      <name val="Calibri"/>
      <family val="2"/>
      <scheme val="minor"/>
    </font>
    <font>
      <sz val="10"/>
      <color theme="1"/>
      <name val="Calibri"/>
      <family val="2"/>
      <scheme val="minor"/>
    </font>
    <font>
      <vertAlign val="superscript"/>
      <sz val="10"/>
      <color theme="1"/>
      <name val="Calibri"/>
      <family val="2"/>
      <scheme val="minor"/>
    </font>
    <font>
      <b/>
      <sz val="12"/>
      <color theme="1"/>
      <name val="Calibri"/>
      <family val="2"/>
      <scheme val="minor"/>
    </font>
    <font>
      <sz val="12"/>
      <color theme="1"/>
      <name val="Calibri"/>
      <family val="2"/>
      <scheme val="minor"/>
    </font>
    <font>
      <vertAlign val="subscript"/>
      <sz val="12"/>
      <color theme="1"/>
      <name val="Calibri"/>
      <family val="2"/>
      <scheme val="minor"/>
    </font>
    <font>
      <b/>
      <vertAlign val="superscript"/>
      <sz val="12"/>
      <color theme="1"/>
      <name val="Calibri"/>
      <family val="2"/>
      <scheme val="minor"/>
    </font>
    <font>
      <b/>
      <sz val="16"/>
      <color theme="1"/>
      <name val="Times New Roman"/>
      <family val="1"/>
    </font>
    <font>
      <b/>
      <i/>
      <sz val="16"/>
      <color theme="1"/>
      <name val="Times New Roman"/>
      <family val="1"/>
    </font>
    <font>
      <b/>
      <vertAlign val="subscript"/>
      <sz val="12"/>
      <color theme="1"/>
      <name val="Calibri"/>
      <family val="2"/>
      <scheme val="minor"/>
    </font>
    <font>
      <sz val="11"/>
      <color rgb="FF000000"/>
      <name val="Calibri"/>
      <family val="2"/>
    </font>
    <font>
      <vertAlign val="superscript"/>
      <sz val="12"/>
      <color theme="1"/>
      <name val="Calibri"/>
      <family val="2"/>
      <scheme val="minor"/>
    </font>
    <font>
      <b/>
      <i/>
      <sz val="14"/>
      <color theme="1"/>
      <name val="Calibri"/>
      <family val="2"/>
      <scheme val="minor"/>
    </font>
    <font>
      <u/>
      <sz val="11"/>
      <color theme="10"/>
      <name val="Calibri"/>
      <family val="2"/>
    </font>
    <font>
      <u/>
      <sz val="10"/>
      <color theme="10"/>
      <name val="Calibri"/>
      <family val="2"/>
    </font>
    <font>
      <b/>
      <sz val="16"/>
      <name val="Times New Roman"/>
      <family val="1"/>
    </font>
    <font>
      <b/>
      <i/>
      <sz val="16"/>
      <name val="Times New Roman"/>
      <family val="1"/>
    </font>
    <font>
      <sz val="12"/>
      <color rgb="FF333333"/>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2499465926084170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medium">
        <color indexed="64"/>
      </right>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s>
  <cellStyleXfs count="74">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applyNumberFormat="0" applyFill="0" applyBorder="0" applyProtection="0">
      <alignment vertical="top"/>
    </xf>
    <xf numFmtId="0" fontId="1" fillId="0" borderId="0"/>
    <xf numFmtId="0" fontId="6" fillId="0" borderId="0"/>
    <xf numFmtId="9" fontId="5" fillId="0" borderId="0" applyFont="0" applyFill="0" applyBorder="0" applyAlignment="0" applyProtection="0"/>
    <xf numFmtId="43" fontId="5" fillId="0" borderId="0" applyFont="0" applyFill="0" applyBorder="0" applyAlignment="0" applyProtection="0"/>
    <xf numFmtId="0" fontId="1" fillId="0" borderId="0"/>
    <xf numFmtId="166" fontId="19" fillId="0" borderId="0"/>
    <xf numFmtId="0" fontId="5" fillId="0" borderId="0"/>
    <xf numFmtId="0" fontId="22" fillId="0" borderId="0" applyNumberFormat="0" applyFill="0" applyBorder="0" applyAlignment="0" applyProtection="0">
      <alignment vertical="top"/>
      <protection locked="0"/>
    </xf>
  </cellStyleXfs>
  <cellXfs count="91">
    <xf numFmtId="0" fontId="0" fillId="0" borderId="0" xfId="0"/>
    <xf numFmtId="0" fontId="0" fillId="0" borderId="0" xfId="0"/>
    <xf numFmtId="0" fontId="4" fillId="2" borderId="10" xfId="0" applyFont="1" applyFill="1" applyBorder="1" applyAlignment="1">
      <alignment horizontal="center" vertical="center"/>
    </xf>
    <xf numFmtId="0" fontId="0" fillId="3" borderId="0" xfId="0" applyFill="1"/>
    <xf numFmtId="0" fontId="9" fillId="3" borderId="0" xfId="0" applyFont="1" applyFill="1"/>
    <xf numFmtId="0" fontId="2" fillId="0" borderId="17" xfId="0" applyFont="1" applyFill="1" applyBorder="1" applyAlignment="1">
      <alignment wrapText="1"/>
    </xf>
    <xf numFmtId="0" fontId="12" fillId="4" borderId="8" xfId="0" applyFont="1" applyFill="1" applyBorder="1" applyAlignment="1">
      <alignment horizontal="center" vertical="center"/>
    </xf>
    <xf numFmtId="0" fontId="12" fillId="2" borderId="9" xfId="0" applyFont="1" applyFill="1" applyBorder="1" applyAlignment="1">
      <alignment horizontal="center" vertical="center"/>
    </xf>
    <xf numFmtId="0" fontId="13" fillId="0" borderId="1" xfId="0" applyFont="1" applyBorder="1"/>
    <xf numFmtId="0" fontId="13" fillId="0" borderId="6" xfId="0" applyFont="1" applyBorder="1"/>
    <xf numFmtId="0" fontId="13" fillId="3" borderId="0" xfId="0" applyFont="1" applyFill="1"/>
    <xf numFmtId="0" fontId="12" fillId="2" borderId="8" xfId="0" applyFont="1" applyFill="1" applyBorder="1" applyAlignment="1">
      <alignment horizontal="center" vertical="center"/>
    </xf>
    <xf numFmtId="0" fontId="13" fillId="0" borderId="3" xfId="0" applyFont="1" applyFill="1" applyBorder="1"/>
    <xf numFmtId="0" fontId="13" fillId="0" borderId="5" xfId="0" applyFont="1" applyFill="1" applyBorder="1"/>
    <xf numFmtId="37" fontId="13" fillId="3" borderId="0" xfId="69" applyNumberFormat="1" applyFont="1" applyFill="1" applyAlignment="1">
      <alignment horizontal="right" indent="1"/>
    </xf>
    <xf numFmtId="0" fontId="0" fillId="0" borderId="0" xfId="0" applyFill="1"/>
    <xf numFmtId="0" fontId="16" fillId="0" borderId="0" xfId="0" applyFont="1" applyAlignment="1">
      <alignment horizontal="center"/>
    </xf>
    <xf numFmtId="0" fontId="13" fillId="0" borderId="0" xfId="0" applyFont="1" applyFill="1" applyBorder="1"/>
    <xf numFmtId="0" fontId="2" fillId="0" borderId="0" xfId="0" applyFont="1" applyFill="1" applyBorder="1" applyAlignment="1">
      <alignment wrapText="1"/>
    </xf>
    <xf numFmtId="0" fontId="0" fillId="0" borderId="0" xfId="0" applyBorder="1"/>
    <xf numFmtId="0" fontId="17" fillId="3" borderId="0" xfId="0" applyFont="1" applyFill="1" applyAlignment="1">
      <alignment horizontal="center"/>
    </xf>
    <xf numFmtId="0" fontId="13" fillId="0" borderId="11" xfId="0" applyFont="1" applyBorder="1"/>
    <xf numFmtId="0" fontId="2" fillId="0" borderId="4" xfId="0" applyFont="1" applyFill="1" applyBorder="1" applyAlignment="1">
      <alignment wrapText="1"/>
    </xf>
    <xf numFmtId="0" fontId="13" fillId="0" borderId="19" xfId="0" applyFont="1" applyFill="1" applyBorder="1"/>
    <xf numFmtId="0" fontId="2" fillId="0" borderId="12" xfId="0" applyFont="1" applyFill="1" applyBorder="1" applyAlignment="1">
      <alignment wrapText="1"/>
    </xf>
    <xf numFmtId="0" fontId="12" fillId="2" borderId="9" xfId="0" applyFont="1" applyFill="1" applyBorder="1" applyAlignment="1">
      <alignment horizontal="center" vertical="center" wrapText="1"/>
    </xf>
    <xf numFmtId="165" fontId="13" fillId="0" borderId="0" xfId="68" applyNumberFormat="1" applyFont="1" applyFill="1" applyBorder="1" applyAlignment="1">
      <alignment horizontal="right" indent="1"/>
    </xf>
    <xf numFmtId="0" fontId="9" fillId="0" borderId="0" xfId="0" applyFont="1" applyFill="1"/>
    <xf numFmtId="0" fontId="12" fillId="0" borderId="0" xfId="0" applyFont="1" applyFill="1"/>
    <xf numFmtId="0" fontId="12" fillId="0" borderId="0" xfId="0" applyFont="1" applyFill="1" applyAlignment="1">
      <alignment horizontal="left" wrapText="1" indent="2"/>
    </xf>
    <xf numFmtId="0" fontId="12" fillId="0" borderId="0" xfId="0" applyFont="1" applyFill="1" applyAlignment="1">
      <alignment wrapText="1"/>
    </xf>
    <xf numFmtId="0" fontId="13" fillId="0" borderId="0" xfId="0" applyFont="1" applyFill="1"/>
    <xf numFmtId="3" fontId="13" fillId="0" borderId="0" xfId="0" applyNumberFormat="1" applyFont="1" applyFill="1"/>
    <xf numFmtId="0" fontId="7" fillId="0" borderId="0" xfId="0" applyFont="1" applyFill="1" applyAlignment="1">
      <alignment vertical="center"/>
    </xf>
    <xf numFmtId="0" fontId="12" fillId="0" borderId="0" xfId="0" applyFont="1" applyFill="1" applyAlignment="1"/>
    <xf numFmtId="165" fontId="13" fillId="0" borderId="6" xfId="68" applyNumberFormat="1" applyFont="1" applyBorder="1" applyAlignment="1">
      <alignment horizontal="center" vertical="center"/>
    </xf>
    <xf numFmtId="0" fontId="12" fillId="0" borderId="0" xfId="0" applyFont="1" applyFill="1" applyBorder="1" applyAlignment="1">
      <alignment horizontal="center"/>
    </xf>
    <xf numFmtId="164" fontId="12" fillId="0" borderId="0" xfId="0" applyNumberFormat="1" applyFont="1" applyFill="1" applyBorder="1" applyAlignment="1">
      <alignment horizontal="center"/>
    </xf>
    <xf numFmtId="3" fontId="12" fillId="0" borderId="0" xfId="0" applyNumberFormat="1" applyFont="1" applyFill="1" applyBorder="1" applyAlignment="1">
      <alignment horizontal="center"/>
    </xf>
    <xf numFmtId="0" fontId="13" fillId="0" borderId="19" xfId="0" applyFont="1" applyBorder="1" applyAlignment="1">
      <alignment vertical="center"/>
    </xf>
    <xf numFmtId="0" fontId="13" fillId="0" borderId="11" xfId="0" applyFont="1" applyBorder="1" applyAlignment="1">
      <alignment vertical="center"/>
    </xf>
    <xf numFmtId="0" fontId="13" fillId="0" borderId="3" xfId="0" applyFont="1" applyBorder="1" applyAlignment="1">
      <alignment vertical="center"/>
    </xf>
    <xf numFmtId="0" fontId="13" fillId="0" borderId="1" xfId="0" applyFont="1" applyBorder="1" applyAlignment="1">
      <alignment vertical="center"/>
    </xf>
    <xf numFmtId="0" fontId="13" fillId="0" borderId="5" xfId="0" applyFont="1" applyBorder="1" applyAlignment="1">
      <alignment vertical="center"/>
    </xf>
    <xf numFmtId="0" fontId="13" fillId="0" borderId="6" xfId="0" applyFont="1" applyBorder="1" applyAlignment="1">
      <alignment vertical="center"/>
    </xf>
    <xf numFmtId="49" fontId="2" fillId="0" borderId="12" xfId="0" applyNumberFormat="1" applyFont="1" applyBorder="1" applyAlignment="1">
      <alignment vertical="center" wrapText="1"/>
    </xf>
    <xf numFmtId="0" fontId="2" fillId="0" borderId="4" xfId="0" applyFont="1" applyBorder="1" applyAlignment="1">
      <alignment vertical="center" wrapText="1"/>
    </xf>
    <xf numFmtId="0" fontId="2" fillId="0" borderId="7" xfId="0" applyFont="1" applyBorder="1" applyAlignment="1">
      <alignment vertical="center" wrapText="1"/>
    </xf>
    <xf numFmtId="37" fontId="13" fillId="0" borderId="6" xfId="69" applyNumberFormat="1" applyFont="1" applyFill="1" applyBorder="1" applyAlignment="1">
      <alignment horizontal="center" vertical="center"/>
    </xf>
    <xf numFmtId="164" fontId="12" fillId="2" borderId="23" xfId="0" applyNumberFormat="1" applyFont="1" applyFill="1" applyBorder="1" applyAlignment="1">
      <alignment horizontal="center"/>
    </xf>
    <xf numFmtId="3" fontId="12" fillId="2" borderId="17" xfId="0" applyNumberFormat="1" applyFont="1" applyFill="1" applyBorder="1" applyAlignment="1">
      <alignment horizontal="center"/>
    </xf>
    <xf numFmtId="164" fontId="13" fillId="0" borderId="6" xfId="0" applyNumberFormat="1" applyFont="1" applyBorder="1" applyAlignment="1">
      <alignment horizontal="center" vertical="center"/>
    </xf>
    <xf numFmtId="3" fontId="13" fillId="0" borderId="7" xfId="0" applyNumberFormat="1" applyFont="1" applyBorder="1" applyAlignment="1">
      <alignment horizontal="center" vertical="center"/>
    </xf>
    <xf numFmtId="0" fontId="16" fillId="0" borderId="0" xfId="0" applyFont="1" applyAlignment="1">
      <alignment horizontal="center"/>
    </xf>
    <xf numFmtId="0" fontId="17" fillId="3" borderId="0" xfId="0" applyFont="1" applyFill="1" applyAlignment="1">
      <alignment horizontal="center"/>
    </xf>
    <xf numFmtId="0" fontId="0" fillId="0" borderId="0" xfId="0"/>
    <xf numFmtId="37" fontId="0" fillId="0" borderId="0" xfId="0" applyNumberFormat="1"/>
    <xf numFmtId="37" fontId="13" fillId="0" borderId="20" xfId="69" applyNumberFormat="1" applyFont="1" applyFill="1" applyBorder="1" applyAlignment="1">
      <alignment horizontal="center" vertical="center"/>
    </xf>
    <xf numFmtId="37" fontId="13" fillId="0" borderId="22" xfId="69" applyNumberFormat="1" applyFont="1" applyFill="1" applyBorder="1" applyAlignment="1">
      <alignment horizontal="center" vertical="center"/>
    </xf>
    <xf numFmtId="37" fontId="13" fillId="0" borderId="21" xfId="69" applyNumberFormat="1" applyFont="1" applyFill="1" applyBorder="1" applyAlignment="1">
      <alignment horizontal="center" vertical="center"/>
    </xf>
    <xf numFmtId="37" fontId="0" fillId="3" borderId="0" xfId="0" applyNumberFormat="1" applyFill="1"/>
    <xf numFmtId="37" fontId="13" fillId="0" borderId="0" xfId="69" applyNumberFormat="1" applyFont="1" applyFill="1" applyAlignment="1">
      <alignment horizontal="right" indent="1"/>
    </xf>
    <xf numFmtId="37" fontId="13" fillId="0" borderId="11" xfId="69" applyNumberFormat="1" applyFont="1" applyFill="1" applyBorder="1" applyAlignment="1">
      <alignment horizontal="center" vertical="center"/>
    </xf>
    <xf numFmtId="3" fontId="13" fillId="0" borderId="7" xfId="0" applyNumberFormat="1" applyFont="1" applyFill="1" applyBorder="1" applyAlignment="1">
      <alignment horizontal="center" vertical="center"/>
    </xf>
    <xf numFmtId="0" fontId="0" fillId="0" borderId="0" xfId="0"/>
    <xf numFmtId="3" fontId="26" fillId="0" borderId="0" xfId="0" applyNumberFormat="1" applyFont="1" applyAlignment="1">
      <alignment horizontal="center" vertical="center"/>
    </xf>
    <xf numFmtId="0" fontId="7" fillId="3" borderId="0" xfId="0" applyFont="1" applyFill="1" applyAlignment="1">
      <alignment wrapText="1"/>
    </xf>
    <xf numFmtId="0" fontId="10" fillId="0" borderId="0" xfId="0" applyFont="1" applyFill="1" applyBorder="1" applyAlignment="1">
      <alignment horizontal="left" wrapText="1"/>
    </xf>
    <xf numFmtId="0" fontId="12" fillId="2" borderId="2" xfId="0" applyFont="1" applyFill="1" applyBorder="1" applyAlignment="1">
      <alignment horizontal="center"/>
    </xf>
    <xf numFmtId="0" fontId="12" fillId="2" borderId="18" xfId="0" applyFont="1" applyFill="1" applyBorder="1" applyAlignment="1">
      <alignment horizontal="center"/>
    </xf>
    <xf numFmtId="0" fontId="13" fillId="0" borderId="5" xfId="0" applyFont="1" applyBorder="1" applyAlignment="1">
      <alignment horizontal="left" vertical="center" indent="1"/>
    </xf>
    <xf numFmtId="0" fontId="13" fillId="0" borderId="6" xfId="0" applyFont="1" applyBorder="1" applyAlignment="1">
      <alignment horizontal="left" vertical="center" indent="1"/>
    </xf>
    <xf numFmtId="0" fontId="7" fillId="3" borderId="0" xfId="0" applyFont="1" applyFill="1" applyAlignment="1">
      <alignment wrapText="1"/>
    </xf>
    <xf numFmtId="0" fontId="12" fillId="2" borderId="25" xfId="0" applyFont="1" applyFill="1" applyBorder="1" applyAlignment="1">
      <alignment horizontal="center" vertical="center" wrapText="1"/>
    </xf>
    <xf numFmtId="0" fontId="12" fillId="2" borderId="26"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23" fillId="0" borderId="0" xfId="73" applyFont="1" applyBorder="1" applyAlignment="1" applyProtection="1">
      <alignment horizontal="left" vertical="top" wrapText="1"/>
    </xf>
    <xf numFmtId="0" fontId="0" fillId="0" borderId="0" xfId="0"/>
    <xf numFmtId="0" fontId="12" fillId="0" borderId="0" xfId="0" applyFont="1" applyFill="1" applyAlignment="1">
      <alignment horizontal="left" wrapText="1"/>
    </xf>
    <xf numFmtId="0" fontId="10" fillId="0" borderId="0" xfId="0" applyFont="1" applyBorder="1" applyAlignment="1">
      <alignment horizontal="left" wrapText="1"/>
    </xf>
    <xf numFmtId="0" fontId="12" fillId="2" borderId="15" xfId="0" applyFont="1" applyFill="1" applyBorder="1" applyAlignment="1">
      <alignment horizontal="center" vertical="center" wrapText="1"/>
    </xf>
    <xf numFmtId="0" fontId="12" fillId="2" borderId="27" xfId="0" applyFont="1" applyFill="1" applyBorder="1" applyAlignment="1">
      <alignment horizontal="center" vertical="center" wrapText="1"/>
    </xf>
    <xf numFmtId="0" fontId="7" fillId="3" borderId="0" xfId="0" applyFont="1" applyFill="1" applyAlignment="1">
      <alignment horizontal="left" wrapText="1"/>
    </xf>
    <xf numFmtId="0" fontId="16" fillId="0" borderId="0" xfId="0" applyFont="1" applyAlignment="1">
      <alignment horizontal="center"/>
    </xf>
    <xf numFmtId="14" fontId="24" fillId="0" borderId="0" xfId="0" applyNumberFormat="1" applyFont="1" applyFill="1" applyAlignment="1">
      <alignment horizontal="center"/>
    </xf>
    <xf numFmtId="0" fontId="25" fillId="0" borderId="0" xfId="0" applyFont="1" applyFill="1" applyAlignment="1">
      <alignment horizontal="center"/>
    </xf>
    <xf numFmtId="0" fontId="17" fillId="3" borderId="0" xfId="0" applyFont="1" applyFill="1" applyAlignment="1">
      <alignment horizontal="center"/>
    </xf>
    <xf numFmtId="0" fontId="16" fillId="3" borderId="0" xfId="0" applyFont="1" applyFill="1" applyAlignment="1">
      <alignment horizontal="center"/>
    </xf>
  </cellXfs>
  <cellStyles count="74">
    <cellStyle name="Comma" xfId="69" builtinId="3"/>
    <cellStyle name="Excel Built-in Normal" xfId="71"/>
    <cellStyle name="Hyperlink" xfId="73" builtinId="8"/>
    <cellStyle name="Normal" xfId="0" builtinId="0"/>
    <cellStyle name="Normal 10" xfId="4"/>
    <cellStyle name="Normal 10 2" xfId="5"/>
    <cellStyle name="Normal 11" xfId="6"/>
    <cellStyle name="Normal 11 2" xfId="7"/>
    <cellStyle name="Normal 12" xfId="8"/>
    <cellStyle name="Normal 12 2" xfId="9"/>
    <cellStyle name="Normal 13" xfId="67"/>
    <cellStyle name="Normal 14" xfId="10"/>
    <cellStyle name="Normal 14 2" xfId="11"/>
    <cellStyle name="Normal 15" xfId="12"/>
    <cellStyle name="Normal 15 2" xfId="13"/>
    <cellStyle name="Normal 16" xfId="14"/>
    <cellStyle name="Normal 16 2" xfId="15"/>
    <cellStyle name="Normal 17" xfId="16"/>
    <cellStyle name="Normal 17 2" xfId="17"/>
    <cellStyle name="Normal 18" xfId="18"/>
    <cellStyle name="Normal 18 2" xfId="19"/>
    <cellStyle name="Normal 19" xfId="20"/>
    <cellStyle name="Normal 19 2" xfId="21"/>
    <cellStyle name="Normal 2" xfId="65"/>
    <cellStyle name="Normal 2 2" xfId="72"/>
    <cellStyle name="Normal 20" xfId="22"/>
    <cellStyle name="Normal 20 2" xfId="23"/>
    <cellStyle name="Normal 21" xfId="24"/>
    <cellStyle name="Normal 21 2" xfId="25"/>
    <cellStyle name="Normal 22" xfId="26"/>
    <cellStyle name="Normal 22 2" xfId="27"/>
    <cellStyle name="Normal 23" xfId="28"/>
    <cellStyle name="Normal 23 2" xfId="29"/>
    <cellStyle name="Normal 24" xfId="30"/>
    <cellStyle name="Normal 24 2" xfId="31"/>
    <cellStyle name="Normal 25" xfId="32"/>
    <cellStyle name="Normal 25 2" xfId="33"/>
    <cellStyle name="Normal 26" xfId="34"/>
    <cellStyle name="Normal 26 2" xfId="35"/>
    <cellStyle name="Normal 27" xfId="36"/>
    <cellStyle name="Normal 27 2" xfId="37"/>
    <cellStyle name="Normal 28" xfId="38"/>
    <cellStyle name="Normal 28 2" xfId="39"/>
    <cellStyle name="Normal 29" xfId="40"/>
    <cellStyle name="Normal 29 2" xfId="41"/>
    <cellStyle name="Normal 3" xfId="2"/>
    <cellStyle name="Normal 3 2" xfId="42"/>
    <cellStyle name="Normal 30" xfId="43"/>
    <cellStyle name="Normal 30 2" xfId="44"/>
    <cellStyle name="Normal 31" xfId="45"/>
    <cellStyle name="Normal 31 2" xfId="46"/>
    <cellStyle name="Normal 32" xfId="47"/>
    <cellStyle name="Normal 32 2" xfId="48"/>
    <cellStyle name="Normal 33" xfId="49"/>
    <cellStyle name="Normal 33 2" xfId="50"/>
    <cellStyle name="Normal 34" xfId="51"/>
    <cellStyle name="Normal 34 2" xfId="52"/>
    <cellStyle name="Normal 35" xfId="53"/>
    <cellStyle name="Normal 35 2" xfId="54"/>
    <cellStyle name="Normal 36" xfId="66"/>
    <cellStyle name="Normal 36 2" xfId="70"/>
    <cellStyle name="Normal 4" xfId="3"/>
    <cellStyle name="Normal 4 2" xfId="55"/>
    <cellStyle name="Normal 5" xfId="56"/>
    <cellStyle name="Normal 5 2" xfId="57"/>
    <cellStyle name="Normal 6" xfId="1"/>
    <cellStyle name="Normal 6 2" xfId="58"/>
    <cellStyle name="Normal 7" xfId="59"/>
    <cellStyle name="Normal 7 2" xfId="60"/>
    <cellStyle name="Normal 8" xfId="61"/>
    <cellStyle name="Normal 8 2" xfId="62"/>
    <cellStyle name="Normal 9" xfId="63"/>
    <cellStyle name="Normal 9 2" xfId="64"/>
    <cellStyle name="Percent" xfId="68"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nv-fp-salt01.env.govt.state.ma.us\Documents%20and%20Settings\nhowlett\Local%20Settings\Temporary%20Internet%20Files\Content.Outlook\EZ1D14J8\SQA%20pv-proj-detail-form%20for%20Stephen%20Field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howlett\Local%20Settings\Temporary%20Internet%20Files\Content.Outlook\EZ1D14J8\SQA%20pv-proj-detail-form%20for%20Stephen%20Field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PV Project Form"/>
      <sheetName val="Drop-Down Lists"/>
    </sheetNames>
    <sheetDataSet>
      <sheetData sheetId="0"/>
      <sheetData sheetId="1"/>
      <sheetData sheetId="2">
        <row r="2">
          <cell r="A2" t="str">
            <v>Residential (3 of fewer dwelling units per building)</v>
          </cell>
          <cell r="E2" t="str">
            <v>AL</v>
          </cell>
          <cell r="F2" t="str">
            <v>Abington</v>
          </cell>
        </row>
        <row r="3">
          <cell r="E3" t="str">
            <v>AK</v>
          </cell>
          <cell r="F3" t="str">
            <v>Acton</v>
          </cell>
        </row>
        <row r="4">
          <cell r="E4" t="str">
            <v>AZ</v>
          </cell>
          <cell r="F4" t="str">
            <v>Acushnet</v>
          </cell>
        </row>
        <row r="5">
          <cell r="E5" t="str">
            <v>AR</v>
          </cell>
          <cell r="F5" t="str">
            <v>Adams</v>
          </cell>
        </row>
        <row r="6">
          <cell r="E6" t="str">
            <v>CA</v>
          </cell>
          <cell r="F6" t="str">
            <v>Agawam</v>
          </cell>
        </row>
        <row r="7">
          <cell r="E7" t="str">
            <v>CO</v>
          </cell>
          <cell r="F7" t="str">
            <v>Alford</v>
          </cell>
        </row>
        <row r="8">
          <cell r="E8" t="str">
            <v>CT</v>
          </cell>
          <cell r="F8" t="str">
            <v>Amesbury</v>
          </cell>
        </row>
        <row r="9">
          <cell r="E9" t="str">
            <v>DE</v>
          </cell>
          <cell r="F9" t="str">
            <v>Amherst</v>
          </cell>
        </row>
        <row r="10">
          <cell r="E10" t="str">
            <v>FL</v>
          </cell>
          <cell r="F10" t="str">
            <v>Andover</v>
          </cell>
        </row>
        <row r="11">
          <cell r="E11" t="str">
            <v>GA</v>
          </cell>
          <cell r="F11" t="str">
            <v>Aquinnah</v>
          </cell>
        </row>
        <row r="12">
          <cell r="E12" t="str">
            <v>HI</v>
          </cell>
          <cell r="F12" t="str">
            <v>Arlington</v>
          </cell>
        </row>
        <row r="13">
          <cell r="E13" t="str">
            <v>ID</v>
          </cell>
          <cell r="F13" t="str">
            <v>Ashburnham</v>
          </cell>
        </row>
        <row r="14">
          <cell r="E14" t="str">
            <v>IL</v>
          </cell>
          <cell r="F14" t="str">
            <v>Ashby</v>
          </cell>
        </row>
        <row r="15">
          <cell r="E15" t="str">
            <v>IN</v>
          </cell>
          <cell r="F15" t="str">
            <v>Ashfield</v>
          </cell>
        </row>
        <row r="16">
          <cell r="E16" t="str">
            <v>IA</v>
          </cell>
          <cell r="F16" t="str">
            <v>Ashland</v>
          </cell>
        </row>
        <row r="17">
          <cell r="E17" t="str">
            <v>KS</v>
          </cell>
          <cell r="F17" t="str">
            <v>Athol</v>
          </cell>
        </row>
        <row r="18">
          <cell r="E18" t="str">
            <v>KY</v>
          </cell>
          <cell r="F18" t="str">
            <v>Attleboro</v>
          </cell>
        </row>
        <row r="19">
          <cell r="E19" t="str">
            <v>LA</v>
          </cell>
          <cell r="F19" t="str">
            <v>Auburn</v>
          </cell>
        </row>
        <row r="20">
          <cell r="E20" t="str">
            <v>ME</v>
          </cell>
          <cell r="F20" t="str">
            <v>Avon</v>
          </cell>
        </row>
        <row r="21">
          <cell r="E21" t="str">
            <v>MD</v>
          </cell>
          <cell r="F21" t="str">
            <v>Ayer</v>
          </cell>
        </row>
        <row r="22">
          <cell r="E22" t="str">
            <v>MA</v>
          </cell>
          <cell r="F22" t="str">
            <v>Barnstable</v>
          </cell>
        </row>
        <row r="23">
          <cell r="E23" t="str">
            <v>MI</v>
          </cell>
          <cell r="F23" t="str">
            <v>Barre</v>
          </cell>
        </row>
        <row r="24">
          <cell r="E24" t="str">
            <v>MN</v>
          </cell>
          <cell r="F24" t="str">
            <v>Becket</v>
          </cell>
        </row>
        <row r="25">
          <cell r="E25" t="str">
            <v>MS</v>
          </cell>
          <cell r="F25" t="str">
            <v>Bedford</v>
          </cell>
        </row>
        <row r="26">
          <cell r="E26" t="str">
            <v>MO</v>
          </cell>
          <cell r="F26" t="str">
            <v>Belchertown</v>
          </cell>
        </row>
        <row r="27">
          <cell r="E27" t="str">
            <v>MT</v>
          </cell>
          <cell r="F27" t="str">
            <v>Bellingham</v>
          </cell>
        </row>
        <row r="28">
          <cell r="E28" t="str">
            <v>NE</v>
          </cell>
          <cell r="F28" t="str">
            <v>Belmont</v>
          </cell>
        </row>
        <row r="29">
          <cell r="E29" t="str">
            <v>NV</v>
          </cell>
          <cell r="F29" t="str">
            <v>Berkley</v>
          </cell>
        </row>
        <row r="30">
          <cell r="E30" t="str">
            <v>NH</v>
          </cell>
          <cell r="F30" t="str">
            <v>Berlin</v>
          </cell>
        </row>
        <row r="31">
          <cell r="E31" t="str">
            <v>NJ</v>
          </cell>
          <cell r="F31" t="str">
            <v>Bernardston</v>
          </cell>
        </row>
        <row r="32">
          <cell r="E32" t="str">
            <v>NM</v>
          </cell>
          <cell r="F32" t="str">
            <v>Beverly</v>
          </cell>
        </row>
        <row r="33">
          <cell r="E33" t="str">
            <v>NY</v>
          </cell>
          <cell r="F33" t="str">
            <v>Billerica</v>
          </cell>
        </row>
        <row r="34">
          <cell r="E34" t="str">
            <v>NC</v>
          </cell>
          <cell r="F34" t="str">
            <v>Blackstone</v>
          </cell>
        </row>
        <row r="35">
          <cell r="E35" t="str">
            <v>ND</v>
          </cell>
          <cell r="F35" t="str">
            <v>Blandford</v>
          </cell>
        </row>
        <row r="36">
          <cell r="E36" t="str">
            <v>OH</v>
          </cell>
          <cell r="F36" t="str">
            <v>Bolton</v>
          </cell>
        </row>
        <row r="37">
          <cell r="E37" t="str">
            <v>OK</v>
          </cell>
          <cell r="F37" t="str">
            <v>Boston</v>
          </cell>
        </row>
        <row r="38">
          <cell r="E38" t="str">
            <v>OR</v>
          </cell>
          <cell r="F38" t="str">
            <v>Bourne</v>
          </cell>
        </row>
        <row r="39">
          <cell r="E39" t="str">
            <v>PA</v>
          </cell>
          <cell r="F39" t="str">
            <v>Boxborough</v>
          </cell>
        </row>
        <row r="40">
          <cell r="E40" t="str">
            <v>RI</v>
          </cell>
          <cell r="F40" t="str">
            <v>Boxford</v>
          </cell>
        </row>
        <row r="41">
          <cell r="E41" t="str">
            <v>SC</v>
          </cell>
          <cell r="F41" t="str">
            <v>Boylston</v>
          </cell>
        </row>
        <row r="42">
          <cell r="E42" t="str">
            <v>SD</v>
          </cell>
          <cell r="F42" t="str">
            <v>Braintree</v>
          </cell>
        </row>
        <row r="43">
          <cell r="E43" t="str">
            <v>TN</v>
          </cell>
          <cell r="F43" t="str">
            <v>Brewster</v>
          </cell>
        </row>
        <row r="44">
          <cell r="E44" t="str">
            <v>TX</v>
          </cell>
          <cell r="F44" t="str">
            <v>Bridgewater</v>
          </cell>
        </row>
        <row r="45">
          <cell r="E45" t="str">
            <v>UT</v>
          </cell>
          <cell r="F45" t="str">
            <v>Brimfield</v>
          </cell>
        </row>
        <row r="46">
          <cell r="E46" t="str">
            <v>VT</v>
          </cell>
          <cell r="F46" t="str">
            <v>Brockton</v>
          </cell>
        </row>
        <row r="47">
          <cell r="E47" t="str">
            <v>VA</v>
          </cell>
          <cell r="F47" t="str">
            <v>Brookfield</v>
          </cell>
        </row>
        <row r="48">
          <cell r="E48" t="str">
            <v>WA</v>
          </cell>
          <cell r="F48" t="str">
            <v>Brookline</v>
          </cell>
        </row>
        <row r="49">
          <cell r="E49" t="str">
            <v>WV</v>
          </cell>
          <cell r="F49" t="str">
            <v>Buckland</v>
          </cell>
        </row>
        <row r="50">
          <cell r="E50" t="str">
            <v>WI</v>
          </cell>
          <cell r="F50" t="str">
            <v>Burlington</v>
          </cell>
        </row>
        <row r="51">
          <cell r="E51" t="str">
            <v>WY</v>
          </cell>
          <cell r="F51" t="str">
            <v>Cambridge</v>
          </cell>
        </row>
        <row r="52">
          <cell r="F52" t="str">
            <v>Canton</v>
          </cell>
        </row>
        <row r="53">
          <cell r="F53" t="str">
            <v>Carlisle</v>
          </cell>
        </row>
        <row r="54">
          <cell r="F54" t="str">
            <v>Carver</v>
          </cell>
        </row>
        <row r="55">
          <cell r="F55" t="str">
            <v>Charlemont</v>
          </cell>
        </row>
        <row r="56">
          <cell r="F56" t="str">
            <v>Charlton</v>
          </cell>
        </row>
        <row r="57">
          <cell r="F57" t="str">
            <v>Chatham</v>
          </cell>
        </row>
        <row r="58">
          <cell r="F58" t="str">
            <v>Chelmsford</v>
          </cell>
        </row>
        <row r="59">
          <cell r="F59" t="str">
            <v>Chelsea</v>
          </cell>
        </row>
        <row r="60">
          <cell r="F60" t="str">
            <v>Cheshire</v>
          </cell>
        </row>
        <row r="61">
          <cell r="F61" t="str">
            <v>Chester</v>
          </cell>
        </row>
        <row r="62">
          <cell r="F62" t="str">
            <v>Chesterfield</v>
          </cell>
        </row>
        <row r="63">
          <cell r="F63" t="str">
            <v>Chicopee</v>
          </cell>
        </row>
        <row r="64">
          <cell r="F64" t="str">
            <v>Chilmark</v>
          </cell>
        </row>
        <row r="65">
          <cell r="F65" t="str">
            <v>Clarksburg</v>
          </cell>
        </row>
        <row r="66">
          <cell r="F66" t="str">
            <v>Clinton</v>
          </cell>
        </row>
        <row r="67">
          <cell r="F67" t="str">
            <v>Cohasset</v>
          </cell>
        </row>
        <row r="68">
          <cell r="F68" t="str">
            <v>Colrain</v>
          </cell>
        </row>
        <row r="69">
          <cell r="F69" t="str">
            <v>Concord</v>
          </cell>
        </row>
        <row r="70">
          <cell r="F70" t="str">
            <v>Conway</v>
          </cell>
        </row>
        <row r="71">
          <cell r="F71" t="str">
            <v>Cummington</v>
          </cell>
        </row>
        <row r="72">
          <cell r="F72" t="str">
            <v>Dalton</v>
          </cell>
        </row>
        <row r="73">
          <cell r="F73" t="str">
            <v>Danvers</v>
          </cell>
        </row>
        <row r="74">
          <cell r="F74" t="str">
            <v>Dartmouth</v>
          </cell>
        </row>
        <row r="75">
          <cell r="F75" t="str">
            <v>Dedham</v>
          </cell>
        </row>
        <row r="76">
          <cell r="F76" t="str">
            <v>Deerfield</v>
          </cell>
        </row>
        <row r="77">
          <cell r="F77" t="str">
            <v>Dennis</v>
          </cell>
        </row>
        <row r="78">
          <cell r="F78" t="str">
            <v>Dighton</v>
          </cell>
        </row>
        <row r="79">
          <cell r="F79" t="str">
            <v>Douglas</v>
          </cell>
        </row>
        <row r="80">
          <cell r="F80" t="str">
            <v>Dover</v>
          </cell>
        </row>
        <row r="81">
          <cell r="F81" t="str">
            <v>Dracut</v>
          </cell>
        </row>
        <row r="82">
          <cell r="F82" t="str">
            <v>Dudley</v>
          </cell>
        </row>
        <row r="83">
          <cell r="F83" t="str">
            <v>Dunstable</v>
          </cell>
        </row>
        <row r="84">
          <cell r="F84" t="str">
            <v>Duxbury</v>
          </cell>
        </row>
        <row r="85">
          <cell r="F85" t="str">
            <v>East Bridgewater</v>
          </cell>
        </row>
        <row r="86">
          <cell r="F86" t="str">
            <v>East Brookfield</v>
          </cell>
        </row>
        <row r="87">
          <cell r="F87" t="str">
            <v>East Longmeadow</v>
          </cell>
        </row>
        <row r="88">
          <cell r="F88" t="str">
            <v>Eastham</v>
          </cell>
        </row>
        <row r="89">
          <cell r="F89" t="str">
            <v>Easthampton</v>
          </cell>
        </row>
        <row r="90">
          <cell r="F90" t="str">
            <v>Easton</v>
          </cell>
        </row>
        <row r="91">
          <cell r="F91" t="str">
            <v>Edgartown</v>
          </cell>
        </row>
        <row r="92">
          <cell r="F92" t="str">
            <v>Egremont</v>
          </cell>
        </row>
        <row r="93">
          <cell r="F93" t="str">
            <v>Erving</v>
          </cell>
        </row>
        <row r="94">
          <cell r="F94" t="str">
            <v>Essex</v>
          </cell>
        </row>
        <row r="95">
          <cell r="F95" t="str">
            <v>Everett</v>
          </cell>
        </row>
        <row r="96">
          <cell r="F96" t="str">
            <v>Fairhaven</v>
          </cell>
        </row>
        <row r="97">
          <cell r="F97" t="str">
            <v>Fall River</v>
          </cell>
        </row>
        <row r="98">
          <cell r="F98" t="str">
            <v>Falmouth</v>
          </cell>
        </row>
        <row r="99">
          <cell r="F99" t="str">
            <v>Fitchburg</v>
          </cell>
        </row>
        <row r="100">
          <cell r="F100" t="str">
            <v>Florida</v>
          </cell>
        </row>
        <row r="101">
          <cell r="F101" t="str">
            <v>Foxborough</v>
          </cell>
        </row>
        <row r="102">
          <cell r="F102" t="str">
            <v>Framingham</v>
          </cell>
        </row>
        <row r="103">
          <cell r="F103" t="str">
            <v>Franklin</v>
          </cell>
        </row>
        <row r="104">
          <cell r="F104" t="str">
            <v>Freetown</v>
          </cell>
        </row>
        <row r="105">
          <cell r="F105" t="str">
            <v>Gardner</v>
          </cell>
        </row>
        <row r="106">
          <cell r="F106" t="str">
            <v>Georgetown</v>
          </cell>
        </row>
        <row r="107">
          <cell r="F107" t="str">
            <v>Gill</v>
          </cell>
        </row>
        <row r="108">
          <cell r="F108" t="str">
            <v>Gloucester</v>
          </cell>
        </row>
        <row r="109">
          <cell r="F109" t="str">
            <v>Goshen</v>
          </cell>
        </row>
        <row r="110">
          <cell r="F110" t="str">
            <v>Gosnold</v>
          </cell>
        </row>
        <row r="111">
          <cell r="F111" t="str">
            <v>Grafton</v>
          </cell>
        </row>
        <row r="112">
          <cell r="F112" t="str">
            <v>Granby</v>
          </cell>
        </row>
        <row r="113">
          <cell r="F113" t="str">
            <v>Granville</v>
          </cell>
        </row>
        <row r="114">
          <cell r="F114" t="str">
            <v>Great Barrington</v>
          </cell>
        </row>
        <row r="115">
          <cell r="F115" t="str">
            <v>Greenfield</v>
          </cell>
        </row>
        <row r="116">
          <cell r="F116" t="str">
            <v>Groton</v>
          </cell>
        </row>
        <row r="117">
          <cell r="F117" t="str">
            <v>Groveland</v>
          </cell>
        </row>
        <row r="118">
          <cell r="F118" t="str">
            <v>Hadley</v>
          </cell>
        </row>
        <row r="119">
          <cell r="F119" t="str">
            <v>Halifax</v>
          </cell>
        </row>
        <row r="120">
          <cell r="F120" t="str">
            <v>Hamilton</v>
          </cell>
        </row>
        <row r="121">
          <cell r="F121" t="str">
            <v>Hampden</v>
          </cell>
        </row>
        <row r="122">
          <cell r="F122" t="str">
            <v>Hancock</v>
          </cell>
        </row>
        <row r="123">
          <cell r="F123" t="str">
            <v>Hanover</v>
          </cell>
        </row>
        <row r="124">
          <cell r="F124" t="str">
            <v>Hanson</v>
          </cell>
        </row>
        <row r="125">
          <cell r="F125" t="str">
            <v>Hardwick</v>
          </cell>
        </row>
        <row r="126">
          <cell r="F126" t="str">
            <v>Harvard</v>
          </cell>
        </row>
        <row r="127">
          <cell r="F127" t="str">
            <v>Harwich</v>
          </cell>
        </row>
        <row r="128">
          <cell r="F128" t="str">
            <v>Hatfield</v>
          </cell>
        </row>
        <row r="129">
          <cell r="F129" t="str">
            <v>Haverhill</v>
          </cell>
        </row>
        <row r="130">
          <cell r="F130" t="str">
            <v>Hawley</v>
          </cell>
        </row>
        <row r="131">
          <cell r="F131" t="str">
            <v>Heath</v>
          </cell>
        </row>
        <row r="132">
          <cell r="F132" t="str">
            <v>Hingham</v>
          </cell>
        </row>
        <row r="133">
          <cell r="F133" t="str">
            <v>Hinsdale</v>
          </cell>
        </row>
        <row r="134">
          <cell r="F134" t="str">
            <v>Holbrook</v>
          </cell>
        </row>
        <row r="135">
          <cell r="F135" t="str">
            <v>Holden</v>
          </cell>
        </row>
        <row r="136">
          <cell r="F136" t="str">
            <v>Holland</v>
          </cell>
        </row>
        <row r="137">
          <cell r="F137" t="str">
            <v>Holliston</v>
          </cell>
        </row>
        <row r="138">
          <cell r="F138" t="str">
            <v>Holyoke</v>
          </cell>
        </row>
        <row r="139">
          <cell r="F139" t="str">
            <v>Hopedale</v>
          </cell>
        </row>
        <row r="140">
          <cell r="F140" t="str">
            <v>Hopkinton</v>
          </cell>
        </row>
        <row r="141">
          <cell r="F141" t="str">
            <v>Hubbardston</v>
          </cell>
        </row>
        <row r="142">
          <cell r="F142" t="str">
            <v>Hudson</v>
          </cell>
        </row>
        <row r="143">
          <cell r="F143" t="str">
            <v>Hull</v>
          </cell>
        </row>
        <row r="144">
          <cell r="F144" t="str">
            <v>Huntington</v>
          </cell>
        </row>
        <row r="145">
          <cell r="F145" t="str">
            <v>Ipswich</v>
          </cell>
        </row>
        <row r="146">
          <cell r="F146" t="str">
            <v>Kingston</v>
          </cell>
        </row>
        <row r="147">
          <cell r="F147" t="str">
            <v>Lakeville</v>
          </cell>
        </row>
        <row r="148">
          <cell r="F148" t="str">
            <v>Lancaster</v>
          </cell>
        </row>
        <row r="149">
          <cell r="F149" t="str">
            <v>Lanesborough</v>
          </cell>
        </row>
        <row r="150">
          <cell r="F150" t="str">
            <v>Lawrence</v>
          </cell>
        </row>
        <row r="151">
          <cell r="F151" t="str">
            <v>Lee</v>
          </cell>
        </row>
        <row r="152">
          <cell r="F152" t="str">
            <v>Leicester</v>
          </cell>
        </row>
        <row r="153">
          <cell r="F153" t="str">
            <v>Lenox</v>
          </cell>
        </row>
        <row r="154">
          <cell r="F154" t="str">
            <v>Leominster</v>
          </cell>
        </row>
        <row r="155">
          <cell r="F155" t="str">
            <v>Leverett</v>
          </cell>
        </row>
        <row r="156">
          <cell r="F156" t="str">
            <v>Lexington</v>
          </cell>
        </row>
        <row r="157">
          <cell r="F157" t="str">
            <v>Leyden</v>
          </cell>
        </row>
        <row r="158">
          <cell r="F158" t="str">
            <v>Lincoln</v>
          </cell>
        </row>
        <row r="159">
          <cell r="F159" t="str">
            <v>Littleton</v>
          </cell>
        </row>
        <row r="160">
          <cell r="F160" t="str">
            <v>Longmeadow</v>
          </cell>
        </row>
        <row r="161">
          <cell r="F161" t="str">
            <v>Lowell</v>
          </cell>
        </row>
        <row r="162">
          <cell r="F162" t="str">
            <v>Ludlow</v>
          </cell>
        </row>
        <row r="163">
          <cell r="F163" t="str">
            <v>Lunenburg</v>
          </cell>
        </row>
        <row r="164">
          <cell r="F164" t="str">
            <v>Lynn</v>
          </cell>
        </row>
        <row r="165">
          <cell r="F165" t="str">
            <v>Lynnfield</v>
          </cell>
        </row>
        <row r="166">
          <cell r="F166" t="str">
            <v>Malden</v>
          </cell>
        </row>
        <row r="167">
          <cell r="F167" t="str">
            <v>Manchester-by-the-Sea</v>
          </cell>
        </row>
        <row r="168">
          <cell r="F168" t="str">
            <v>Mansfield</v>
          </cell>
        </row>
        <row r="169">
          <cell r="F169" t="str">
            <v>Marblehead</v>
          </cell>
        </row>
        <row r="170">
          <cell r="F170" t="str">
            <v>Marion</v>
          </cell>
        </row>
        <row r="171">
          <cell r="F171" t="str">
            <v>Marlborough</v>
          </cell>
        </row>
        <row r="172">
          <cell r="F172" t="str">
            <v>Marshfield</v>
          </cell>
        </row>
        <row r="173">
          <cell r="F173" t="str">
            <v>Mashpee</v>
          </cell>
        </row>
        <row r="174">
          <cell r="F174" t="str">
            <v>Mattapoisett</v>
          </cell>
        </row>
        <row r="175">
          <cell r="F175" t="str">
            <v>Maynard</v>
          </cell>
        </row>
        <row r="176">
          <cell r="F176" t="str">
            <v>Medfield</v>
          </cell>
        </row>
        <row r="177">
          <cell r="F177" t="str">
            <v>Medford</v>
          </cell>
        </row>
        <row r="178">
          <cell r="F178" t="str">
            <v>Medway</v>
          </cell>
        </row>
        <row r="179">
          <cell r="F179" t="str">
            <v>Melrose</v>
          </cell>
        </row>
        <row r="180">
          <cell r="F180" t="str">
            <v>Mendon</v>
          </cell>
        </row>
        <row r="181">
          <cell r="F181" t="str">
            <v>Merrimac</v>
          </cell>
        </row>
        <row r="182">
          <cell r="F182" t="str">
            <v>Methuen</v>
          </cell>
        </row>
        <row r="183">
          <cell r="F183" t="str">
            <v>Middleborough</v>
          </cell>
        </row>
        <row r="184">
          <cell r="F184" t="str">
            <v>Middlefield</v>
          </cell>
        </row>
        <row r="185">
          <cell r="F185" t="str">
            <v>Middleton</v>
          </cell>
        </row>
        <row r="186">
          <cell r="F186" t="str">
            <v>Milford</v>
          </cell>
        </row>
        <row r="187">
          <cell r="F187" t="str">
            <v>Millbury</v>
          </cell>
        </row>
        <row r="188">
          <cell r="F188" t="str">
            <v>Millis</v>
          </cell>
        </row>
        <row r="189">
          <cell r="F189" t="str">
            <v>Millville</v>
          </cell>
        </row>
        <row r="190">
          <cell r="F190" t="str">
            <v>Milton</v>
          </cell>
        </row>
        <row r="191">
          <cell r="F191" t="str">
            <v>Monroe</v>
          </cell>
        </row>
        <row r="192">
          <cell r="F192" t="str">
            <v>Monson</v>
          </cell>
        </row>
        <row r="193">
          <cell r="F193" t="str">
            <v>Montague</v>
          </cell>
        </row>
        <row r="194">
          <cell r="F194" t="str">
            <v>Monterey</v>
          </cell>
        </row>
        <row r="195">
          <cell r="F195" t="str">
            <v>Montgomery</v>
          </cell>
        </row>
        <row r="196">
          <cell r="F196" t="str">
            <v>Mount Washington</v>
          </cell>
        </row>
        <row r="197">
          <cell r="F197" t="str">
            <v>Nahant</v>
          </cell>
        </row>
        <row r="198">
          <cell r="F198" t="str">
            <v>Nantucket</v>
          </cell>
        </row>
        <row r="199">
          <cell r="F199" t="str">
            <v>Natick</v>
          </cell>
        </row>
        <row r="200">
          <cell r="F200" t="str">
            <v>Needham</v>
          </cell>
        </row>
        <row r="201">
          <cell r="F201" t="str">
            <v>New Ashford</v>
          </cell>
        </row>
        <row r="202">
          <cell r="F202" t="str">
            <v>New Bedford</v>
          </cell>
        </row>
        <row r="203">
          <cell r="F203" t="str">
            <v>New Braintree</v>
          </cell>
        </row>
        <row r="204">
          <cell r="F204" t="str">
            <v>New Marlborough</v>
          </cell>
        </row>
        <row r="205">
          <cell r="F205" t="str">
            <v>New Salem</v>
          </cell>
        </row>
        <row r="206">
          <cell r="F206" t="str">
            <v>Newbury</v>
          </cell>
        </row>
        <row r="207">
          <cell r="F207" t="str">
            <v>Newburyport</v>
          </cell>
        </row>
        <row r="208">
          <cell r="F208" t="str">
            <v>Newton</v>
          </cell>
        </row>
        <row r="209">
          <cell r="F209" t="str">
            <v>Norfolk</v>
          </cell>
        </row>
        <row r="210">
          <cell r="F210" t="str">
            <v>North Adams</v>
          </cell>
        </row>
        <row r="211">
          <cell r="F211" t="str">
            <v>North Andover</v>
          </cell>
        </row>
        <row r="212">
          <cell r="F212" t="str">
            <v>North Attleborough</v>
          </cell>
        </row>
        <row r="213">
          <cell r="F213" t="str">
            <v>North Brookfield</v>
          </cell>
        </row>
        <row r="214">
          <cell r="F214" t="str">
            <v>North Reading</v>
          </cell>
        </row>
        <row r="215">
          <cell r="F215" t="str">
            <v>Northampton</v>
          </cell>
        </row>
        <row r="216">
          <cell r="F216" t="str">
            <v>Northborough</v>
          </cell>
        </row>
        <row r="217">
          <cell r="F217" t="str">
            <v>Northbridge</v>
          </cell>
        </row>
        <row r="218">
          <cell r="F218" t="str">
            <v>Northfield</v>
          </cell>
        </row>
        <row r="219">
          <cell r="F219" t="str">
            <v>Norton</v>
          </cell>
        </row>
        <row r="220">
          <cell r="F220" t="str">
            <v>Norwell</v>
          </cell>
        </row>
        <row r="221">
          <cell r="F221" t="str">
            <v>Norwood</v>
          </cell>
        </row>
        <row r="222">
          <cell r="F222" t="str">
            <v>Oak Bluffs</v>
          </cell>
        </row>
        <row r="223">
          <cell r="F223" t="str">
            <v>Oakham</v>
          </cell>
        </row>
        <row r="224">
          <cell r="F224" t="str">
            <v>Orange</v>
          </cell>
        </row>
        <row r="225">
          <cell r="F225" t="str">
            <v>Orleans</v>
          </cell>
        </row>
        <row r="226">
          <cell r="F226" t="str">
            <v>Otis</v>
          </cell>
        </row>
        <row r="227">
          <cell r="F227" t="str">
            <v>Oxford</v>
          </cell>
        </row>
        <row r="228">
          <cell r="F228" t="str">
            <v>Palmer</v>
          </cell>
        </row>
        <row r="229">
          <cell r="F229" t="str">
            <v>Paxton</v>
          </cell>
        </row>
        <row r="230">
          <cell r="F230" t="str">
            <v>Peabody</v>
          </cell>
        </row>
        <row r="231">
          <cell r="F231" t="str">
            <v>Pelham</v>
          </cell>
        </row>
        <row r="232">
          <cell r="F232" t="str">
            <v>Pembroke</v>
          </cell>
        </row>
        <row r="233">
          <cell r="F233" t="str">
            <v>Pepperell</v>
          </cell>
        </row>
        <row r="234">
          <cell r="F234" t="str">
            <v>Peru</v>
          </cell>
        </row>
        <row r="235">
          <cell r="F235" t="str">
            <v>Petersham</v>
          </cell>
        </row>
        <row r="236">
          <cell r="F236" t="str">
            <v>Phillipston</v>
          </cell>
        </row>
        <row r="237">
          <cell r="F237" t="str">
            <v>Pittsfield</v>
          </cell>
        </row>
        <row r="238">
          <cell r="F238" t="str">
            <v>Plainfield</v>
          </cell>
        </row>
        <row r="239">
          <cell r="F239" t="str">
            <v>Plainville</v>
          </cell>
        </row>
        <row r="240">
          <cell r="F240" t="str">
            <v>Plymouth</v>
          </cell>
        </row>
        <row r="241">
          <cell r="F241" t="str">
            <v>Plympton</v>
          </cell>
        </row>
        <row r="242">
          <cell r="F242" t="str">
            <v>Princeton</v>
          </cell>
        </row>
        <row r="243">
          <cell r="F243" t="str">
            <v>Provincetown</v>
          </cell>
        </row>
        <row r="244">
          <cell r="F244" t="str">
            <v>Quincy</v>
          </cell>
        </row>
        <row r="245">
          <cell r="F245" t="str">
            <v>Randolph</v>
          </cell>
        </row>
        <row r="246">
          <cell r="F246" t="str">
            <v>Raynham</v>
          </cell>
        </row>
        <row r="247">
          <cell r="F247" t="str">
            <v>Reading</v>
          </cell>
        </row>
        <row r="248">
          <cell r="F248" t="str">
            <v>Rehoboth</v>
          </cell>
        </row>
        <row r="249">
          <cell r="F249" t="str">
            <v>Revere</v>
          </cell>
        </row>
        <row r="250">
          <cell r="F250" t="str">
            <v>Richmond</v>
          </cell>
        </row>
        <row r="251">
          <cell r="F251" t="str">
            <v>Rochester</v>
          </cell>
        </row>
        <row r="252">
          <cell r="F252" t="str">
            <v>Rockland</v>
          </cell>
        </row>
        <row r="253">
          <cell r="F253" t="str">
            <v>Rockport</v>
          </cell>
        </row>
        <row r="254">
          <cell r="F254" t="str">
            <v>Rowe</v>
          </cell>
        </row>
        <row r="255">
          <cell r="F255" t="str">
            <v>Rowley</v>
          </cell>
        </row>
        <row r="256">
          <cell r="F256" t="str">
            <v>Royalston</v>
          </cell>
        </row>
        <row r="257">
          <cell r="F257" t="str">
            <v>Russell</v>
          </cell>
        </row>
        <row r="258">
          <cell r="F258" t="str">
            <v>Rutland</v>
          </cell>
        </row>
        <row r="259">
          <cell r="F259" t="str">
            <v>Salem</v>
          </cell>
        </row>
        <row r="260">
          <cell r="F260" t="str">
            <v>Salisbury</v>
          </cell>
        </row>
        <row r="261">
          <cell r="F261" t="str">
            <v>Sandisfield</v>
          </cell>
        </row>
        <row r="262">
          <cell r="F262" t="str">
            <v>Sandwich</v>
          </cell>
        </row>
        <row r="263">
          <cell r="F263" t="str">
            <v>Saugus</v>
          </cell>
        </row>
        <row r="264">
          <cell r="F264" t="str">
            <v>Savoy</v>
          </cell>
        </row>
        <row r="265">
          <cell r="F265" t="str">
            <v>Scituate</v>
          </cell>
        </row>
        <row r="266">
          <cell r="F266" t="str">
            <v>Seekonk</v>
          </cell>
        </row>
        <row r="267">
          <cell r="F267" t="str">
            <v>Sharon</v>
          </cell>
        </row>
        <row r="268">
          <cell r="F268" t="str">
            <v>Sheffield</v>
          </cell>
        </row>
        <row r="269">
          <cell r="F269" t="str">
            <v>Shelburne</v>
          </cell>
        </row>
        <row r="270">
          <cell r="F270" t="str">
            <v>Sherborn</v>
          </cell>
        </row>
        <row r="271">
          <cell r="F271" t="str">
            <v>Shirley</v>
          </cell>
        </row>
        <row r="272">
          <cell r="F272" t="str">
            <v>Shrewsbury</v>
          </cell>
        </row>
        <row r="273">
          <cell r="F273" t="str">
            <v>Shutesbury</v>
          </cell>
        </row>
        <row r="274">
          <cell r="F274" t="str">
            <v>Somerset</v>
          </cell>
        </row>
        <row r="275">
          <cell r="F275" t="str">
            <v>Somerville</v>
          </cell>
        </row>
        <row r="276">
          <cell r="F276" t="str">
            <v>South Hadley</v>
          </cell>
        </row>
        <row r="277">
          <cell r="F277" t="str">
            <v>Southampton</v>
          </cell>
        </row>
        <row r="278">
          <cell r="F278" t="str">
            <v>Southborough</v>
          </cell>
        </row>
        <row r="279">
          <cell r="F279" t="str">
            <v>Southbridge</v>
          </cell>
        </row>
        <row r="280">
          <cell r="F280" t="str">
            <v>Southwick</v>
          </cell>
        </row>
        <row r="281">
          <cell r="F281" t="str">
            <v>Spencer</v>
          </cell>
        </row>
        <row r="282">
          <cell r="F282" t="str">
            <v>Springfield</v>
          </cell>
        </row>
        <row r="283">
          <cell r="F283" t="str">
            <v>Sterling</v>
          </cell>
        </row>
        <row r="284">
          <cell r="F284" t="str">
            <v>Stockbridge</v>
          </cell>
        </row>
        <row r="285">
          <cell r="F285" t="str">
            <v>Stoneham</v>
          </cell>
        </row>
        <row r="286">
          <cell r="F286" t="str">
            <v>Stoughton</v>
          </cell>
        </row>
        <row r="287">
          <cell r="F287" t="str">
            <v>Stow</v>
          </cell>
        </row>
        <row r="288">
          <cell r="F288" t="str">
            <v>Sturbridge</v>
          </cell>
        </row>
        <row r="289">
          <cell r="F289" t="str">
            <v>Sudbury</v>
          </cell>
        </row>
        <row r="290">
          <cell r="F290" t="str">
            <v>Sunderland</v>
          </cell>
        </row>
        <row r="291">
          <cell r="F291" t="str">
            <v>Sutton</v>
          </cell>
        </row>
        <row r="292">
          <cell r="F292" t="str">
            <v>Swampscott</v>
          </cell>
        </row>
        <row r="293">
          <cell r="F293" t="str">
            <v>Swansea</v>
          </cell>
        </row>
        <row r="294">
          <cell r="F294" t="str">
            <v>Taunton</v>
          </cell>
        </row>
        <row r="295">
          <cell r="F295" t="str">
            <v>Templeton</v>
          </cell>
        </row>
        <row r="296">
          <cell r="F296" t="str">
            <v>Tewksbury</v>
          </cell>
        </row>
        <row r="297">
          <cell r="F297" t="str">
            <v>Tisbury</v>
          </cell>
        </row>
        <row r="298">
          <cell r="F298" t="str">
            <v>Tolland</v>
          </cell>
        </row>
        <row r="299">
          <cell r="F299" t="str">
            <v>Topsfield</v>
          </cell>
        </row>
        <row r="300">
          <cell r="F300" t="str">
            <v>Townsend</v>
          </cell>
        </row>
        <row r="301">
          <cell r="F301" t="str">
            <v>Truro</v>
          </cell>
        </row>
        <row r="302">
          <cell r="F302" t="str">
            <v>Tyngsborough</v>
          </cell>
        </row>
        <row r="303">
          <cell r="F303" t="str">
            <v>Tyringham</v>
          </cell>
        </row>
        <row r="304">
          <cell r="F304" t="str">
            <v>Upton</v>
          </cell>
        </row>
        <row r="305">
          <cell r="F305" t="str">
            <v>Uxbridge</v>
          </cell>
        </row>
        <row r="306">
          <cell r="F306" t="str">
            <v>Wakefield</v>
          </cell>
        </row>
        <row r="307">
          <cell r="F307" t="str">
            <v>Wales</v>
          </cell>
        </row>
        <row r="308">
          <cell r="F308" t="str">
            <v>Walpole</v>
          </cell>
        </row>
        <row r="309">
          <cell r="F309" t="str">
            <v>Waltham</v>
          </cell>
        </row>
        <row r="310">
          <cell r="F310" t="str">
            <v>Ware</v>
          </cell>
        </row>
        <row r="311">
          <cell r="F311" t="str">
            <v>Wareham</v>
          </cell>
        </row>
        <row r="312">
          <cell r="F312" t="str">
            <v>Warren</v>
          </cell>
        </row>
        <row r="313">
          <cell r="F313" t="str">
            <v>Warwick</v>
          </cell>
        </row>
        <row r="314">
          <cell r="F314" t="str">
            <v>Washington</v>
          </cell>
        </row>
        <row r="315">
          <cell r="F315" t="str">
            <v>Watertown</v>
          </cell>
        </row>
        <row r="316">
          <cell r="F316" t="str">
            <v>Wayland</v>
          </cell>
        </row>
        <row r="317">
          <cell r="F317" t="str">
            <v>Webster</v>
          </cell>
        </row>
        <row r="318">
          <cell r="F318" t="str">
            <v>Wellesley</v>
          </cell>
        </row>
        <row r="319">
          <cell r="F319" t="str">
            <v>Wellfleet</v>
          </cell>
        </row>
        <row r="320">
          <cell r="F320" t="str">
            <v>Wendell</v>
          </cell>
        </row>
        <row r="321">
          <cell r="F321" t="str">
            <v>Wenham</v>
          </cell>
        </row>
        <row r="322">
          <cell r="F322" t="str">
            <v>West Boylston</v>
          </cell>
        </row>
        <row r="323">
          <cell r="F323" t="str">
            <v>West Bridgewater</v>
          </cell>
        </row>
        <row r="324">
          <cell r="F324" t="str">
            <v>West Brookfield</v>
          </cell>
        </row>
        <row r="325">
          <cell r="F325" t="str">
            <v>West Newbury</v>
          </cell>
        </row>
        <row r="326">
          <cell r="F326" t="str">
            <v>West Springfield</v>
          </cell>
        </row>
        <row r="327">
          <cell r="F327" t="str">
            <v>West Stockbridge</v>
          </cell>
        </row>
        <row r="328">
          <cell r="F328" t="str">
            <v>West Tisbury</v>
          </cell>
        </row>
        <row r="329">
          <cell r="F329" t="str">
            <v>Westborough</v>
          </cell>
        </row>
        <row r="330">
          <cell r="F330" t="str">
            <v>Westfield</v>
          </cell>
        </row>
        <row r="331">
          <cell r="F331" t="str">
            <v>Westford</v>
          </cell>
        </row>
        <row r="332">
          <cell r="F332" t="str">
            <v>Westhampton</v>
          </cell>
        </row>
        <row r="333">
          <cell r="F333" t="str">
            <v>Westminster</v>
          </cell>
        </row>
        <row r="334">
          <cell r="F334" t="str">
            <v>Weston</v>
          </cell>
        </row>
        <row r="335">
          <cell r="F335" t="str">
            <v>Westport</v>
          </cell>
        </row>
        <row r="336">
          <cell r="F336" t="str">
            <v>Westwood</v>
          </cell>
        </row>
        <row r="337">
          <cell r="F337" t="str">
            <v>Weymouth</v>
          </cell>
        </row>
        <row r="338">
          <cell r="F338" t="str">
            <v>Whately</v>
          </cell>
        </row>
        <row r="339">
          <cell r="F339" t="str">
            <v>Whitman</v>
          </cell>
        </row>
        <row r="340">
          <cell r="F340" t="str">
            <v>Wilbraham</v>
          </cell>
        </row>
        <row r="341">
          <cell r="F341" t="str">
            <v>Williamsburg</v>
          </cell>
        </row>
        <row r="342">
          <cell r="F342" t="str">
            <v>Williamstown</v>
          </cell>
        </row>
        <row r="343">
          <cell r="F343" t="str">
            <v>Wilmington</v>
          </cell>
        </row>
        <row r="344">
          <cell r="F344" t="str">
            <v>Winchendon</v>
          </cell>
        </row>
        <row r="345">
          <cell r="F345" t="str">
            <v>Winchester</v>
          </cell>
        </row>
        <row r="346">
          <cell r="F346" t="str">
            <v>Windsor</v>
          </cell>
        </row>
        <row r="347">
          <cell r="F347" t="str">
            <v>Winthrop</v>
          </cell>
        </row>
        <row r="348">
          <cell r="F348" t="str">
            <v>Woburn</v>
          </cell>
        </row>
        <row r="349">
          <cell r="F349" t="str">
            <v>Worcester</v>
          </cell>
        </row>
        <row r="350">
          <cell r="F350" t="str">
            <v>Worthington</v>
          </cell>
        </row>
        <row r="351">
          <cell r="F351" t="str">
            <v>Wrentham</v>
          </cell>
        </row>
        <row r="352">
          <cell r="F352" t="str">
            <v>Yarmouth</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PV Project Form"/>
      <sheetName val="Drop-Down Lists"/>
    </sheetNames>
    <sheetDataSet>
      <sheetData sheetId="0"/>
      <sheetData sheetId="1"/>
      <sheetData sheetId="2">
        <row r="2">
          <cell r="A2" t="str">
            <v>Residential (3 of fewer dwelling units per building)</v>
          </cell>
          <cell r="G2" t="str">
            <v>National Grid</v>
          </cell>
        </row>
        <row r="3">
          <cell r="G3" t="str">
            <v>NSTAR</v>
          </cell>
        </row>
        <row r="4">
          <cell r="G4" t="str">
            <v>Unitil (Fitchburg Gas &amp; Electric)</v>
          </cell>
        </row>
        <row r="5">
          <cell r="G5" t="str">
            <v>Western Massachusetts Electric Company</v>
          </cell>
        </row>
        <row r="6">
          <cell r="G6" t="str">
            <v>Municipal Light Plant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mass.gov/eea/energy-utilities-clean-tech/renewable-energy/rps-aps/retail-electric-supplier-compliance/rps-and-aps-minimum-standards.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ass.gov/eea/energy-utilities-clean-tech/renewable-energy/rps-aps/retail-electric-supplier-compliance/rps-and-aps-minimum-standard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showGridLines="0" tabSelected="1" zoomScaleNormal="100" workbookViewId="0"/>
  </sheetViews>
  <sheetFormatPr defaultRowHeight="15"/>
  <cols>
    <col min="1" max="1" width="9.140625" style="1"/>
    <col min="2" max="2" width="36.42578125" customWidth="1"/>
    <col min="3" max="3" width="36.28515625" customWidth="1"/>
    <col min="4" max="4" width="19" customWidth="1"/>
    <col min="5" max="5" width="29.42578125" customWidth="1"/>
    <col min="9" max="9" width="9.140625" customWidth="1"/>
  </cols>
  <sheetData>
    <row r="1" spans="2:6" s="1" customFormat="1"/>
    <row r="2" spans="2:6" s="1" customFormat="1" ht="20.25">
      <c r="B2" s="86" t="s">
        <v>6</v>
      </c>
      <c r="C2" s="86"/>
      <c r="D2" s="86"/>
      <c r="E2" s="86"/>
    </row>
    <row r="3" spans="2:6" s="1" customFormat="1" ht="20.25">
      <c r="B3" s="86" t="s">
        <v>7</v>
      </c>
      <c r="C3" s="86"/>
      <c r="D3" s="86"/>
      <c r="E3" s="86"/>
    </row>
    <row r="4" spans="2:6" s="1" customFormat="1" ht="20.25">
      <c r="B4" s="86" t="s">
        <v>8</v>
      </c>
      <c r="C4" s="86"/>
      <c r="D4" s="86"/>
      <c r="E4" s="86"/>
    </row>
    <row r="5" spans="2:6" ht="20.25">
      <c r="B5" s="86" t="s">
        <v>9</v>
      </c>
      <c r="C5" s="86"/>
      <c r="D5" s="86"/>
      <c r="E5" s="86"/>
      <c r="F5" s="3"/>
    </row>
    <row r="6" spans="2:6" s="1" customFormat="1" ht="20.25">
      <c r="B6" s="16"/>
      <c r="C6" s="16"/>
      <c r="D6" s="16"/>
      <c r="E6" s="16"/>
      <c r="F6" s="3"/>
    </row>
    <row r="7" spans="2:6" ht="20.25">
      <c r="B7" s="90" t="s">
        <v>40</v>
      </c>
      <c r="C7" s="90"/>
      <c r="D7" s="90"/>
      <c r="E7" s="90"/>
      <c r="F7" s="3"/>
    </row>
    <row r="8" spans="2:6" ht="20.25">
      <c r="B8" s="89" t="s">
        <v>12</v>
      </c>
      <c r="C8" s="89"/>
      <c r="D8" s="89"/>
      <c r="E8" s="89"/>
      <c r="F8" s="3"/>
    </row>
    <row r="9" spans="2:6" s="1" customFormat="1" ht="20.25">
      <c r="B9" s="87">
        <v>43707</v>
      </c>
      <c r="C9" s="88"/>
      <c r="D9" s="88"/>
      <c r="E9" s="88"/>
      <c r="F9" s="3"/>
    </row>
    <row r="10" spans="2:6" s="1" customFormat="1" ht="20.25">
      <c r="B10" s="20"/>
      <c r="C10" s="20"/>
      <c r="D10" s="20"/>
      <c r="E10" s="20"/>
      <c r="F10" s="3"/>
    </row>
    <row r="11" spans="2:6" ht="21" customHeight="1">
      <c r="B11" s="4" t="s">
        <v>16</v>
      </c>
      <c r="D11" s="3"/>
      <c r="E11" s="3"/>
      <c r="F11" s="3"/>
    </row>
    <row r="12" spans="2:6" s="1" customFormat="1" ht="21" customHeight="1">
      <c r="B12" s="72" t="s">
        <v>31</v>
      </c>
      <c r="C12" s="72"/>
      <c r="D12" s="72"/>
      <c r="E12" s="72"/>
      <c r="F12" s="3"/>
    </row>
    <row r="13" spans="2:6" s="64" customFormat="1" ht="21" customHeight="1">
      <c r="B13" s="85" t="s">
        <v>32</v>
      </c>
      <c r="C13" s="85"/>
      <c r="D13" s="66"/>
      <c r="E13" s="66"/>
      <c r="F13" s="3"/>
    </row>
    <row r="14" spans="2:6" s="1" customFormat="1" ht="21" customHeight="1">
      <c r="B14" s="72" t="s">
        <v>15</v>
      </c>
      <c r="C14" s="72"/>
      <c r="D14" s="72"/>
      <c r="E14" s="72"/>
      <c r="F14" s="3"/>
    </row>
    <row r="15" spans="2:6" s="64" customFormat="1" ht="21" customHeight="1">
      <c r="B15" s="66"/>
      <c r="C15" s="66"/>
      <c r="D15" s="66"/>
      <c r="E15" s="66"/>
      <c r="F15" s="3"/>
    </row>
    <row r="16" spans="2:6" ht="15.75" thickBot="1">
      <c r="B16" s="3"/>
      <c r="C16" s="3"/>
      <c r="D16" s="3"/>
      <c r="E16" s="3"/>
      <c r="F16" s="3"/>
    </row>
    <row r="17" spans="1:9" ht="16.5" thickBot="1">
      <c r="B17" s="6" t="s">
        <v>0</v>
      </c>
      <c r="C17" s="7" t="s">
        <v>26</v>
      </c>
      <c r="D17" s="25" t="s">
        <v>14</v>
      </c>
      <c r="E17" s="2" t="s">
        <v>1</v>
      </c>
      <c r="F17" s="3"/>
    </row>
    <row r="18" spans="1:9" ht="39.75" customHeight="1">
      <c r="B18" s="39" t="s">
        <v>17</v>
      </c>
      <c r="C18" s="40" t="s">
        <v>33</v>
      </c>
      <c r="D18" s="57">
        <f>E41</f>
        <v>748583.86579199997</v>
      </c>
      <c r="E18" s="45" t="s">
        <v>22</v>
      </c>
      <c r="F18" s="3"/>
      <c r="G18" s="1"/>
    </row>
    <row r="19" spans="1:9" s="1" customFormat="1" ht="39.75" customHeight="1">
      <c r="B19" s="41" t="s">
        <v>18</v>
      </c>
      <c r="C19" s="42" t="s">
        <v>28</v>
      </c>
      <c r="D19" s="58">
        <v>52970</v>
      </c>
      <c r="E19" s="46" t="s">
        <v>37</v>
      </c>
      <c r="F19" s="3"/>
    </row>
    <row r="20" spans="1:9" ht="39.75" customHeight="1">
      <c r="B20" s="41" t="s">
        <v>4</v>
      </c>
      <c r="C20" s="42" t="s">
        <v>29</v>
      </c>
      <c r="D20" s="59">
        <v>8985</v>
      </c>
      <c r="E20" s="46" t="s">
        <v>37</v>
      </c>
      <c r="F20" s="60"/>
    </row>
    <row r="21" spans="1:9" ht="39.75" customHeight="1" thickBot="1">
      <c r="B21" s="43" t="s">
        <v>52</v>
      </c>
      <c r="C21" s="44" t="s">
        <v>30</v>
      </c>
      <c r="D21" s="48">
        <v>632</v>
      </c>
      <c r="E21" s="47" t="s">
        <v>27</v>
      </c>
      <c r="F21" s="3"/>
      <c r="G21" s="56"/>
    </row>
    <row r="22" spans="1:9" ht="16.5" thickBot="1">
      <c r="B22" s="10"/>
      <c r="C22" s="10"/>
      <c r="D22" s="61"/>
      <c r="E22" s="3"/>
      <c r="F22" s="3"/>
    </row>
    <row r="23" spans="1:9" ht="16.5" thickBot="1">
      <c r="B23" s="11" t="s">
        <v>2</v>
      </c>
      <c r="C23" s="7" t="s">
        <v>26</v>
      </c>
      <c r="D23" s="25" t="s">
        <v>14</v>
      </c>
      <c r="E23" s="2" t="s">
        <v>1</v>
      </c>
      <c r="F23" s="3"/>
    </row>
    <row r="24" spans="1:9" ht="30" customHeight="1">
      <c r="B24" s="23" t="s">
        <v>51</v>
      </c>
      <c r="C24" s="21" t="s">
        <v>34</v>
      </c>
      <c r="D24" s="62">
        <f>IF((D18-D19+D20+D21)&lt;D18, D18, (D18-D19+D20+D21))</f>
        <v>748583.86579199997</v>
      </c>
      <c r="E24" s="24" t="s">
        <v>21</v>
      </c>
      <c r="F24" s="3"/>
      <c r="I24" s="56"/>
    </row>
    <row r="25" spans="1:9" ht="30" customHeight="1">
      <c r="B25" s="12" t="s">
        <v>24</v>
      </c>
      <c r="C25" s="8"/>
      <c r="D25" s="65">
        <v>46448304</v>
      </c>
      <c r="E25" s="22" t="s">
        <v>38</v>
      </c>
      <c r="F25" s="3"/>
    </row>
    <row r="26" spans="1:9" ht="30" customHeight="1" thickBot="1">
      <c r="B26" s="13" t="s">
        <v>25</v>
      </c>
      <c r="C26" s="9"/>
      <c r="D26" s="35">
        <f>D24/D25</f>
        <v>1.6116495142470648E-2</v>
      </c>
      <c r="E26" s="5" t="s">
        <v>3</v>
      </c>
      <c r="F26" s="3"/>
    </row>
    <row r="27" spans="1:9" s="1" customFormat="1" ht="8.4499999999999993" customHeight="1">
      <c r="A27" s="15"/>
      <c r="B27" s="17"/>
      <c r="C27" s="17"/>
      <c r="D27" s="26"/>
      <c r="E27" s="18"/>
      <c r="F27" s="15"/>
    </row>
    <row r="28" spans="1:9" s="1" customFormat="1" ht="18.75">
      <c r="A28" s="15"/>
      <c r="B28" s="27" t="s">
        <v>11</v>
      </c>
      <c r="C28" s="15"/>
      <c r="D28" s="15"/>
      <c r="F28" s="15"/>
    </row>
    <row r="29" spans="1:9" s="1" customFormat="1" ht="7.5" customHeight="1">
      <c r="A29" s="15"/>
      <c r="B29" s="15"/>
      <c r="C29" s="15"/>
      <c r="D29" s="15"/>
      <c r="F29" s="15"/>
    </row>
    <row r="30" spans="1:9" s="1" customFormat="1" ht="15.75" customHeight="1">
      <c r="A30" s="15"/>
      <c r="B30" s="28" t="s">
        <v>35</v>
      </c>
      <c r="C30" s="15"/>
      <c r="D30" s="15"/>
      <c r="F30" s="15"/>
    </row>
    <row r="31" spans="1:9" s="1" customFormat="1" ht="15.75" customHeight="1">
      <c r="A31" s="15"/>
      <c r="B31" s="81" t="s">
        <v>41</v>
      </c>
      <c r="C31" s="81"/>
      <c r="D31" s="81"/>
      <c r="F31" s="30"/>
    </row>
    <row r="32" spans="1:9" s="1" customFormat="1" ht="18" customHeight="1">
      <c r="A32" s="15"/>
      <c r="B32" s="30" t="s">
        <v>42</v>
      </c>
      <c r="C32" s="29"/>
      <c r="D32" s="29"/>
      <c r="F32" s="15"/>
    </row>
    <row r="33" spans="1:6" s="64" customFormat="1" ht="6.75" customHeight="1">
      <c r="A33" s="15"/>
      <c r="B33" s="30"/>
      <c r="C33" s="29"/>
      <c r="D33" s="29"/>
      <c r="F33" s="15"/>
    </row>
    <row r="34" spans="1:6" s="1" customFormat="1" ht="15.75">
      <c r="A34" s="15"/>
      <c r="B34" s="34" t="s">
        <v>25</v>
      </c>
      <c r="C34" s="29"/>
      <c r="D34" s="29"/>
      <c r="F34" s="15"/>
    </row>
    <row r="35" spans="1:6" s="1" customFormat="1" ht="15.75" customHeight="1">
      <c r="A35" s="15"/>
      <c r="B35" s="81" t="s">
        <v>39</v>
      </c>
      <c r="C35" s="81"/>
      <c r="D35" s="81"/>
      <c r="F35" s="30"/>
    </row>
    <row r="36" spans="1:6" ht="7.5" customHeight="1">
      <c r="A36" s="15"/>
      <c r="B36" s="31"/>
      <c r="C36" s="31"/>
      <c r="D36" s="32"/>
      <c r="E36" s="15"/>
      <c r="F36" s="15"/>
    </row>
    <row r="37" spans="1:6" s="1" customFormat="1" ht="19.5" thickBot="1">
      <c r="A37" s="15"/>
      <c r="B37" s="33" t="s">
        <v>13</v>
      </c>
      <c r="C37" s="31"/>
      <c r="D37" s="32"/>
      <c r="E37" s="15"/>
      <c r="F37" s="15"/>
    </row>
    <row r="38" spans="1:6" s="1" customFormat="1" ht="20.25" customHeight="1">
      <c r="B38" s="77" t="s">
        <v>46</v>
      </c>
      <c r="C38" s="78"/>
      <c r="D38" s="83" t="s">
        <v>19</v>
      </c>
      <c r="E38" s="75" t="s">
        <v>50</v>
      </c>
      <c r="F38" s="3"/>
    </row>
    <row r="39" spans="1:6" ht="20.25" customHeight="1">
      <c r="B39" s="73" t="s">
        <v>10</v>
      </c>
      <c r="C39" s="74"/>
      <c r="D39" s="84"/>
      <c r="E39" s="76"/>
      <c r="F39" s="3"/>
    </row>
    <row r="40" spans="1:6" ht="21" customHeight="1" thickBot="1">
      <c r="B40" s="70" t="s">
        <v>45</v>
      </c>
      <c r="C40" s="71"/>
      <c r="D40" s="51">
        <v>653.32399999999996</v>
      </c>
      <c r="E40" s="63">
        <f>D40*0.1308*8760</f>
        <v>748583.86579199997</v>
      </c>
      <c r="F40" s="3"/>
    </row>
    <row r="41" spans="1:6" ht="21" customHeight="1" thickBot="1">
      <c r="B41" s="68" t="s">
        <v>5</v>
      </c>
      <c r="C41" s="69"/>
      <c r="D41" s="49">
        <f>SUM(D40:D40)</f>
        <v>653.32399999999996</v>
      </c>
      <c r="E41" s="50">
        <f>SUM(E40:E40)</f>
        <v>748583.86579199997</v>
      </c>
      <c r="F41" s="3"/>
    </row>
    <row r="42" spans="1:6" s="1" customFormat="1" ht="15" customHeight="1">
      <c r="B42" s="36"/>
      <c r="C42" s="36"/>
      <c r="D42" s="37"/>
      <c r="E42" s="38"/>
      <c r="F42" s="3"/>
    </row>
    <row r="43" spans="1:6" ht="64.5" customHeight="1">
      <c r="B43" s="82" t="s">
        <v>48</v>
      </c>
      <c r="C43" s="82"/>
      <c r="D43" s="82"/>
      <c r="E43" s="82"/>
      <c r="F43" s="19"/>
    </row>
    <row r="44" spans="1:6" s="1" customFormat="1" ht="27.75" customHeight="1">
      <c r="B44" s="79" t="s">
        <v>20</v>
      </c>
      <c r="C44" s="80"/>
      <c r="D44" s="80"/>
      <c r="E44" s="80"/>
      <c r="F44" s="19"/>
    </row>
    <row r="45" spans="1:6">
      <c r="B45" s="67" t="s">
        <v>49</v>
      </c>
      <c r="C45" s="67"/>
      <c r="D45" s="67"/>
      <c r="E45" s="67"/>
    </row>
  </sheetData>
  <mergeCells count="21">
    <mergeCell ref="B3:E3"/>
    <mergeCell ref="B2:E2"/>
    <mergeCell ref="B5:E5"/>
    <mergeCell ref="B4:E4"/>
    <mergeCell ref="B9:E9"/>
    <mergeCell ref="B8:E8"/>
    <mergeCell ref="B7:E7"/>
    <mergeCell ref="B45:E45"/>
    <mergeCell ref="B41:C41"/>
    <mergeCell ref="B40:C40"/>
    <mergeCell ref="B12:E12"/>
    <mergeCell ref="B14:E14"/>
    <mergeCell ref="B39:C39"/>
    <mergeCell ref="E38:E39"/>
    <mergeCell ref="B38:C38"/>
    <mergeCell ref="B44:E44"/>
    <mergeCell ref="B31:D31"/>
    <mergeCell ref="B35:D35"/>
    <mergeCell ref="B43:E43"/>
    <mergeCell ref="D38:D39"/>
    <mergeCell ref="B13:C13"/>
  </mergeCells>
  <hyperlinks>
    <hyperlink ref="B44" r:id="rId1"/>
  </hyperlinks>
  <pageMargins left="0.7" right="0.7" top="0.75" bottom="0.75" header="0.3" footer="0.3"/>
  <pageSetup scale="62"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44"/>
  <sheetViews>
    <sheetView showGridLines="0" zoomScaleNormal="100" workbookViewId="0"/>
  </sheetViews>
  <sheetFormatPr defaultRowHeight="15"/>
  <cols>
    <col min="1" max="1" width="9.140625" style="55"/>
    <col min="2" max="2" width="36.42578125" style="55" customWidth="1"/>
    <col min="3" max="3" width="36.28515625" style="55" customWidth="1"/>
    <col min="4" max="4" width="19" style="55" customWidth="1"/>
    <col min="5" max="5" width="29.42578125" style="55" customWidth="1"/>
    <col min="6" max="8" width="9.140625" style="55"/>
    <col min="9" max="9" width="9.140625" style="55" customWidth="1"/>
    <col min="10" max="16384" width="9.140625" style="55"/>
  </cols>
  <sheetData>
    <row r="2" spans="2:6" ht="20.25">
      <c r="B2" s="86" t="s">
        <v>6</v>
      </c>
      <c r="C2" s="86"/>
      <c r="D2" s="86"/>
      <c r="E2" s="86"/>
    </row>
    <row r="3" spans="2:6" ht="20.25">
      <c r="B3" s="86" t="s">
        <v>7</v>
      </c>
      <c r="C3" s="86"/>
      <c r="D3" s="86"/>
      <c r="E3" s="86"/>
    </row>
    <row r="4" spans="2:6" ht="20.25">
      <c r="B4" s="86" t="s">
        <v>8</v>
      </c>
      <c r="C4" s="86"/>
      <c r="D4" s="86"/>
      <c r="E4" s="86"/>
    </row>
    <row r="5" spans="2:6" ht="20.25">
      <c r="B5" s="86" t="s">
        <v>9</v>
      </c>
      <c r="C5" s="86"/>
      <c r="D5" s="86"/>
      <c r="E5" s="86"/>
      <c r="F5" s="3"/>
    </row>
    <row r="6" spans="2:6" ht="20.25">
      <c r="B6" s="53"/>
      <c r="C6" s="53"/>
      <c r="D6" s="53"/>
      <c r="E6" s="53"/>
      <c r="F6" s="3"/>
    </row>
    <row r="7" spans="2:6" ht="20.25">
      <c r="B7" s="90" t="s">
        <v>40</v>
      </c>
      <c r="C7" s="90"/>
      <c r="D7" s="90"/>
      <c r="E7" s="90"/>
      <c r="F7" s="3"/>
    </row>
    <row r="8" spans="2:6" ht="20.25">
      <c r="B8" s="89" t="s">
        <v>23</v>
      </c>
      <c r="C8" s="89"/>
      <c r="D8" s="89"/>
      <c r="E8" s="89"/>
      <c r="F8" s="3"/>
    </row>
    <row r="9" spans="2:6" ht="20.25">
      <c r="B9" s="87">
        <v>43707</v>
      </c>
      <c r="C9" s="88"/>
      <c r="D9" s="88"/>
      <c r="E9" s="88"/>
      <c r="F9" s="3"/>
    </row>
    <row r="10" spans="2:6" ht="20.25">
      <c r="B10" s="54"/>
      <c r="C10" s="54"/>
      <c r="D10" s="54"/>
      <c r="E10" s="54"/>
      <c r="F10" s="3"/>
    </row>
    <row r="11" spans="2:6" ht="21" customHeight="1">
      <c r="B11" s="4" t="s">
        <v>16</v>
      </c>
      <c r="D11" s="3"/>
      <c r="E11" s="3"/>
      <c r="F11" s="3"/>
    </row>
    <row r="12" spans="2:6" ht="21" customHeight="1">
      <c r="B12" s="72" t="s">
        <v>31</v>
      </c>
      <c r="C12" s="72"/>
      <c r="D12" s="72"/>
      <c r="E12" s="72"/>
      <c r="F12" s="3"/>
    </row>
    <row r="13" spans="2:6" ht="21" customHeight="1">
      <c r="B13" s="85" t="s">
        <v>32</v>
      </c>
      <c r="C13" s="85"/>
      <c r="D13" s="66"/>
      <c r="E13" s="66"/>
      <c r="F13" s="3"/>
    </row>
    <row r="14" spans="2:6" ht="19.5">
      <c r="B14" s="72" t="s">
        <v>15</v>
      </c>
      <c r="C14" s="72"/>
      <c r="D14" s="72"/>
      <c r="E14" s="72"/>
      <c r="F14" s="3"/>
    </row>
    <row r="15" spans="2:6" s="64" customFormat="1" ht="19.5" thickBot="1">
      <c r="B15" s="66"/>
      <c r="C15" s="66"/>
      <c r="D15" s="66"/>
      <c r="E15" s="66"/>
      <c r="F15" s="3"/>
    </row>
    <row r="16" spans="2:6" ht="16.5" thickBot="1">
      <c r="B16" s="6" t="s">
        <v>0</v>
      </c>
      <c r="C16" s="7" t="s">
        <v>26</v>
      </c>
      <c r="D16" s="25" t="s">
        <v>14</v>
      </c>
      <c r="E16" s="2" t="s">
        <v>1</v>
      </c>
      <c r="F16" s="3"/>
    </row>
    <row r="17" spans="1:6" ht="39.75" customHeight="1">
      <c r="B17" s="39" t="s">
        <v>17</v>
      </c>
      <c r="C17" s="40" t="s">
        <v>33</v>
      </c>
      <c r="D17" s="57">
        <f>E40</f>
        <v>458323.20000000001</v>
      </c>
      <c r="E17" s="45" t="s">
        <v>22</v>
      </c>
      <c r="F17" s="3"/>
    </row>
    <row r="18" spans="1:6" ht="39.75" customHeight="1">
      <c r="B18" s="41" t="s">
        <v>18</v>
      </c>
      <c r="C18" s="42" t="s">
        <v>28</v>
      </c>
      <c r="D18" s="58">
        <v>52970</v>
      </c>
      <c r="E18" s="46" t="s">
        <v>37</v>
      </c>
      <c r="F18" s="3"/>
    </row>
    <row r="19" spans="1:6" ht="39.75" customHeight="1">
      <c r="B19" s="41" t="s">
        <v>4</v>
      </c>
      <c r="C19" s="42" t="s">
        <v>29</v>
      </c>
      <c r="D19" s="59">
        <v>8985</v>
      </c>
      <c r="E19" s="46" t="s">
        <v>37</v>
      </c>
      <c r="F19" s="3"/>
    </row>
    <row r="20" spans="1:6" ht="39.75" customHeight="1" thickBot="1">
      <c r="B20" s="43" t="s">
        <v>52</v>
      </c>
      <c r="C20" s="44" t="s">
        <v>30</v>
      </c>
      <c r="D20" s="48">
        <v>632</v>
      </c>
      <c r="E20" s="47" t="s">
        <v>27</v>
      </c>
      <c r="F20" s="3"/>
    </row>
    <row r="21" spans="1:6" ht="16.5" thickBot="1">
      <c r="B21" s="10"/>
      <c r="C21" s="10"/>
      <c r="D21" s="14"/>
      <c r="E21" s="3"/>
      <c r="F21" s="3"/>
    </row>
    <row r="22" spans="1:6" ht="16.5" thickBot="1">
      <c r="B22" s="11" t="s">
        <v>2</v>
      </c>
      <c r="C22" s="7" t="s">
        <v>26</v>
      </c>
      <c r="D22" s="25" t="s">
        <v>14</v>
      </c>
      <c r="E22" s="2" t="s">
        <v>1</v>
      </c>
      <c r="F22" s="3"/>
    </row>
    <row r="23" spans="1:6" ht="30" customHeight="1">
      <c r="B23" s="23" t="s">
        <v>51</v>
      </c>
      <c r="C23" s="21" t="s">
        <v>34</v>
      </c>
      <c r="D23" s="62">
        <f>IF((D17-D18+D19+D20)&lt;D17, D17, (D17-D18+D19+D20))</f>
        <v>458323.20000000001</v>
      </c>
      <c r="E23" s="24" t="s">
        <v>21</v>
      </c>
      <c r="F23" s="3"/>
    </row>
    <row r="24" spans="1:6" ht="30" customHeight="1">
      <c r="B24" s="12" t="s">
        <v>24</v>
      </c>
      <c r="C24" s="8"/>
      <c r="D24" s="65">
        <v>46448304</v>
      </c>
      <c r="E24" s="22" t="s">
        <v>38</v>
      </c>
      <c r="F24" s="3"/>
    </row>
    <row r="25" spans="1:6" ht="30" customHeight="1" thickBot="1">
      <c r="B25" s="13" t="s">
        <v>25</v>
      </c>
      <c r="C25" s="9"/>
      <c r="D25" s="35">
        <f>D23/D24</f>
        <v>9.8673828865742871E-3</v>
      </c>
      <c r="E25" s="5" t="s">
        <v>3</v>
      </c>
      <c r="F25" s="3"/>
    </row>
    <row r="26" spans="1:6" ht="8.4499999999999993" customHeight="1">
      <c r="A26" s="15"/>
      <c r="B26" s="17"/>
      <c r="C26" s="17"/>
      <c r="D26" s="26"/>
      <c r="E26" s="18"/>
      <c r="F26" s="15"/>
    </row>
    <row r="27" spans="1:6" ht="18.75">
      <c r="A27" s="15"/>
      <c r="B27" s="27" t="s">
        <v>11</v>
      </c>
      <c r="C27" s="15"/>
      <c r="D27" s="15"/>
      <c r="F27" s="15"/>
    </row>
    <row r="28" spans="1:6" ht="7.5" customHeight="1">
      <c r="A28" s="15"/>
      <c r="B28" s="15"/>
      <c r="C28" s="15"/>
      <c r="D28" s="15"/>
      <c r="F28" s="15"/>
    </row>
    <row r="29" spans="1:6" ht="15.75" customHeight="1">
      <c r="A29" s="15"/>
      <c r="B29" s="28" t="s">
        <v>35</v>
      </c>
      <c r="C29" s="15"/>
      <c r="D29" s="15"/>
      <c r="F29" s="15"/>
    </row>
    <row r="30" spans="1:6" ht="15.75" customHeight="1">
      <c r="A30" s="15"/>
      <c r="B30" s="81" t="s">
        <v>43</v>
      </c>
      <c r="C30" s="81"/>
      <c r="D30" s="81"/>
      <c r="E30" s="56"/>
      <c r="F30" s="30"/>
    </row>
    <row r="31" spans="1:6" s="64" customFormat="1" ht="15.75" customHeight="1">
      <c r="A31" s="15"/>
      <c r="B31" s="30" t="s">
        <v>44</v>
      </c>
      <c r="C31" s="29"/>
      <c r="D31" s="29"/>
      <c r="F31" s="30"/>
    </row>
    <row r="32" spans="1:6" ht="7.9" customHeight="1">
      <c r="A32" s="15"/>
      <c r="B32" s="29"/>
      <c r="C32" s="29"/>
      <c r="D32" s="29"/>
      <c r="F32" s="15"/>
    </row>
    <row r="33" spans="1:6" ht="15.75" customHeight="1">
      <c r="A33" s="15"/>
      <c r="B33" s="34" t="s">
        <v>36</v>
      </c>
      <c r="C33" s="29"/>
      <c r="D33" s="29"/>
      <c r="F33" s="15"/>
    </row>
    <row r="34" spans="1:6" ht="15.75" customHeight="1">
      <c r="A34" s="15"/>
      <c r="B34" s="81" t="s">
        <v>53</v>
      </c>
      <c r="C34" s="81"/>
      <c r="D34" s="81"/>
      <c r="F34" s="30"/>
    </row>
    <row r="35" spans="1:6" ht="7.5" customHeight="1">
      <c r="A35" s="15"/>
      <c r="B35" s="31"/>
      <c r="C35" s="31"/>
      <c r="D35" s="32"/>
      <c r="E35" s="15"/>
      <c r="F35" s="15"/>
    </row>
    <row r="36" spans="1:6" ht="19.5" thickBot="1">
      <c r="A36" s="15"/>
      <c r="B36" s="33" t="s">
        <v>13</v>
      </c>
      <c r="C36" s="31"/>
      <c r="D36" s="32"/>
      <c r="E36" s="15"/>
      <c r="F36" s="15"/>
    </row>
    <row r="37" spans="1:6" ht="20.25" customHeight="1">
      <c r="B37" s="77" t="s">
        <v>46</v>
      </c>
      <c r="C37" s="78"/>
      <c r="D37" s="83" t="s">
        <v>19</v>
      </c>
      <c r="E37" s="75" t="s">
        <v>47</v>
      </c>
      <c r="F37" s="3"/>
    </row>
    <row r="38" spans="1:6" ht="20.25" customHeight="1">
      <c r="B38" s="73" t="s">
        <v>10</v>
      </c>
      <c r="C38" s="74"/>
      <c r="D38" s="84"/>
      <c r="E38" s="76"/>
      <c r="F38" s="3"/>
    </row>
    <row r="39" spans="1:6" ht="21" customHeight="1" thickBot="1">
      <c r="B39" s="70" t="s">
        <v>45</v>
      </c>
      <c r="C39" s="71"/>
      <c r="D39" s="51">
        <v>400</v>
      </c>
      <c r="E39" s="52">
        <f>D39*0.1308*8760</f>
        <v>458323.20000000001</v>
      </c>
      <c r="F39" s="3"/>
    </row>
    <row r="40" spans="1:6" ht="21" customHeight="1" thickBot="1">
      <c r="B40" s="68" t="s">
        <v>5</v>
      </c>
      <c r="C40" s="69"/>
      <c r="D40" s="49">
        <f>SUM(D39:D39)</f>
        <v>400</v>
      </c>
      <c r="E40" s="50">
        <f>SUM(E39:E39)</f>
        <v>458323.20000000001</v>
      </c>
      <c r="F40" s="3"/>
    </row>
    <row r="41" spans="1:6" ht="15" customHeight="1">
      <c r="B41" s="36"/>
      <c r="C41" s="36"/>
      <c r="D41" s="37"/>
      <c r="E41" s="38"/>
      <c r="F41" s="3"/>
    </row>
    <row r="42" spans="1:6" ht="68.25" customHeight="1">
      <c r="B42" s="82" t="s">
        <v>48</v>
      </c>
      <c r="C42" s="82"/>
      <c r="D42" s="82"/>
      <c r="E42" s="82"/>
      <c r="F42" s="19"/>
    </row>
    <row r="43" spans="1:6" ht="27.75" customHeight="1">
      <c r="B43" s="79" t="s">
        <v>20</v>
      </c>
      <c r="C43" s="80"/>
      <c r="D43" s="80"/>
      <c r="E43" s="80"/>
      <c r="F43" s="19"/>
    </row>
    <row r="44" spans="1:6" ht="15" customHeight="1">
      <c r="B44" s="67" t="s">
        <v>49</v>
      </c>
      <c r="C44" s="67"/>
      <c r="D44" s="67"/>
      <c r="E44" s="67"/>
    </row>
  </sheetData>
  <mergeCells count="21">
    <mergeCell ref="B37:C37"/>
    <mergeCell ref="D37:D38"/>
    <mergeCell ref="E37:E38"/>
    <mergeCell ref="B38:C38"/>
    <mergeCell ref="B2:E2"/>
    <mergeCell ref="B3:E3"/>
    <mergeCell ref="B4:E4"/>
    <mergeCell ref="B5:E5"/>
    <mergeCell ref="B7:E7"/>
    <mergeCell ref="B8:E8"/>
    <mergeCell ref="B9:E9"/>
    <mergeCell ref="B12:E12"/>
    <mergeCell ref="B30:D30"/>
    <mergeCell ref="B34:D34"/>
    <mergeCell ref="B13:C13"/>
    <mergeCell ref="B14:E14"/>
    <mergeCell ref="B44:E44"/>
    <mergeCell ref="B39:C39"/>
    <mergeCell ref="B40:C40"/>
    <mergeCell ref="B42:E42"/>
    <mergeCell ref="B43:E43"/>
  </mergeCells>
  <hyperlinks>
    <hyperlink ref="B43" r:id="rId1"/>
  </hyperlinks>
  <pageMargins left="0.7" right="0.7" top="0.75" bottom="0.75" header="0.3" footer="0.3"/>
  <pageSetup scale="62" orientation="portrait" horizontalDpi="4294967293"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Full Obligation</vt:lpstr>
      <vt:lpstr>Min Standard at 400</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Judge</dc:creator>
  <cp:lastModifiedBy>Kelly, Kaitlin (ENE)</cp:lastModifiedBy>
  <cp:lastPrinted>2013-07-24T14:01:59Z</cp:lastPrinted>
  <dcterms:created xsi:type="dcterms:W3CDTF">2010-09-02T19:25:03Z</dcterms:created>
  <dcterms:modified xsi:type="dcterms:W3CDTF">2019-08-29T21:45:53Z</dcterms:modified>
</cp:coreProperties>
</file>