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https://massgov-my.sharepoint.com/personal/jess_wall_mass_gov/Documents/Desktop/"/>
    </mc:Choice>
  </mc:AlternateContent>
  <xr:revisionPtr revIDLastSave="11" documentId="8_{F6E99789-C2C5-478B-A0F0-F3EA94313733}" xr6:coauthVersionLast="47" xr6:coauthVersionMax="47" xr10:uidLastSave="{FD95F817-330B-460F-B5E5-797C48B95E93}"/>
  <bookViews>
    <workbookView xWindow="-110" yWindow="-110" windowWidth="19420" windowHeight="10300" xr2:uid="{00000000-000D-0000-FFFF-FFFF00000000}"/>
  </bookViews>
  <sheets>
    <sheet name="Start-up Expenses " sheetId="1" r:id="rId1"/>
    <sheet name="Cambridge Start Up Costs" sheetId="5" state="hidden" r:id="rId2"/>
    <sheet name="Instructions" sheetId="6" r:id="rId3"/>
    <sheet name="Allowed_Disallowed Costs" sheetId="7" r:id="rId4"/>
  </sheets>
  <definedNames>
    <definedName name="_xlnm.Print_Area" localSheetId="1">'Cambridge Start Up Costs'!$A$1:$K$63</definedName>
    <definedName name="_xlnm.Print_Area" localSheetId="0">'Start-up Expenses '!$A$1:$G$60</definedName>
    <definedName name="_xlnm.Print_Titles" localSheetId="1">'Cambridge Start Up Costs'!$1:$1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G20" i="1"/>
  <c r="G19" i="1"/>
  <c r="G21" i="1" l="1"/>
  <c r="G51" i="1" s="1"/>
  <c r="G28" i="1" l="1"/>
  <c r="G52" i="1" s="1"/>
  <c r="G35" i="1" l="1"/>
  <c r="G53" i="1" l="1"/>
  <c r="D43" i="5" l="1"/>
  <c r="J41" i="5"/>
  <c r="J40" i="5"/>
  <c r="J39" i="5"/>
  <c r="I37" i="5"/>
  <c r="I36" i="5"/>
  <c r="I35" i="5"/>
  <c r="I34" i="5"/>
  <c r="I33" i="5"/>
  <c r="I32" i="5"/>
  <c r="I31" i="5"/>
  <c r="I30" i="5"/>
  <c r="I29" i="5"/>
  <c r="G27" i="5"/>
  <c r="G26" i="5"/>
  <c r="G25" i="5"/>
  <c r="E24" i="5"/>
  <c r="G23" i="5"/>
  <c r="E22" i="5"/>
  <c r="G21" i="5"/>
  <c r="H20" i="5"/>
  <c r="F19" i="5"/>
  <c r="G18" i="5"/>
  <c r="G17" i="5"/>
  <c r="E16" i="5"/>
  <c r="H15" i="5"/>
  <c r="G14" i="5"/>
  <c r="G13" i="5"/>
  <c r="G12" i="5"/>
  <c r="G11" i="5"/>
  <c r="G10" i="5"/>
  <c r="E9" i="5"/>
  <c r="G8" i="5"/>
  <c r="G7" i="5"/>
  <c r="F6" i="5"/>
  <c r="E5" i="5"/>
  <c r="E4" i="5"/>
  <c r="F3" i="5"/>
  <c r="G2" i="5"/>
  <c r="I42" i="5" l="1"/>
  <c r="E42" i="5"/>
  <c r="H42" i="5"/>
  <c r="G42" i="5"/>
  <c r="F42" i="5"/>
  <c r="J42" i="5"/>
  <c r="D45" i="5"/>
  <c r="D47" i="5" s="1"/>
  <c r="D49" i="5" s="1"/>
  <c r="D52" i="5" s="1"/>
  <c r="G43" i="1" l="1"/>
  <c r="G54" i="1" s="1"/>
  <c r="G55" i="1"/>
  <c r="G56" i="1" l="1"/>
</calcChain>
</file>

<file path=xl/sharedStrings.xml><?xml version="1.0" encoding="utf-8"?>
<sst xmlns="http://schemas.openxmlformats.org/spreadsheetml/2006/main" count="181" uniqueCount="129">
  <si>
    <t xml:space="preserve">Organization Name: </t>
  </si>
  <si>
    <t>New Site Address:</t>
  </si>
  <si>
    <t xml:space="preserve">Name of Person Submitting:  </t>
  </si>
  <si>
    <t xml:space="preserve">Telephone Number :  </t>
  </si>
  <si>
    <t>Date Submitted:</t>
  </si>
  <si>
    <t>Email:</t>
  </si>
  <si>
    <t xml:space="preserve">Provider's Board Approved Capitalization Limit: </t>
  </si>
  <si>
    <t>Start Up and Capital Items Limit</t>
  </si>
  <si>
    <t>1 Bed</t>
  </si>
  <si>
    <t>`</t>
  </si>
  <si>
    <t>Description</t>
  </si>
  <si>
    <t>Cost</t>
  </si>
  <si>
    <t>Subtotal</t>
  </si>
  <si>
    <t>GRAND TOTAL</t>
  </si>
  <si>
    <t>*To be completed for DDS approval prior to preparing Standard Contract Form and Attachments</t>
  </si>
  <si>
    <t>Date</t>
  </si>
  <si>
    <t>Purchase From</t>
  </si>
  <si>
    <t>Detail</t>
  </si>
  <si>
    <t>Amount</t>
  </si>
  <si>
    <t>Common Space Furniture / Appliances Purchases</t>
  </si>
  <si>
    <t>Staff Space Furniture / Medication Storage</t>
  </si>
  <si>
    <t>Other - Household Supplies</t>
  </si>
  <si>
    <t>Other - Office Supplies</t>
  </si>
  <si>
    <t>Other - Program Food / Groceries</t>
  </si>
  <si>
    <t>Staff Wages/ Training</t>
  </si>
  <si>
    <t>Notes</t>
  </si>
  <si>
    <t>Target</t>
  </si>
  <si>
    <t>Cleaning &amp; Beauty supplies</t>
  </si>
  <si>
    <t>Amazon</t>
  </si>
  <si>
    <t>desk</t>
  </si>
  <si>
    <t>Jordan's Furniture</t>
  </si>
  <si>
    <t>Table, Sofa, Chair &amp; Ottoman</t>
  </si>
  <si>
    <t>Console &amp; Chair</t>
  </si>
  <si>
    <t>Desk Chair</t>
  </si>
  <si>
    <t>Bathroom items</t>
  </si>
  <si>
    <t>BJs</t>
  </si>
  <si>
    <t>Kitchen items</t>
  </si>
  <si>
    <t>Pier1 Imports</t>
  </si>
  <si>
    <t>Bar Stools &amp; Table</t>
  </si>
  <si>
    <t>Placemats</t>
  </si>
  <si>
    <t>Coat rack</t>
  </si>
  <si>
    <t>Glass lamp</t>
  </si>
  <si>
    <t>TJMaxx</t>
  </si>
  <si>
    <t>Housewares</t>
  </si>
  <si>
    <t>Staples</t>
  </si>
  <si>
    <t>Binders</t>
  </si>
  <si>
    <t>Best Buy</t>
  </si>
  <si>
    <t>TV</t>
  </si>
  <si>
    <t>Kitchen supplies</t>
  </si>
  <si>
    <t>Filing Cabinet</t>
  </si>
  <si>
    <t>2 Bulletin Boards &amp; wall clock</t>
  </si>
  <si>
    <t>towels</t>
  </si>
  <si>
    <t>patio items</t>
  </si>
  <si>
    <t>patio furniture</t>
  </si>
  <si>
    <t>Small Electronics</t>
  </si>
  <si>
    <t>Office supplies</t>
  </si>
  <si>
    <t>decorations, storage</t>
  </si>
  <si>
    <t>Walmart</t>
  </si>
  <si>
    <t>Whole Foods</t>
  </si>
  <si>
    <t>Program food</t>
  </si>
  <si>
    <t>Meet and Greet</t>
  </si>
  <si>
    <t>Dunkin Donuts</t>
  </si>
  <si>
    <t>Star Market</t>
  </si>
  <si>
    <t>Market Basket</t>
  </si>
  <si>
    <t>Food/Groceries</t>
  </si>
  <si>
    <t>Stop &amp; Shop</t>
  </si>
  <si>
    <t>Staff Training</t>
  </si>
  <si>
    <t>NY Pie-Grubhub</t>
  </si>
  <si>
    <t>Stop and Shop</t>
  </si>
  <si>
    <t>Initial food</t>
  </si>
  <si>
    <t>Nursing/Behavioral Consult &amp; Training</t>
  </si>
  <si>
    <t>Direct Care Staff Training</t>
  </si>
  <si>
    <t>12/20/2018-2/20/2019</t>
  </si>
  <si>
    <t>Subtotal:</t>
  </si>
  <si>
    <t>Total Goods</t>
  </si>
  <si>
    <t>Sub-Total Start Up Costs</t>
  </si>
  <si>
    <t>Admin</t>
  </si>
  <si>
    <t>Total Start Up Costs</t>
  </si>
  <si>
    <t xml:space="preserve"> Day Program Start Up Expense Proposal Worksheet                          </t>
  </si>
  <si>
    <t xml:space="preserve">     Instructions for Completion</t>
  </si>
  <si>
    <t>Purpose of Worksheet:</t>
  </si>
  <si>
    <t>Start Up/Capital Maximum Caps</t>
  </si>
  <si>
    <t>A provider's capitalization limit is set by the organization's Board of Directors.  This limit is the threshold above which an organization capitalizes purchased assets.  If you are unsure of your organization's capitalization limit, check with your CFO. Per OSD policy, the capitalization limit for capital items can be no higher than $5,000. Items whose cost is greater than the capitalization limit (individually, or combined if items are like assets) must be reimbursed through a capital contract.</t>
  </si>
  <si>
    <t>All the Totals and Subtotals are formulas if you use the form electronically</t>
  </si>
  <si>
    <t>Allowable Start-Up Costs</t>
  </si>
  <si>
    <t xml:space="preserve">Non Allowable Start-Up Costs </t>
  </si>
  <si>
    <t>Storage space for medication.</t>
  </si>
  <si>
    <t>Staff wages related to staff assigned to work in the new site.  Clinical Staff and DC staff involved in site set up, assessments, time to attend trainings (all trainings, including provider orientations and other trainings beyond DDS minimum requirements), and other wage expenses associated with hiring staff prior to site opening.</t>
  </si>
  <si>
    <t>Training related expenses such as training materials, registration fees, trainer expenses.</t>
  </si>
  <si>
    <t>Staff wages associated with time spent working in other programs.</t>
  </si>
  <si>
    <t>Tax and fringe benefits associated with allowable staff time. Tax and fringe benefits are reimbursed at a set rate of 24.22%.</t>
  </si>
  <si>
    <t>Staffing expenses associated with provider senior management or administrators.</t>
  </si>
  <si>
    <t>Indirect Administration associated with allowable staff wages. Admin is reimbursed at a set rate of 12%.</t>
  </si>
  <si>
    <t>Tax and fringe benefits for staff wages after the site opens.</t>
  </si>
  <si>
    <t>Computer equipment and accessories for individuals to use for skill development.</t>
  </si>
  <si>
    <t xml:space="preserve">Any computers, laptops, printers for staff. Includes equipment for staff meeting space. </t>
  </si>
  <si>
    <t>Staffing Expenses</t>
  </si>
  <si>
    <t>Position Title</t>
  </si>
  <si>
    <t>FTE</t>
  </si>
  <si>
    <t>Tax and Fringe (24.22%)</t>
  </si>
  <si>
    <t>Administrative Allocation (12%)</t>
  </si>
  <si>
    <t xml:space="preserve">Subtotal Staff </t>
  </si>
  <si>
    <t>Kitchen Appliances and Washer/Dryer (skill development only)</t>
  </si>
  <si>
    <t>Staff wages and related costs after the new CBDS site is open.</t>
  </si>
  <si>
    <t>Subtotal Training and Assessment</t>
  </si>
  <si>
    <t>START-UP REQUEST - Community Based Day Supports (CBDS)
April 1, 2025 - June 30, 2026</t>
  </si>
  <si>
    <r>
      <rPr>
        <sz val="12"/>
        <color rgb="FF000000"/>
        <rFont val="Calibri"/>
        <family val="2"/>
      </rPr>
      <t>The start up / capital budget cap for a new CBDS site is $60,000.</t>
    </r>
    <r>
      <rPr>
        <sz val="12"/>
        <color rgb="FFFF0000"/>
        <rFont val="Calibri"/>
        <family val="2"/>
      </rPr>
      <t xml:space="preserve">
</t>
    </r>
  </si>
  <si>
    <t>Common/Program Area Furniture and Medication Storage</t>
  </si>
  <si>
    <t>Non Staff Training Costs and Assessments (Medical and Clinical)</t>
  </si>
  <si>
    <t>Computer Equipment and Accessories (skill development only)</t>
  </si>
  <si>
    <t xml:space="preserve">Computer Equipment and Accessories </t>
  </si>
  <si>
    <t xml:space="preserve">Kitchen Appliances and Washer/Dryer </t>
  </si>
  <si>
    <t>Provider's Board Approved Capitalization Limit</t>
  </si>
  <si>
    <t xml:space="preserve">Common/Program Area Furniture and Medication Storage </t>
  </si>
  <si>
    <t>Include cost of computer equipment and accessories that participants will use to improve and develop skills.  Be specific.</t>
  </si>
  <si>
    <t xml:space="preserve">Reasonably priced common and program area furniture. </t>
  </si>
  <si>
    <t xml:space="preserve">Food  </t>
  </si>
  <si>
    <r>
      <t xml:space="preserve">This worksheet is to obtain prior approval for start up expenses associated with a new Community Based Day Support (CBDS) site. Prior approval is required before preparing a start up and/or capital contract with DDS for any CBDS site. </t>
    </r>
    <r>
      <rPr>
        <b/>
        <sz val="12"/>
        <color theme="1"/>
        <rFont val="Calibri"/>
        <family val="2"/>
        <scheme val="minor"/>
      </rPr>
      <t xml:space="preserve">Approval of this form does not constitute final approval to incur start-up/capital  expenses. The Standard Contract Form for start-up and capital funds </t>
    </r>
    <r>
      <rPr>
        <b/>
        <u/>
        <sz val="12"/>
        <color theme="1"/>
        <rFont val="Calibri"/>
        <family val="2"/>
        <scheme val="minor"/>
      </rPr>
      <t>must be</t>
    </r>
    <r>
      <rPr>
        <b/>
        <sz val="12"/>
        <color theme="1"/>
        <rFont val="Calibri"/>
        <family val="2"/>
        <scheme val="minor"/>
      </rPr>
      <t xml:space="preserve"> fully executed prior to incurring start-up or capital expenses. DDS will not cover any costs incurred before these documents are fully executed.</t>
    </r>
  </si>
  <si>
    <t>Section is for staff wages related to staff assigned to the site. Allowable expenses include costs for staff to set up site, time to attend trainings (including provider orientations and other trainings beyond DDS minimum requirements) and other wage expenses associated with hiring staff prior to the site opening.</t>
  </si>
  <si>
    <t xml:space="preserve">Common and program area furniture required to open the site. Category also includes storage space for medications. Be specific on the items you wish to purchase and list individually.  </t>
  </si>
  <si>
    <t>Any office furniture or conference space furniture.</t>
  </si>
  <si>
    <t xml:space="preserve">Kitchen appliances - stove, microwave, refrigerator, freezer, dishwasher, washing and drying machines that will be used for skill development. </t>
  </si>
  <si>
    <t xml:space="preserve">Computer and Related Accessories (skill development only) </t>
  </si>
  <si>
    <t>Staffing Expenses Attributable to Site Opening</t>
  </si>
  <si>
    <t>Includes kitchen appliances and washer/dryer that will be used to develop skills of participants.  Be specific on the items you wish to purchase and list individually.</t>
  </si>
  <si>
    <r>
      <t xml:space="preserve">Please Note:  </t>
    </r>
    <r>
      <rPr>
        <sz val="12"/>
        <color theme="1"/>
        <rFont val="Calibri"/>
        <family val="2"/>
        <scheme val="minor"/>
      </rPr>
      <t xml:space="preserve">Once expenses on this worksheet are approved providers will be expected to complete and submit to the regional contract office for processing the following:  1) Start Up Items: Standard Contract Form, Attachment 1 and Attachment 3.  2) For Capital items, Standard Contract Form, Attachment 1 and Attachment 6. All receipts and invoices/purchase orders which demonstrate payment for capital items will need to be submitted prior to disbursement of funds.  </t>
    </r>
    <r>
      <rPr>
        <b/>
        <sz val="12"/>
        <color theme="1"/>
        <rFont val="Calibri"/>
        <family val="2"/>
        <scheme val="minor"/>
      </rPr>
      <t>Any expenses/costs incurred prior to execution of a signed Standard Contract Form will not be reimbursed.</t>
    </r>
  </si>
  <si>
    <t>Includes: 1) Training related expenses such as training materials, registration fees, trainer expenses and 2) Clinical staff conducting CDAT, functional behavior analysis, and/or creating  universal supports for new individuals who will be served and completed prior to site opening.</t>
  </si>
  <si>
    <t>Updated 03/21/2025</t>
  </si>
  <si>
    <t xml:space="preserve">Day Program Start Up Expense Proposal Worksheet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</si>
</sst>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quot;$&quot;#,##0"/>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sz val="10"/>
      <color theme="1"/>
      <name val="Calibri"/>
      <family val="2"/>
      <scheme val="minor"/>
    </font>
    <font>
      <sz val="12"/>
      <color theme="1"/>
      <name val="Calibri"/>
      <family val="2"/>
      <scheme val="minor"/>
    </font>
    <font>
      <sz val="9"/>
      <name val="Segoe UI"/>
      <family val="2"/>
    </font>
    <font>
      <b/>
      <u/>
      <sz val="11"/>
      <color theme="1"/>
      <name val="Calibri"/>
      <family val="2"/>
      <scheme val="minor"/>
    </font>
    <font>
      <u/>
      <sz val="11"/>
      <color theme="1"/>
      <name val="Calibri"/>
      <family val="2"/>
      <scheme val="minor"/>
    </font>
    <font>
      <sz val="12"/>
      <name val="Calibri"/>
      <family val="2"/>
      <scheme val="minor"/>
    </font>
    <font>
      <sz val="11"/>
      <name val="Calibri"/>
      <family val="2"/>
      <scheme val="minor"/>
    </font>
    <font>
      <b/>
      <sz val="14"/>
      <name val="Calibri"/>
      <family val="2"/>
      <scheme val="minor"/>
    </font>
    <font>
      <b/>
      <sz val="12"/>
      <name val="Calibri"/>
      <family val="2"/>
      <scheme val="minor"/>
    </font>
    <font>
      <sz val="12"/>
      <color rgb="FF000000"/>
      <name val="Calibri"/>
      <family val="2"/>
    </font>
    <font>
      <sz val="12"/>
      <color rgb="FFFF0000"/>
      <name val="Calibri"/>
      <family val="2"/>
    </font>
    <font>
      <sz val="12"/>
      <color theme="1"/>
      <name val="Calibri"/>
      <family val="2"/>
    </font>
    <font>
      <sz val="14"/>
      <color theme="1"/>
      <name val="Calibri"/>
      <family val="2"/>
      <scheme val="minor"/>
    </font>
    <font>
      <b/>
      <sz val="14"/>
      <color rgb="FF0000FF"/>
      <name val="Calibri"/>
      <family val="2"/>
      <scheme val="minor"/>
    </font>
    <font>
      <u/>
      <sz val="11"/>
      <color theme="10"/>
      <name val="Calibri"/>
      <family val="2"/>
      <scheme val="minor"/>
    </font>
    <font>
      <b/>
      <u/>
      <sz val="14"/>
      <color theme="1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indexed="64"/>
      </patternFill>
    </fill>
  </fills>
  <borders count="44">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s>
  <cellStyleXfs count="6">
    <xf numFmtId="0" fontId="0" fillId="0" borderId="0"/>
    <xf numFmtId="44" fontId="1" fillId="0" borderId="0" applyFont="0" applyFill="0" applyBorder="0" applyAlignment="0" applyProtection="0"/>
    <xf numFmtId="43" fontId="1" fillId="0" borderId="0" applyFont="0" applyFill="0" applyBorder="0" applyAlignment="0" applyProtection="0"/>
    <xf numFmtId="0" fontId="8" fillId="0" borderId="0">
      <alignment vertical="center"/>
    </xf>
    <xf numFmtId="9" fontId="1" fillId="0" borderId="0" applyFont="0" applyFill="0" applyBorder="0" applyAlignment="0" applyProtection="0"/>
    <xf numFmtId="0" fontId="20" fillId="0" borderId="0" applyNumberFormat="0" applyFill="0" applyBorder="0" applyAlignment="0" applyProtection="0"/>
  </cellStyleXfs>
  <cellXfs count="206">
    <xf numFmtId="0" fontId="0" fillId="0" borderId="0" xfId="0"/>
    <xf numFmtId="0" fontId="3" fillId="0" borderId="0" xfId="0" applyFont="1"/>
    <xf numFmtId="0" fontId="6" fillId="0" borderId="0" xfId="0" applyFont="1"/>
    <xf numFmtId="0" fontId="2" fillId="0" borderId="0" xfId="0" applyFont="1"/>
    <xf numFmtId="44" fontId="0" fillId="0" borderId="10" xfId="1" applyFont="1" applyFill="1" applyBorder="1"/>
    <xf numFmtId="43" fontId="0" fillId="0" borderId="0" xfId="2" applyFont="1"/>
    <xf numFmtId="164" fontId="0" fillId="0" borderId="0" xfId="0" applyNumberFormat="1"/>
    <xf numFmtId="0" fontId="0" fillId="0" borderId="6" xfId="0" applyBorder="1"/>
    <xf numFmtId="44" fontId="0" fillId="0" borderId="0" xfId="0" applyNumberFormat="1"/>
    <xf numFmtId="44" fontId="1" fillId="0" borderId="10" xfId="1" applyFont="1" applyBorder="1"/>
    <xf numFmtId="0" fontId="3" fillId="2" borderId="6" xfId="0" applyFont="1" applyFill="1" applyBorder="1" applyAlignment="1">
      <alignment horizontal="center"/>
    </xf>
    <xf numFmtId="0" fontId="3" fillId="2" borderId="6" xfId="0" applyFont="1" applyFill="1" applyBorder="1" applyAlignment="1">
      <alignment horizontal="center" wrapText="1"/>
    </xf>
    <xf numFmtId="164" fontId="3" fillId="2" borderId="6" xfId="0" applyNumberFormat="1" applyFont="1" applyFill="1" applyBorder="1" applyAlignment="1">
      <alignment horizontal="center"/>
    </xf>
    <xf numFmtId="43" fontId="3" fillId="2" borderId="6" xfId="2" applyFont="1" applyFill="1" applyBorder="1" applyAlignment="1">
      <alignment horizontal="center" wrapText="1"/>
    </xf>
    <xf numFmtId="14" fontId="0" fillId="0" borderId="6" xfId="0" applyNumberFormat="1" applyBorder="1" applyAlignment="1" applyProtection="1">
      <alignment horizontal="left"/>
      <protection locked="0"/>
    </xf>
    <xf numFmtId="0" fontId="0" fillId="0" borderId="6" xfId="0" applyBorder="1" applyAlignment="1" applyProtection="1">
      <alignment horizontal="left"/>
      <protection locked="0"/>
    </xf>
    <xf numFmtId="43" fontId="0" fillId="0" borderId="6" xfId="2" applyFont="1" applyBorder="1" applyAlignment="1" applyProtection="1">
      <alignment horizontal="right"/>
      <protection locked="0"/>
    </xf>
    <xf numFmtId="43" fontId="0" fillId="0" borderId="6" xfId="0" applyNumberFormat="1" applyBorder="1"/>
    <xf numFmtId="43" fontId="0" fillId="0" borderId="6" xfId="2" applyFont="1" applyFill="1" applyBorder="1" applyAlignment="1" applyProtection="1">
      <alignment horizontal="right"/>
      <protection locked="0"/>
    </xf>
    <xf numFmtId="43" fontId="1" fillId="0" borderId="6" xfId="2" applyFont="1" applyBorder="1" applyAlignment="1" applyProtection="1">
      <alignment horizontal="right"/>
      <protection locked="0"/>
    </xf>
    <xf numFmtId="43" fontId="2" fillId="0" borderId="6" xfId="0" applyNumberFormat="1" applyFont="1" applyBorder="1"/>
    <xf numFmtId="14" fontId="0" fillId="3" borderId="6" xfId="0" applyNumberFormat="1" applyFill="1" applyBorder="1" applyAlignment="1" applyProtection="1">
      <alignment horizontal="left"/>
      <protection locked="0"/>
    </xf>
    <xf numFmtId="0" fontId="0" fillId="3" borderId="6" xfId="0" applyFill="1" applyBorder="1" applyAlignment="1" applyProtection="1">
      <alignment horizontal="left" wrapText="1"/>
      <protection locked="0"/>
    </xf>
    <xf numFmtId="0" fontId="0" fillId="3" borderId="6" xfId="0" applyFill="1" applyBorder="1" applyAlignment="1" applyProtection="1">
      <alignment horizontal="left"/>
      <protection locked="0"/>
    </xf>
    <xf numFmtId="43" fontId="0" fillId="3" borderId="6" xfId="2" applyFont="1" applyFill="1" applyBorder="1" applyAlignment="1" applyProtection="1">
      <alignment horizontal="right"/>
      <protection locked="0"/>
    </xf>
    <xf numFmtId="43" fontId="0" fillId="3" borderId="6" xfId="0" applyNumberFormat="1" applyFill="1" applyBorder="1"/>
    <xf numFmtId="164" fontId="0" fillId="0" borderId="6" xfId="0" applyNumberFormat="1" applyBorder="1" applyAlignment="1" applyProtection="1">
      <alignment horizontal="right"/>
      <protection locked="0"/>
    </xf>
    <xf numFmtId="0" fontId="0" fillId="0" borderId="6" xfId="0" applyBorder="1" applyAlignment="1" applyProtection="1">
      <alignment horizontal="right"/>
      <protection locked="0"/>
    </xf>
    <xf numFmtId="0" fontId="0" fillId="0" borderId="6" xfId="0" applyBorder="1" applyAlignment="1" applyProtection="1">
      <alignment horizontal="left" wrapText="1"/>
      <protection locked="0"/>
    </xf>
    <xf numFmtId="164" fontId="0" fillId="0" borderId="6" xfId="0" applyNumberFormat="1" applyBorder="1"/>
    <xf numFmtId="14" fontId="0" fillId="0" borderId="15" xfId="0" applyNumberFormat="1" applyBorder="1" applyAlignment="1" applyProtection="1">
      <alignment horizontal="left"/>
      <protection locked="0"/>
    </xf>
    <xf numFmtId="0" fontId="0" fillId="0" borderId="15" xfId="0" applyBorder="1" applyAlignment="1" applyProtection="1">
      <alignment horizontal="left"/>
      <protection locked="0"/>
    </xf>
    <xf numFmtId="164" fontId="0" fillId="0" borderId="15" xfId="0" applyNumberFormat="1" applyBorder="1" applyAlignment="1" applyProtection="1">
      <alignment horizontal="right"/>
      <protection locked="0"/>
    </xf>
    <xf numFmtId="0" fontId="0" fillId="0" borderId="15" xfId="0" applyBorder="1"/>
    <xf numFmtId="14" fontId="0" fillId="0" borderId="16" xfId="0" applyNumberFormat="1" applyBorder="1" applyAlignment="1" applyProtection="1">
      <alignment horizontal="left"/>
      <protection locked="0"/>
    </xf>
    <xf numFmtId="0" fontId="0" fillId="0" borderId="16" xfId="0" applyBorder="1" applyAlignment="1" applyProtection="1">
      <alignment horizontal="left"/>
      <protection locked="0"/>
    </xf>
    <xf numFmtId="164" fontId="0" fillId="0" borderId="16" xfId="0" applyNumberFormat="1" applyBorder="1" applyAlignment="1" applyProtection="1">
      <alignment horizontal="right"/>
      <protection locked="0"/>
    </xf>
    <xf numFmtId="43" fontId="0" fillId="0" borderId="16" xfId="2" applyFont="1" applyBorder="1"/>
    <xf numFmtId="43" fontId="0" fillId="0" borderId="16" xfId="2" applyFont="1" applyFill="1" applyBorder="1"/>
    <xf numFmtId="43" fontId="0" fillId="3" borderId="16" xfId="2" applyFont="1" applyFill="1" applyBorder="1"/>
    <xf numFmtId="164" fontId="0" fillId="0" borderId="16" xfId="2" applyNumberFormat="1" applyFont="1" applyFill="1" applyBorder="1"/>
    <xf numFmtId="0" fontId="0" fillId="0" borderId="16" xfId="0" applyBorder="1"/>
    <xf numFmtId="0" fontId="2" fillId="2" borderId="13" xfId="0" applyFont="1" applyFill="1" applyBorder="1"/>
    <xf numFmtId="164" fontId="2" fillId="2" borderId="13" xfId="0" applyNumberFormat="1" applyFont="1" applyFill="1" applyBorder="1"/>
    <xf numFmtId="0" fontId="2" fillId="4" borderId="6" xfId="0" applyFont="1" applyFill="1" applyBorder="1"/>
    <xf numFmtId="164" fontId="2" fillId="4" borderId="6" xfId="0" applyNumberFormat="1" applyFont="1" applyFill="1" applyBorder="1"/>
    <xf numFmtId="0" fontId="2" fillId="2" borderId="6" xfId="0" applyFont="1" applyFill="1" applyBorder="1" applyAlignment="1" applyProtection="1">
      <alignment horizontal="left"/>
      <protection locked="0"/>
    </xf>
    <xf numFmtId="164" fontId="2" fillId="2" borderId="6" xfId="0" applyNumberFormat="1" applyFont="1" applyFill="1" applyBorder="1" applyAlignment="1" applyProtection="1">
      <alignment horizontal="right"/>
      <protection locked="0"/>
    </xf>
    <xf numFmtId="0" fontId="0" fillId="4" borderId="0" xfId="0" applyFill="1"/>
    <xf numFmtId="164" fontId="0" fillId="4" borderId="0" xfId="0" applyNumberFormat="1" applyFill="1"/>
    <xf numFmtId="0" fontId="2" fillId="2" borderId="6" xfId="0" applyFont="1" applyFill="1" applyBorder="1"/>
    <xf numFmtId="164" fontId="2" fillId="2" borderId="6" xfId="0" applyNumberFormat="1" applyFont="1" applyFill="1" applyBorder="1"/>
    <xf numFmtId="164" fontId="0" fillId="0" borderId="18" xfId="0" applyNumberFormat="1" applyBorder="1"/>
    <xf numFmtId="43" fontId="2" fillId="0" borderId="16" xfId="2" applyFont="1" applyBorder="1"/>
    <xf numFmtId="0" fontId="2" fillId="0" borderId="17" xfId="0" applyFont="1" applyBorder="1" applyAlignment="1">
      <alignment horizontal="center" vertical="center"/>
    </xf>
    <xf numFmtId="44" fontId="2" fillId="5" borderId="2" xfId="1" applyFont="1" applyFill="1" applyBorder="1"/>
    <xf numFmtId="44" fontId="2" fillId="5" borderId="12" xfId="1" applyFont="1" applyFill="1" applyBorder="1"/>
    <xf numFmtId="44" fontId="1" fillId="0" borderId="14" xfId="1" applyFont="1" applyFill="1" applyBorder="1" applyAlignment="1"/>
    <xf numFmtId="44" fontId="1" fillId="0" borderId="14" xfId="1" applyFont="1" applyBorder="1"/>
    <xf numFmtId="0" fontId="7" fillId="0" borderId="6" xfId="0" applyFont="1" applyBorder="1" applyAlignment="1">
      <alignment wrapText="1"/>
    </xf>
    <xf numFmtId="0" fontId="0" fillId="0" borderId="6" xfId="0" applyBorder="1" applyAlignment="1">
      <alignment horizontal="left"/>
    </xf>
    <xf numFmtId="0" fontId="7" fillId="0" borderId="6" xfId="0" applyFont="1" applyBorder="1" applyAlignment="1">
      <alignment vertical="center" wrapText="1"/>
    </xf>
    <xf numFmtId="0" fontId="2" fillId="0" borderId="39" xfId="0" applyFont="1" applyBorder="1" applyAlignment="1">
      <alignment horizontal="center" vertical="center"/>
    </xf>
    <xf numFmtId="44" fontId="1" fillId="0" borderId="10" xfId="1" applyFont="1" applyFill="1" applyBorder="1"/>
    <xf numFmtId="44" fontId="1" fillId="0" borderId="40" xfId="1" applyFont="1" applyFill="1" applyBorder="1"/>
    <xf numFmtId="0" fontId="0" fillId="8" borderId="11" xfId="0" applyFill="1" applyBorder="1" applyAlignment="1">
      <alignment horizontal="left" vertical="center"/>
    </xf>
    <xf numFmtId="0" fontId="0" fillId="8" borderId="7" xfId="0" applyFill="1" applyBorder="1" applyAlignment="1">
      <alignment horizontal="left" vertical="center"/>
    </xf>
    <xf numFmtId="0" fontId="0" fillId="8" borderId="7" xfId="0" applyFill="1" applyBorder="1" applyAlignment="1">
      <alignment horizontal="center"/>
    </xf>
    <xf numFmtId="44" fontId="1" fillId="8" borderId="28" xfId="1" applyFont="1" applyFill="1" applyBorder="1"/>
    <xf numFmtId="44" fontId="0" fillId="0" borderId="14" xfId="1" applyFont="1" applyFill="1" applyBorder="1"/>
    <xf numFmtId="0" fontId="0" fillId="0" borderId="0" xfId="0" applyAlignment="1">
      <alignment vertical="top" wrapText="1"/>
    </xf>
    <xf numFmtId="9" fontId="0" fillId="0" borderId="0" xfId="4" applyFont="1"/>
    <xf numFmtId="0" fontId="4" fillId="0" borderId="6" xfId="0" applyFont="1" applyBorder="1" applyAlignment="1">
      <alignment horizontal="left" vertical="center"/>
    </xf>
    <xf numFmtId="0" fontId="0" fillId="0" borderId="39" xfId="0" applyBorder="1"/>
    <xf numFmtId="44" fontId="2" fillId="5" borderId="40" xfId="1" applyFont="1" applyFill="1" applyBorder="1"/>
    <xf numFmtId="0" fontId="0" fillId="9" borderId="0" xfId="0" applyFill="1"/>
    <xf numFmtId="0" fontId="4" fillId="9" borderId="33" xfId="0" applyFont="1" applyFill="1" applyBorder="1" applyAlignment="1">
      <alignment horizontal="left"/>
    </xf>
    <xf numFmtId="44" fontId="2" fillId="9" borderId="33" xfId="1" applyFont="1" applyFill="1" applyBorder="1"/>
    <xf numFmtId="0" fontId="19" fillId="0" borderId="34" xfId="0" applyFont="1" applyBorder="1" applyAlignment="1">
      <alignment horizontal="center" vertical="top" wrapText="1"/>
    </xf>
    <xf numFmtId="0" fontId="19" fillId="0" borderId="33" xfId="0" applyFont="1" applyBorder="1" applyAlignment="1">
      <alignment horizontal="center" vertical="top" wrapText="1"/>
    </xf>
    <xf numFmtId="0" fontId="19" fillId="0" borderId="37" xfId="0" applyFont="1" applyBorder="1" applyAlignment="1">
      <alignment horizontal="center" vertical="top" wrapText="1"/>
    </xf>
    <xf numFmtId="0" fontId="4" fillId="0" borderId="41" xfId="0" applyFont="1" applyBorder="1" applyAlignment="1">
      <alignment horizontal="left"/>
    </xf>
    <xf numFmtId="0" fontId="4" fillId="0" borderId="13" xfId="0" applyFont="1" applyBorder="1" applyAlignment="1">
      <alignment horizontal="left"/>
    </xf>
    <xf numFmtId="0" fontId="21" fillId="6" borderId="3" xfId="5" applyFont="1" applyFill="1" applyBorder="1" applyAlignment="1">
      <alignment horizontal="center" vertical="center" wrapText="1"/>
    </xf>
    <xf numFmtId="0" fontId="21" fillId="6" borderId="4" xfId="5" applyFont="1" applyFill="1" applyBorder="1" applyAlignment="1">
      <alignment horizontal="center" vertical="center" wrapText="1"/>
    </xf>
    <xf numFmtId="0" fontId="21" fillId="6" borderId="5" xfId="5"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1" xfId="0" applyFont="1" applyBorder="1" applyAlignment="1">
      <alignment horizontal="center" vertical="center" wrapText="1"/>
    </xf>
    <xf numFmtId="0" fontId="4" fillId="0" borderId="3" xfId="0" applyFont="1" applyBorder="1" applyAlignment="1">
      <alignment horizontal="center" wrapText="1"/>
    </xf>
    <xf numFmtId="0" fontId="5" fillId="0" borderId="4" xfId="0" applyFont="1" applyBorder="1" applyAlignment="1">
      <alignment horizontal="center" wrapText="1"/>
    </xf>
    <xf numFmtId="0" fontId="5" fillId="0" borderId="31" xfId="0" applyFont="1" applyBorder="1" applyAlignment="1">
      <alignment horizontal="center" wrapText="1"/>
    </xf>
    <xf numFmtId="0" fontId="2" fillId="5" borderId="23" xfId="0" applyFont="1" applyFill="1" applyBorder="1" applyAlignment="1">
      <alignment horizontal="center" wrapText="1"/>
    </xf>
    <xf numFmtId="0" fontId="2" fillId="5" borderId="24" xfId="0" applyFont="1" applyFill="1" applyBorder="1" applyAlignment="1">
      <alignment horizontal="center" wrapText="1"/>
    </xf>
    <xf numFmtId="0" fontId="0" fillId="0" borderId="11"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5" borderId="23"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32" xfId="0" applyFont="1" applyFill="1" applyBorder="1" applyAlignment="1">
      <alignment horizontal="center" vertical="center"/>
    </xf>
    <xf numFmtId="0" fontId="0" fillId="0" borderId="11"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2" fontId="0" fillId="0" borderId="21" xfId="0" applyNumberFormat="1" applyBorder="1" applyAlignment="1">
      <alignment horizontal="center" vertical="center" wrapText="1"/>
    </xf>
    <xf numFmtId="2" fontId="0" fillId="0" borderId="8" xfId="0" applyNumberFormat="1" applyBorder="1" applyAlignment="1">
      <alignment horizontal="center" vertical="center" wrapText="1"/>
    </xf>
    <xf numFmtId="2" fontId="0" fillId="0" borderId="21" xfId="0" applyNumberFormat="1" applyBorder="1" applyAlignment="1">
      <alignment horizontal="center" vertical="center"/>
    </xf>
    <xf numFmtId="2" fontId="0" fillId="0" borderId="8" xfId="0" applyNumberFormat="1" applyBorder="1" applyAlignment="1">
      <alignment horizontal="center" vertical="center"/>
    </xf>
    <xf numFmtId="0" fontId="0" fillId="0" borderId="11"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4" fillId="0" borderId="30"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1" xfId="0" applyFont="1" applyBorder="1" applyAlignment="1">
      <alignment horizontal="left" vertical="center"/>
    </xf>
    <xf numFmtId="0" fontId="4" fillId="0" borderId="7" xfId="0" applyFont="1" applyBorder="1" applyAlignment="1">
      <alignment horizontal="left" vertical="center"/>
    </xf>
    <xf numFmtId="0" fontId="4" fillId="0" borderId="28" xfId="0" applyFont="1" applyBorder="1" applyAlignment="1">
      <alignment horizontal="left" vertical="center"/>
    </xf>
    <xf numFmtId="0" fontId="4" fillId="0" borderId="43" xfId="0" applyFont="1" applyBorder="1" applyAlignment="1">
      <alignment horizontal="left" vertical="center"/>
    </xf>
    <xf numFmtId="0" fontId="4" fillId="0" borderId="22" xfId="0" applyFont="1" applyBorder="1" applyAlignment="1">
      <alignment horizontal="left" vertical="center"/>
    </xf>
    <xf numFmtId="0" fontId="4" fillId="0" borderId="42" xfId="0" applyFont="1" applyBorder="1" applyAlignment="1">
      <alignment horizontal="left" vertical="center"/>
    </xf>
    <xf numFmtId="0" fontId="4" fillId="0" borderId="29"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0" fillId="0" borderId="28" xfId="0" applyBorder="1" applyAlignment="1">
      <alignment horizontal="left" vertical="center"/>
    </xf>
    <xf numFmtId="0" fontId="21" fillId="6" borderId="3" xfId="5" applyFont="1" applyFill="1" applyBorder="1" applyAlignment="1">
      <alignment horizontal="center"/>
    </xf>
    <xf numFmtId="0" fontId="21" fillId="6" borderId="4" xfId="5" applyFont="1" applyFill="1" applyBorder="1" applyAlignment="1">
      <alignment horizontal="center"/>
    </xf>
    <xf numFmtId="0" fontId="21" fillId="6" borderId="5" xfId="5" applyFont="1" applyFill="1" applyBorder="1" applyAlignment="1">
      <alignment horizont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4" fillId="0" borderId="4" xfId="0" applyFont="1" applyBorder="1" applyAlignment="1">
      <alignment horizontal="center" vertical="center" wrapText="1"/>
    </xf>
    <xf numFmtId="0" fontId="4" fillId="0" borderId="31" xfId="0" applyFont="1" applyBorder="1" applyAlignment="1">
      <alignment horizontal="center" vertical="center" wrapText="1"/>
    </xf>
    <xf numFmtId="0" fontId="0" fillId="0" borderId="20"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8" xfId="0" applyBorder="1" applyAlignment="1">
      <alignment horizontal="left"/>
    </xf>
    <xf numFmtId="0" fontId="12" fillId="0" borderId="0" xfId="0" applyFont="1"/>
    <xf numFmtId="0" fontId="4" fillId="0" borderId="11"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5" borderId="23" xfId="0" applyFont="1" applyFill="1" applyBorder="1" applyAlignment="1">
      <alignment horizontal="left"/>
    </xf>
    <xf numFmtId="0" fontId="4" fillId="5" borderId="24" xfId="0" applyFont="1" applyFill="1" applyBorder="1" applyAlignment="1">
      <alignment horizontal="left"/>
    </xf>
    <xf numFmtId="0" fontId="4" fillId="5" borderId="32" xfId="0" applyFont="1" applyFill="1" applyBorder="1" applyAlignment="1">
      <alignment horizontal="left"/>
    </xf>
    <xf numFmtId="0" fontId="4" fillId="0" borderId="9" xfId="0" applyFont="1" applyBorder="1" applyAlignment="1">
      <alignment horizontal="left"/>
    </xf>
    <xf numFmtId="0" fontId="4" fillId="0" borderId="6" xfId="0" applyFont="1" applyBorder="1" applyAlignment="1">
      <alignment horizontal="left"/>
    </xf>
    <xf numFmtId="0" fontId="0" fillId="0" borderId="9" xfId="0" applyBorder="1" applyAlignment="1">
      <alignment horizontal="left"/>
    </xf>
    <xf numFmtId="0" fontId="0" fillId="0" borderId="6" xfId="0" applyBorder="1" applyAlignment="1">
      <alignment horizontal="left"/>
    </xf>
    <xf numFmtId="0" fontId="13" fillId="6" borderId="3" xfId="0" applyFont="1" applyFill="1" applyBorder="1" applyAlignment="1">
      <alignment horizontal="center" vertical="center"/>
    </xf>
    <xf numFmtId="0" fontId="13" fillId="6" borderId="4" xfId="0" applyFont="1" applyFill="1" applyBorder="1" applyAlignment="1">
      <alignment horizontal="center" vertical="center"/>
    </xf>
    <xf numFmtId="0" fontId="13" fillId="6" borderId="5" xfId="0" applyFont="1" applyFill="1" applyBorder="1" applyAlignment="1">
      <alignment horizontal="center" vertical="center"/>
    </xf>
    <xf numFmtId="0" fontId="4" fillId="0" borderId="34" xfId="0" applyFont="1" applyBorder="1" applyAlignment="1">
      <alignment horizontal="left" vertical="center"/>
    </xf>
    <xf numFmtId="0" fontId="4" fillId="0" borderId="33" xfId="0" applyFont="1" applyBorder="1" applyAlignment="1">
      <alignment horizontal="left" vertical="center"/>
    </xf>
    <xf numFmtId="0" fontId="4" fillId="0" borderId="35"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2" fillId="5" borderId="23" xfId="0" applyFont="1" applyFill="1" applyBorder="1" applyAlignment="1">
      <alignment horizontal="center"/>
    </xf>
    <xf numFmtId="0" fontId="2" fillId="5" borderId="24" xfId="0" applyFont="1" applyFill="1" applyBorder="1" applyAlignment="1">
      <alignment horizontal="center"/>
    </xf>
    <xf numFmtId="0" fontId="2" fillId="5" borderId="32" xfId="0" applyFont="1" applyFill="1" applyBorder="1" applyAlignment="1">
      <alignment horizontal="center"/>
    </xf>
    <xf numFmtId="164" fontId="2" fillId="0" borderId="36" xfId="1" applyNumberFormat="1" applyFont="1" applyBorder="1" applyAlignment="1">
      <alignment horizontal="left" vertical="center"/>
    </xf>
    <xf numFmtId="164" fontId="2" fillId="0" borderId="33" xfId="1" applyNumberFormat="1" applyFont="1" applyBorder="1" applyAlignment="1">
      <alignment horizontal="left" vertical="center"/>
    </xf>
    <xf numFmtId="164" fontId="2" fillId="0" borderId="37" xfId="1" applyNumberFormat="1" applyFont="1" applyBorder="1" applyAlignment="1">
      <alignment horizontal="left" vertical="center"/>
    </xf>
    <xf numFmtId="0" fontId="4" fillId="0" borderId="25" xfId="0" applyFont="1" applyBorder="1" applyAlignment="1">
      <alignment horizontal="left" vertical="center"/>
    </xf>
    <xf numFmtId="0" fontId="14" fillId="0" borderId="11" xfId="0" applyFont="1" applyBorder="1" applyAlignment="1">
      <alignment horizontal="left" vertical="center"/>
    </xf>
    <xf numFmtId="0" fontId="14" fillId="0" borderId="7" xfId="0" applyFont="1" applyBorder="1" applyAlignment="1">
      <alignment horizontal="left" vertical="center"/>
    </xf>
    <xf numFmtId="0" fontId="4" fillId="0" borderId="11" xfId="0" applyFont="1" applyBorder="1" applyAlignment="1">
      <alignment horizontal="left" vertical="center"/>
    </xf>
    <xf numFmtId="0" fontId="21" fillId="6" borderId="3" xfId="5" applyFont="1" applyFill="1" applyBorder="1" applyAlignment="1">
      <alignment horizontal="center" vertical="center"/>
    </xf>
    <xf numFmtId="0" fontId="21" fillId="6" borderId="4" xfId="5" applyFont="1" applyFill="1" applyBorder="1" applyAlignment="1">
      <alignment horizontal="center" vertical="center"/>
    </xf>
    <xf numFmtId="0" fontId="21" fillId="6" borderId="5" xfId="5" applyFont="1" applyFill="1" applyBorder="1" applyAlignment="1">
      <alignment horizontal="center" vertical="center"/>
    </xf>
    <xf numFmtId="165" fontId="2" fillId="0" borderId="36" xfId="1" applyNumberFormat="1" applyFont="1" applyBorder="1" applyAlignment="1">
      <alignment horizontal="left" vertical="center"/>
    </xf>
    <xf numFmtId="165" fontId="2" fillId="0" borderId="33" xfId="1" applyNumberFormat="1" applyFont="1" applyBorder="1" applyAlignment="1">
      <alignment horizontal="left" vertical="center"/>
    </xf>
    <xf numFmtId="165" fontId="2" fillId="0" borderId="37" xfId="1" applyNumberFormat="1" applyFont="1" applyBorder="1" applyAlignment="1">
      <alignment horizontal="left" vertical="center"/>
    </xf>
    <xf numFmtId="0" fontId="11" fillId="9" borderId="0" xfId="0" applyFont="1" applyFill="1" applyAlignment="1">
      <alignment horizontal="center" vertical="top" wrapText="1"/>
    </xf>
    <xf numFmtId="9" fontId="11" fillId="9" borderId="0" xfId="4" applyFont="1" applyFill="1" applyAlignment="1">
      <alignment horizontal="center" vertical="top" wrapText="1"/>
    </xf>
    <xf numFmtId="0" fontId="7" fillId="9" borderId="0" xfId="0" applyFont="1" applyFill="1" applyAlignment="1">
      <alignment horizontal="center" vertical="top" wrapText="1"/>
    </xf>
    <xf numFmtId="0" fontId="7" fillId="9" borderId="0" xfId="0" applyFont="1" applyFill="1" applyAlignment="1">
      <alignment horizontal="center" wrapText="1"/>
    </xf>
    <xf numFmtId="0" fontId="5" fillId="9" borderId="0" xfId="0" applyFont="1" applyFill="1" applyAlignment="1">
      <alignment wrapText="1"/>
    </xf>
    <xf numFmtId="0" fontId="0" fillId="9" borderId="0" xfId="0" applyFill="1" applyAlignment="1">
      <alignment wrapText="1"/>
    </xf>
    <xf numFmtId="0" fontId="7" fillId="9" borderId="0" xfId="0" applyFont="1" applyFill="1" applyAlignment="1">
      <alignment horizontal="left" vertical="top" wrapText="1"/>
    </xf>
    <xf numFmtId="0" fontId="0" fillId="9" borderId="0" xfId="0" applyFill="1" applyAlignment="1">
      <alignment vertical="top" wrapText="1"/>
    </xf>
    <xf numFmtId="0" fontId="4" fillId="9" borderId="0" xfId="0" applyFont="1" applyFill="1" applyAlignment="1">
      <alignment vertical="top" wrapText="1"/>
    </xf>
    <xf numFmtId="0" fontId="7" fillId="9" borderId="0" xfId="0" applyFont="1" applyFill="1" applyAlignment="1">
      <alignment vertical="top" wrapText="1"/>
    </xf>
    <xf numFmtId="0" fontId="5" fillId="9" borderId="0" xfId="0" applyFont="1" applyFill="1" applyAlignment="1">
      <alignment horizontal="center" wrapText="1"/>
    </xf>
    <xf numFmtId="0" fontId="3" fillId="9" borderId="0" xfId="0" applyFont="1" applyFill="1" applyAlignment="1">
      <alignment horizontal="right"/>
    </xf>
    <xf numFmtId="0" fontId="18" fillId="9" borderId="0" xfId="0" applyFont="1" applyFill="1" applyAlignment="1">
      <alignment horizontal="right"/>
    </xf>
    <xf numFmtId="0" fontId="7" fillId="9" borderId="0" xfId="0" applyFont="1" applyFill="1" applyAlignment="1">
      <alignment horizontal="left" wrapText="1"/>
    </xf>
    <xf numFmtId="0" fontId="5" fillId="9" borderId="0" xfId="0" applyFont="1" applyFill="1" applyAlignment="1">
      <alignment horizontal="left" vertical="top" wrapText="1"/>
    </xf>
    <xf numFmtId="0" fontId="9" fillId="9" borderId="0" xfId="0" applyFont="1" applyFill="1" applyAlignment="1">
      <alignment wrapText="1"/>
    </xf>
    <xf numFmtId="0" fontId="10" fillId="9" borderId="0" xfId="0" applyFont="1" applyFill="1" applyAlignment="1">
      <alignment wrapText="1"/>
    </xf>
    <xf numFmtId="0" fontId="11" fillId="9" borderId="0" xfId="0" applyFont="1" applyFill="1" applyAlignment="1">
      <alignment horizontal="left" vertical="top" wrapText="1"/>
    </xf>
    <xf numFmtId="0" fontId="12" fillId="9" borderId="0" xfId="0" applyFont="1" applyFill="1" applyAlignment="1">
      <alignment wrapText="1"/>
    </xf>
    <xf numFmtId="0" fontId="3" fillId="9" borderId="0" xfId="0" applyFont="1" applyFill="1" applyAlignment="1">
      <alignment horizontal="center"/>
    </xf>
    <xf numFmtId="0" fontId="18" fillId="9" borderId="0" xfId="0" applyFont="1" applyFill="1"/>
    <xf numFmtId="0" fontId="17" fillId="9" borderId="0" xfId="0" applyFont="1" applyFill="1" applyAlignment="1">
      <alignment horizontal="left" vertical="top" wrapText="1"/>
    </xf>
    <xf numFmtId="9" fontId="11" fillId="9" borderId="0" xfId="4" applyFont="1" applyFill="1" applyAlignment="1">
      <alignment horizontal="left" vertical="top" wrapText="1"/>
    </xf>
    <xf numFmtId="0" fontId="17" fillId="9" borderId="0" xfId="0" applyFont="1" applyFill="1" applyAlignment="1">
      <alignment horizontal="center" vertical="top" wrapText="1"/>
    </xf>
    <xf numFmtId="0" fontId="4" fillId="7" borderId="6" xfId="0" applyFont="1" applyFill="1" applyBorder="1" applyAlignment="1">
      <alignment horizontal="center" vertical="center" wrapText="1"/>
    </xf>
    <xf numFmtId="0" fontId="0" fillId="7" borderId="6" xfId="0" applyFill="1" applyBorder="1" applyAlignment="1">
      <alignment horizontal="center" vertical="center" wrapText="1"/>
    </xf>
  </cellXfs>
  <cellStyles count="6">
    <cellStyle name="Comma" xfId="2" builtinId="3"/>
    <cellStyle name="Currency" xfId="1" builtinId="4"/>
    <cellStyle name="Hyperlink" xfId="5" builtinId="8"/>
    <cellStyle name="Normal" xfId="0" builtinId="0"/>
    <cellStyle name="Normal 2" xfId="3" xr:uid="{00000000-0005-0000-0000-00000300000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61"/>
  <sheetViews>
    <sheetView showGridLines="0" tabSelected="1" zoomScaleNormal="100" workbookViewId="0">
      <selection activeCell="A3" sqref="A3:G3"/>
    </sheetView>
  </sheetViews>
  <sheetFormatPr defaultRowHeight="14.5" x14ac:dyDescent="0.35"/>
  <cols>
    <col min="2" max="2" width="20.453125" customWidth="1"/>
    <col min="3" max="3" width="26.54296875" customWidth="1"/>
    <col min="4" max="4" width="11.453125" customWidth="1"/>
    <col min="5" max="5" width="9.7265625" customWidth="1"/>
    <col min="6" max="6" width="10" customWidth="1"/>
    <col min="7" max="7" width="19.26953125" customWidth="1"/>
    <col min="10" max="10" width="11.7265625" customWidth="1"/>
    <col min="11" max="11" width="8.7265625" customWidth="1"/>
    <col min="20" max="20" width="8.7265625" hidden="1" customWidth="1"/>
  </cols>
  <sheetData>
    <row r="1" spans="1:20" ht="38.5" customHeight="1" x14ac:dyDescent="0.35">
      <c r="A1" s="78" t="s">
        <v>105</v>
      </c>
      <c r="B1" s="79"/>
      <c r="C1" s="79"/>
      <c r="D1" s="79"/>
      <c r="E1" s="79"/>
      <c r="F1" s="79"/>
      <c r="G1" s="80"/>
    </row>
    <row r="2" spans="1:20" ht="14" customHeight="1" thickBot="1" x14ac:dyDescent="0.4">
      <c r="A2" t="s">
        <v>127</v>
      </c>
      <c r="G2" s="73"/>
    </row>
    <row r="3" spans="1:20" ht="24" customHeight="1" thickBot="1" x14ac:dyDescent="0.5">
      <c r="A3" s="156" t="s">
        <v>128</v>
      </c>
      <c r="B3" s="157"/>
      <c r="C3" s="157"/>
      <c r="D3" s="157"/>
      <c r="E3" s="157"/>
      <c r="F3" s="157"/>
      <c r="G3" s="158"/>
      <c r="H3" s="1"/>
      <c r="I3" s="1"/>
    </row>
    <row r="4" spans="1:20" ht="21" customHeight="1" x14ac:dyDescent="0.35">
      <c r="A4" s="170" t="s">
        <v>0</v>
      </c>
      <c r="B4" s="114"/>
      <c r="C4" s="113"/>
      <c r="D4" s="114"/>
      <c r="E4" s="114"/>
      <c r="F4" s="114"/>
      <c r="G4" s="115"/>
    </row>
    <row r="5" spans="1:20" ht="21.75" customHeight="1" x14ac:dyDescent="0.35">
      <c r="A5" s="171" t="s">
        <v>1</v>
      </c>
      <c r="B5" s="172"/>
      <c r="C5" s="116"/>
      <c r="D5" s="117"/>
      <c r="E5" s="117"/>
      <c r="F5" s="117"/>
      <c r="G5" s="118"/>
    </row>
    <row r="6" spans="1:20" ht="20.25" customHeight="1" x14ac:dyDescent="0.35">
      <c r="A6" s="173" t="s">
        <v>2</v>
      </c>
      <c r="B6" s="117"/>
      <c r="C6" s="119"/>
      <c r="D6" s="117"/>
      <c r="E6" s="117"/>
      <c r="F6" s="120"/>
      <c r="G6" s="121"/>
    </row>
    <row r="7" spans="1:20" ht="21" customHeight="1" x14ac:dyDescent="0.35">
      <c r="A7" s="173" t="s">
        <v>3</v>
      </c>
      <c r="B7" s="117"/>
      <c r="C7" s="72"/>
      <c r="D7" s="117" t="s">
        <v>4</v>
      </c>
      <c r="E7" s="104"/>
      <c r="F7" s="116"/>
      <c r="G7" s="125"/>
    </row>
    <row r="8" spans="1:20" ht="21" customHeight="1" thickBot="1" x14ac:dyDescent="0.4">
      <c r="A8" s="162" t="s">
        <v>5</v>
      </c>
      <c r="B8" s="163"/>
      <c r="C8" s="122"/>
      <c r="D8" s="123"/>
      <c r="E8" s="123"/>
      <c r="F8" s="123"/>
      <c r="G8" s="124"/>
    </row>
    <row r="9" spans="1:20" ht="21" customHeight="1" thickBot="1" x14ac:dyDescent="0.4">
      <c r="A9" s="159" t="s">
        <v>6</v>
      </c>
      <c r="B9" s="160"/>
      <c r="C9" s="161"/>
      <c r="D9" s="167"/>
      <c r="E9" s="168"/>
      <c r="F9" s="168"/>
      <c r="G9" s="169"/>
    </row>
    <row r="10" spans="1:20" ht="27" customHeight="1" thickBot="1" x14ac:dyDescent="0.4">
      <c r="A10" s="159" t="s">
        <v>7</v>
      </c>
      <c r="B10" s="160"/>
      <c r="C10" s="161"/>
      <c r="D10" s="177">
        <v>60000</v>
      </c>
      <c r="E10" s="178"/>
      <c r="F10" s="178"/>
      <c r="G10" s="179"/>
      <c r="T10" t="s">
        <v>8</v>
      </c>
    </row>
    <row r="11" spans="1:20" ht="19" thickBot="1" x14ac:dyDescent="0.5">
      <c r="A11" s="126" t="s">
        <v>96</v>
      </c>
      <c r="B11" s="127"/>
      <c r="C11" s="127"/>
      <c r="D11" s="127"/>
      <c r="E11" s="127"/>
      <c r="F11" s="127"/>
      <c r="G11" s="128"/>
      <c r="J11" s="5"/>
      <c r="M11" t="s">
        <v>9</v>
      </c>
    </row>
    <row r="12" spans="1:20" ht="15.5" x14ac:dyDescent="0.35">
      <c r="A12" s="129" t="s">
        <v>97</v>
      </c>
      <c r="B12" s="130"/>
      <c r="C12" s="130"/>
      <c r="D12" s="131"/>
      <c r="E12" s="132" t="s">
        <v>98</v>
      </c>
      <c r="F12" s="133"/>
      <c r="G12" s="62" t="s">
        <v>11</v>
      </c>
      <c r="J12" s="5"/>
    </row>
    <row r="13" spans="1:20" ht="15.5" x14ac:dyDescent="0.35">
      <c r="A13" s="134"/>
      <c r="B13" s="135"/>
      <c r="C13" s="135"/>
      <c r="D13" s="136"/>
      <c r="E13" s="106"/>
      <c r="F13" s="107"/>
      <c r="G13" s="63"/>
      <c r="J13" s="5"/>
    </row>
    <row r="14" spans="1:20" x14ac:dyDescent="0.35">
      <c r="A14" s="103"/>
      <c r="B14" s="104"/>
      <c r="C14" s="104"/>
      <c r="D14" s="105"/>
      <c r="E14" s="106"/>
      <c r="F14" s="107"/>
      <c r="G14" s="63"/>
      <c r="J14" s="5"/>
    </row>
    <row r="15" spans="1:20" x14ac:dyDescent="0.35">
      <c r="A15" s="103"/>
      <c r="B15" s="104"/>
      <c r="C15" s="104"/>
      <c r="D15" s="105"/>
      <c r="E15" s="106"/>
      <c r="F15" s="107"/>
      <c r="G15" s="63"/>
      <c r="J15" s="5"/>
    </row>
    <row r="16" spans="1:20" x14ac:dyDescent="0.35">
      <c r="A16" s="103"/>
      <c r="B16" s="104"/>
      <c r="C16" s="104"/>
      <c r="D16" s="105"/>
      <c r="E16" s="106"/>
      <c r="F16" s="107"/>
      <c r="G16" s="63"/>
      <c r="J16" s="5"/>
    </row>
    <row r="17" spans="1:10" x14ac:dyDescent="0.35">
      <c r="A17" s="103"/>
      <c r="B17" s="104"/>
      <c r="C17" s="104"/>
      <c r="D17" s="105"/>
      <c r="E17" s="108"/>
      <c r="F17" s="109"/>
      <c r="G17" s="64"/>
      <c r="J17" s="5"/>
    </row>
    <row r="18" spans="1:10" ht="8.5" customHeight="1" x14ac:dyDescent="0.35">
      <c r="A18" s="65"/>
      <c r="B18" s="66"/>
      <c r="C18" s="66"/>
      <c r="D18" s="66"/>
      <c r="E18" s="67"/>
      <c r="F18" s="67"/>
      <c r="G18" s="68"/>
    </row>
    <row r="19" spans="1:10" ht="15" customHeight="1" x14ac:dyDescent="0.35">
      <c r="A19" s="97" t="s">
        <v>99</v>
      </c>
      <c r="B19" s="98"/>
      <c r="C19" s="98"/>
      <c r="D19" s="98"/>
      <c r="E19" s="98"/>
      <c r="F19" s="99"/>
      <c r="G19" s="63">
        <f>ROUND(SUM(G13:G17)*0.2422,2)</f>
        <v>0</v>
      </c>
      <c r="J19" s="5"/>
    </row>
    <row r="20" spans="1:10" ht="15" customHeight="1" x14ac:dyDescent="0.35">
      <c r="A20" s="97" t="s">
        <v>100</v>
      </c>
      <c r="B20" s="98"/>
      <c r="C20" s="98"/>
      <c r="D20" s="98"/>
      <c r="E20" s="98"/>
      <c r="F20" s="99"/>
      <c r="G20" s="63">
        <f>ROUND(SUM(G13:G17)*0.12,2)</f>
        <v>0</v>
      </c>
    </row>
    <row r="21" spans="1:10" ht="15" customHeight="1" thickBot="1" x14ac:dyDescent="0.4">
      <c r="A21" s="100" t="s">
        <v>12</v>
      </c>
      <c r="B21" s="101"/>
      <c r="C21" s="101"/>
      <c r="D21" s="101"/>
      <c r="E21" s="101"/>
      <c r="F21" s="102"/>
      <c r="G21" s="55">
        <f>SUM(G19:G20,G17,G16,G15,G14,G13)</f>
        <v>0</v>
      </c>
    </row>
    <row r="22" spans="1:10" ht="19" thickBot="1" x14ac:dyDescent="0.4">
      <c r="A22" s="83" t="s">
        <v>108</v>
      </c>
      <c r="B22" s="84"/>
      <c r="C22" s="84"/>
      <c r="D22" s="84"/>
      <c r="E22" s="84"/>
      <c r="F22" s="84"/>
      <c r="G22" s="85"/>
    </row>
    <row r="23" spans="1:10" ht="16" thickBot="1" x14ac:dyDescent="0.4">
      <c r="A23" s="86" t="s">
        <v>10</v>
      </c>
      <c r="B23" s="137"/>
      <c r="C23" s="137"/>
      <c r="D23" s="137"/>
      <c r="E23" s="137"/>
      <c r="F23" s="138"/>
      <c r="G23" s="54" t="s">
        <v>11</v>
      </c>
    </row>
    <row r="24" spans="1:10" x14ac:dyDescent="0.35">
      <c r="A24" s="142"/>
      <c r="B24" s="143"/>
      <c r="C24" s="143"/>
      <c r="D24" s="143"/>
      <c r="E24" s="143"/>
      <c r="F24" s="144"/>
      <c r="G24" s="57"/>
    </row>
    <row r="25" spans="1:10" x14ac:dyDescent="0.35">
      <c r="A25" s="94"/>
      <c r="B25" s="95"/>
      <c r="C25" s="95"/>
      <c r="D25" s="95"/>
      <c r="E25" s="95"/>
      <c r="F25" s="96"/>
      <c r="G25" s="9"/>
    </row>
    <row r="26" spans="1:10" x14ac:dyDescent="0.35">
      <c r="A26" s="94"/>
      <c r="B26" s="95"/>
      <c r="C26" s="95"/>
      <c r="D26" s="95"/>
      <c r="E26" s="95"/>
      <c r="F26" s="96"/>
      <c r="G26" s="9"/>
    </row>
    <row r="27" spans="1:10" x14ac:dyDescent="0.35">
      <c r="A27" s="94"/>
      <c r="B27" s="95"/>
      <c r="C27" s="95"/>
      <c r="D27" s="95"/>
      <c r="E27" s="95"/>
      <c r="F27" s="96"/>
      <c r="G27" s="9"/>
    </row>
    <row r="28" spans="1:10" ht="15" thickBot="1" x14ac:dyDescent="0.4">
      <c r="A28" s="100" t="s">
        <v>12</v>
      </c>
      <c r="B28" s="101"/>
      <c r="C28" s="101"/>
      <c r="D28" s="101"/>
      <c r="E28" s="101"/>
      <c r="F28" s="102"/>
      <c r="G28" s="55">
        <f>SUM(G24:G27)</f>
        <v>0</v>
      </c>
    </row>
    <row r="29" spans="1:10" ht="19" thickBot="1" x14ac:dyDescent="0.4">
      <c r="A29" s="174" t="s">
        <v>109</v>
      </c>
      <c r="B29" s="175"/>
      <c r="C29" s="175"/>
      <c r="D29" s="175"/>
      <c r="E29" s="175"/>
      <c r="F29" s="175"/>
      <c r="G29" s="176"/>
    </row>
    <row r="30" spans="1:10" ht="16" thickBot="1" x14ac:dyDescent="0.4">
      <c r="A30" s="86" t="s">
        <v>10</v>
      </c>
      <c r="B30" s="137"/>
      <c r="C30" s="137"/>
      <c r="D30" s="137"/>
      <c r="E30" s="137"/>
      <c r="F30" s="138"/>
      <c r="G30" s="54" t="s">
        <v>11</v>
      </c>
    </row>
    <row r="31" spans="1:10" x14ac:dyDescent="0.35">
      <c r="A31" s="142"/>
      <c r="B31" s="143"/>
      <c r="C31" s="143"/>
      <c r="D31" s="143"/>
      <c r="E31" s="143"/>
      <c r="F31" s="144"/>
      <c r="G31" s="57"/>
    </row>
    <row r="32" spans="1:10" x14ac:dyDescent="0.35">
      <c r="A32" s="94"/>
      <c r="B32" s="95"/>
      <c r="C32" s="95"/>
      <c r="D32" s="95"/>
      <c r="E32" s="95"/>
      <c r="F32" s="96"/>
      <c r="G32" s="9"/>
    </row>
    <row r="33" spans="1:7" x14ac:dyDescent="0.35">
      <c r="A33" s="94"/>
      <c r="B33" s="95"/>
      <c r="C33" s="95"/>
      <c r="D33" s="95"/>
      <c r="E33" s="95"/>
      <c r="F33" s="96"/>
      <c r="G33" s="9"/>
    </row>
    <row r="34" spans="1:7" x14ac:dyDescent="0.35">
      <c r="A34" s="110"/>
      <c r="B34" s="111"/>
      <c r="C34" s="111"/>
      <c r="D34" s="111"/>
      <c r="E34" s="111"/>
      <c r="F34" s="112"/>
      <c r="G34" s="9"/>
    </row>
    <row r="35" spans="1:7" ht="15" thickBot="1" x14ac:dyDescent="0.4">
      <c r="A35" s="164" t="s">
        <v>12</v>
      </c>
      <c r="B35" s="165"/>
      <c r="C35" s="165"/>
      <c r="D35" s="165"/>
      <c r="E35" s="165"/>
      <c r="F35" s="166"/>
      <c r="G35" s="74">
        <f>SUM(G31:G34)</f>
        <v>0</v>
      </c>
    </row>
    <row r="36" spans="1:7" ht="19" thickBot="1" x14ac:dyDescent="0.4">
      <c r="A36" s="83" t="s">
        <v>107</v>
      </c>
      <c r="B36" s="84"/>
      <c r="C36" s="84"/>
      <c r="D36" s="84"/>
      <c r="E36" s="84"/>
      <c r="F36" s="84"/>
      <c r="G36" s="85"/>
    </row>
    <row r="37" spans="1:7" ht="16" thickBot="1" x14ac:dyDescent="0.4">
      <c r="A37" s="89" t="s">
        <v>10</v>
      </c>
      <c r="B37" s="90"/>
      <c r="C37" s="90"/>
      <c r="D37" s="90"/>
      <c r="E37" s="90"/>
      <c r="F37" s="91"/>
      <c r="G37" s="54" t="s">
        <v>11</v>
      </c>
    </row>
    <row r="38" spans="1:7" x14ac:dyDescent="0.35">
      <c r="A38" s="139"/>
      <c r="B38" s="140"/>
      <c r="C38" s="140"/>
      <c r="D38" s="140"/>
      <c r="E38" s="140"/>
      <c r="F38" s="141"/>
      <c r="G38" s="58"/>
    </row>
    <row r="39" spans="1:7" x14ac:dyDescent="0.35">
      <c r="A39" s="94"/>
      <c r="B39" s="95"/>
      <c r="C39" s="95"/>
      <c r="D39" s="95"/>
      <c r="E39" s="95"/>
      <c r="F39" s="96"/>
      <c r="G39" s="58"/>
    </row>
    <row r="40" spans="1:7" x14ac:dyDescent="0.35">
      <c r="A40" s="94"/>
      <c r="B40" s="95"/>
      <c r="C40" s="95"/>
      <c r="D40" s="95"/>
      <c r="E40" s="95"/>
      <c r="F40" s="96"/>
      <c r="G40" s="9"/>
    </row>
    <row r="41" spans="1:7" x14ac:dyDescent="0.35">
      <c r="A41" s="94"/>
      <c r="B41" s="95"/>
      <c r="C41" s="95"/>
      <c r="D41" s="95"/>
      <c r="E41" s="95"/>
      <c r="F41" s="96"/>
      <c r="G41" s="9"/>
    </row>
    <row r="42" spans="1:7" x14ac:dyDescent="0.35">
      <c r="A42" s="94"/>
      <c r="B42" s="95"/>
      <c r="C42" s="95"/>
      <c r="D42" s="95"/>
      <c r="E42" s="95"/>
      <c r="F42" s="96"/>
      <c r="G42" s="9"/>
    </row>
    <row r="43" spans="1:7" ht="15" thickBot="1" x14ac:dyDescent="0.4">
      <c r="A43" s="92" t="s">
        <v>12</v>
      </c>
      <c r="B43" s="93"/>
      <c r="C43" s="93"/>
      <c r="D43" s="93"/>
      <c r="E43" s="93"/>
      <c r="F43" s="93"/>
      <c r="G43" s="56">
        <f>SUM(G38:G42)</f>
        <v>0</v>
      </c>
    </row>
    <row r="44" spans="1:7" ht="19" thickBot="1" x14ac:dyDescent="0.4">
      <c r="A44" s="83" t="s">
        <v>102</v>
      </c>
      <c r="B44" s="84"/>
      <c r="C44" s="84"/>
      <c r="D44" s="84"/>
      <c r="E44" s="84"/>
      <c r="F44" s="84"/>
      <c r="G44" s="85"/>
    </row>
    <row r="45" spans="1:7" ht="16" thickBot="1" x14ac:dyDescent="0.4">
      <c r="A45" s="86" t="s">
        <v>10</v>
      </c>
      <c r="B45" s="87"/>
      <c r="C45" s="87"/>
      <c r="D45" s="87"/>
      <c r="E45" s="87"/>
      <c r="F45" s="88"/>
      <c r="G45" s="54" t="s">
        <v>11</v>
      </c>
    </row>
    <row r="46" spans="1:7" x14ac:dyDescent="0.35">
      <c r="A46" s="103"/>
      <c r="B46" s="104"/>
      <c r="C46" s="104"/>
      <c r="D46" s="104"/>
      <c r="E46" s="104"/>
      <c r="F46" s="105"/>
      <c r="G46" s="9"/>
    </row>
    <row r="47" spans="1:7" x14ac:dyDescent="0.35">
      <c r="A47" s="103"/>
      <c r="B47" s="104"/>
      <c r="C47" s="104"/>
      <c r="D47" s="104"/>
      <c r="E47" s="104"/>
      <c r="F47" s="105"/>
      <c r="G47" s="9"/>
    </row>
    <row r="48" spans="1:7" x14ac:dyDescent="0.35">
      <c r="A48" s="110"/>
      <c r="B48" s="111"/>
      <c r="C48" s="111"/>
      <c r="D48" s="111"/>
      <c r="E48" s="111"/>
      <c r="F48" s="112"/>
      <c r="G48" s="9"/>
    </row>
    <row r="49" spans="1:7" x14ac:dyDescent="0.35">
      <c r="A49" s="154"/>
      <c r="B49" s="155"/>
      <c r="C49" s="155"/>
      <c r="D49" s="155"/>
      <c r="E49" s="155"/>
      <c r="F49" s="155"/>
      <c r="G49" s="9"/>
    </row>
    <row r="50" spans="1:7" ht="15" thickBot="1" x14ac:dyDescent="0.4">
      <c r="A50" s="100" t="s">
        <v>12</v>
      </c>
      <c r="B50" s="101"/>
      <c r="C50" s="101"/>
      <c r="D50" s="101"/>
      <c r="E50" s="101"/>
      <c r="F50" s="101"/>
      <c r="G50" s="56">
        <f>SUM(G45:G49)</f>
        <v>0</v>
      </c>
    </row>
    <row r="51" spans="1:7" ht="15.5" x14ac:dyDescent="0.35">
      <c r="A51" s="81" t="s">
        <v>101</v>
      </c>
      <c r="B51" s="82"/>
      <c r="C51" s="82"/>
      <c r="D51" s="82"/>
      <c r="E51" s="82"/>
      <c r="F51" s="82"/>
      <c r="G51" s="69">
        <f>G21</f>
        <v>0</v>
      </c>
    </row>
    <row r="52" spans="1:7" ht="15.5" x14ac:dyDescent="0.35">
      <c r="A52" s="152" t="s">
        <v>104</v>
      </c>
      <c r="B52" s="153"/>
      <c r="C52" s="153"/>
      <c r="D52" s="153"/>
      <c r="E52" s="153"/>
      <c r="F52" s="153"/>
      <c r="G52" s="4">
        <f>G28</f>
        <v>0</v>
      </c>
    </row>
    <row r="53" spans="1:7" ht="15.5" x14ac:dyDescent="0.35">
      <c r="A53" s="152" t="s">
        <v>110</v>
      </c>
      <c r="B53" s="153"/>
      <c r="C53" s="153"/>
      <c r="D53" s="153"/>
      <c r="E53" s="153"/>
      <c r="F53" s="153"/>
      <c r="G53" s="4">
        <f>G35</f>
        <v>0</v>
      </c>
    </row>
    <row r="54" spans="1:7" ht="15.5" x14ac:dyDescent="0.35">
      <c r="A54" s="152" t="s">
        <v>107</v>
      </c>
      <c r="B54" s="153"/>
      <c r="C54" s="153"/>
      <c r="D54" s="153"/>
      <c r="E54" s="153"/>
      <c r="F54" s="153"/>
      <c r="G54" s="4">
        <f>G43</f>
        <v>0</v>
      </c>
    </row>
    <row r="55" spans="1:7" ht="15.5" x14ac:dyDescent="0.35">
      <c r="A55" s="146" t="s">
        <v>111</v>
      </c>
      <c r="B55" s="147"/>
      <c r="C55" s="147"/>
      <c r="D55" s="147"/>
      <c r="E55" s="147"/>
      <c r="F55" s="148"/>
      <c r="G55" s="4">
        <f>G50</f>
        <v>0</v>
      </c>
    </row>
    <row r="56" spans="1:7" ht="16" thickBot="1" x14ac:dyDescent="0.4">
      <c r="A56" s="149" t="s">
        <v>13</v>
      </c>
      <c r="B56" s="150"/>
      <c r="C56" s="150"/>
      <c r="D56" s="150"/>
      <c r="E56" s="150"/>
      <c r="F56" s="151"/>
      <c r="G56" s="56">
        <f>SUM(G51:G55)</f>
        <v>0</v>
      </c>
    </row>
    <row r="57" spans="1:7" s="75" customFormat="1" ht="5" customHeight="1" x14ac:dyDescent="0.35">
      <c r="A57" s="76"/>
      <c r="B57" s="76"/>
      <c r="C57" s="76"/>
      <c r="D57" s="76"/>
      <c r="E57" s="76"/>
      <c r="F57" s="76"/>
      <c r="G57" s="77"/>
    </row>
    <row r="58" spans="1:7" x14ac:dyDescent="0.35">
      <c r="A58" s="145" t="s">
        <v>14</v>
      </c>
      <c r="B58" s="145"/>
      <c r="C58" s="145"/>
      <c r="D58" s="145"/>
      <c r="E58" s="145"/>
      <c r="F58" s="145"/>
      <c r="G58" s="145"/>
    </row>
    <row r="59" spans="1:7" x14ac:dyDescent="0.35">
      <c r="G59" s="8"/>
    </row>
    <row r="60" spans="1:7" x14ac:dyDescent="0.35">
      <c r="A60" s="2"/>
      <c r="G60" s="8"/>
    </row>
    <row r="61" spans="1:7" x14ac:dyDescent="0.35">
      <c r="A61" s="2"/>
    </row>
  </sheetData>
  <mergeCells count="69">
    <mergeCell ref="A3:G3"/>
    <mergeCell ref="A9:C9"/>
    <mergeCell ref="A8:B8"/>
    <mergeCell ref="A39:F39"/>
    <mergeCell ref="A35:F35"/>
    <mergeCell ref="D9:G9"/>
    <mergeCell ref="A22:G22"/>
    <mergeCell ref="A4:B4"/>
    <mergeCell ref="A5:B5"/>
    <mergeCell ref="A6:B6"/>
    <mergeCell ref="A7:B7"/>
    <mergeCell ref="A29:G29"/>
    <mergeCell ref="A30:F30"/>
    <mergeCell ref="A24:F24"/>
    <mergeCell ref="A10:C10"/>
    <mergeCell ref="D10:G10"/>
    <mergeCell ref="A58:G58"/>
    <mergeCell ref="A55:F55"/>
    <mergeCell ref="A56:F56"/>
    <mergeCell ref="A46:F46"/>
    <mergeCell ref="A47:F47"/>
    <mergeCell ref="A53:F53"/>
    <mergeCell ref="A49:F49"/>
    <mergeCell ref="A50:F50"/>
    <mergeCell ref="A52:F52"/>
    <mergeCell ref="A54:F54"/>
    <mergeCell ref="A23:F23"/>
    <mergeCell ref="A25:F25"/>
    <mergeCell ref="A38:F38"/>
    <mergeCell ref="A28:F28"/>
    <mergeCell ref="A33:F33"/>
    <mergeCell ref="A31:F31"/>
    <mergeCell ref="A32:F32"/>
    <mergeCell ref="A26:F26"/>
    <mergeCell ref="A27:F27"/>
    <mergeCell ref="A36:G36"/>
    <mergeCell ref="A34:F34"/>
    <mergeCell ref="A11:G11"/>
    <mergeCell ref="A12:D12"/>
    <mergeCell ref="E12:F12"/>
    <mergeCell ref="A13:D13"/>
    <mergeCell ref="A19:F19"/>
    <mergeCell ref="E13:F13"/>
    <mergeCell ref="A14:D14"/>
    <mergeCell ref="E14:F14"/>
    <mergeCell ref="A15:D15"/>
    <mergeCell ref="E15:F15"/>
    <mergeCell ref="C4:G4"/>
    <mergeCell ref="C5:G5"/>
    <mergeCell ref="C6:G6"/>
    <mergeCell ref="C8:G8"/>
    <mergeCell ref="D7:E7"/>
    <mergeCell ref="F7:G7"/>
    <mergeCell ref="A1:G1"/>
    <mergeCell ref="A51:F51"/>
    <mergeCell ref="A44:G44"/>
    <mergeCell ref="A45:F45"/>
    <mergeCell ref="A37:F37"/>
    <mergeCell ref="A43:F43"/>
    <mergeCell ref="A41:F41"/>
    <mergeCell ref="A42:F42"/>
    <mergeCell ref="A40:F40"/>
    <mergeCell ref="A20:F20"/>
    <mergeCell ref="A21:F21"/>
    <mergeCell ref="A16:D16"/>
    <mergeCell ref="E16:F16"/>
    <mergeCell ref="A17:D17"/>
    <mergeCell ref="E17:F17"/>
    <mergeCell ref="A48:F48"/>
  </mergeCells>
  <hyperlinks>
    <hyperlink ref="A11:G11" location="Instructions!A9" display="Staffing Expenses" xr:uid="{499E9135-106C-4197-A350-0D638AC7617E}"/>
    <hyperlink ref="A22:G22" location="Instructions!A11" display="Non Staff Training Costs and Assessments (Medical and Clinical)" xr:uid="{B819A206-5B80-44F0-A859-AB51F216D7D4}"/>
    <hyperlink ref="A29:G29" location="Instructions!A13" display="Computer Equipment and Accessories (skill development only)" xr:uid="{12606786-443B-4DAA-86BE-E98BC9B1F5AA}"/>
    <hyperlink ref="A36:G36" location="Instructions!A15" display="Common/Program Area Furniture and Medication Storage" xr:uid="{D209955E-71D0-42D3-9951-A063198D6B3C}"/>
    <hyperlink ref="A44:G44" location="Instructions!A17" display="Kitchen Appliances and Washer/Dryer (skill development only)" xr:uid="{6484CF94-5822-4ED0-B235-09A323D7CAEB}"/>
  </hyperlinks>
  <printOptions horizontalCentered="1"/>
  <pageMargins left="0.2" right="0.2" top="0.25" bottom="0.25" header="0.05" footer="0.05"/>
  <pageSetup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62"/>
  <sheetViews>
    <sheetView workbookViewId="0">
      <pane xSplit="3" ySplit="1" topLeftCell="D2" activePane="bottomRight" state="frozen"/>
      <selection pane="topRight" activeCell="D1" sqref="D1"/>
      <selection pane="bottomLeft" activeCell="A2" sqref="A2"/>
      <selection pane="bottomRight" activeCell="A2" sqref="A2"/>
    </sheetView>
  </sheetViews>
  <sheetFormatPr defaultRowHeight="14.5" x14ac:dyDescent="0.35"/>
  <cols>
    <col min="1" max="1" width="11" customWidth="1"/>
    <col min="2" max="2" width="16.26953125" customWidth="1"/>
    <col min="3" max="3" width="25.26953125" bestFit="1" customWidth="1"/>
    <col min="4" max="4" width="10.26953125" style="6" bestFit="1" customWidth="1"/>
    <col min="5" max="5" width="17.7265625" customWidth="1"/>
    <col min="6" max="6" width="15.453125" customWidth="1"/>
    <col min="7" max="7" width="12.26953125" customWidth="1"/>
    <col min="8" max="8" width="10.54296875" customWidth="1"/>
    <col min="9" max="9" width="12.453125" customWidth="1"/>
    <col min="10" max="10" width="10.26953125" customWidth="1"/>
    <col min="11" max="11" width="13.7265625" bestFit="1" customWidth="1"/>
  </cols>
  <sheetData>
    <row r="1" spans="1:11" ht="74" x14ac:dyDescent="0.45">
      <c r="A1" s="10" t="s">
        <v>15</v>
      </c>
      <c r="B1" s="11" t="s">
        <v>16</v>
      </c>
      <c r="C1" s="10" t="s">
        <v>17</v>
      </c>
      <c r="D1" s="12" t="s">
        <v>18</v>
      </c>
      <c r="E1" s="11" t="s">
        <v>19</v>
      </c>
      <c r="F1" s="11" t="s">
        <v>20</v>
      </c>
      <c r="G1" s="11" t="s">
        <v>21</v>
      </c>
      <c r="H1" s="11" t="s">
        <v>22</v>
      </c>
      <c r="I1" s="11" t="s">
        <v>23</v>
      </c>
      <c r="J1" s="13" t="s">
        <v>24</v>
      </c>
      <c r="K1" s="11" t="s">
        <v>25</v>
      </c>
    </row>
    <row r="2" spans="1:11" x14ac:dyDescent="0.35">
      <c r="A2" s="14">
        <v>43447</v>
      </c>
      <c r="B2" s="15" t="s">
        <v>26</v>
      </c>
      <c r="C2" s="15" t="s">
        <v>27</v>
      </c>
      <c r="D2" s="16">
        <v>138.47</v>
      </c>
      <c r="E2" s="7"/>
      <c r="F2" s="7"/>
      <c r="G2" s="17">
        <f>D2</f>
        <v>138.47</v>
      </c>
      <c r="H2" s="7"/>
      <c r="I2" s="7"/>
      <c r="J2" s="7"/>
      <c r="K2" s="60"/>
    </row>
    <row r="3" spans="1:11" x14ac:dyDescent="0.35">
      <c r="A3" s="14">
        <v>43467</v>
      </c>
      <c r="B3" s="15" t="s">
        <v>28</v>
      </c>
      <c r="C3" s="15" t="s">
        <v>29</v>
      </c>
      <c r="D3" s="16">
        <v>164.68</v>
      </c>
      <c r="E3" s="7"/>
      <c r="F3" s="17">
        <f>D3</f>
        <v>164.68</v>
      </c>
      <c r="G3" s="17"/>
      <c r="H3" s="7"/>
      <c r="I3" s="17"/>
      <c r="J3" s="17"/>
      <c r="K3" s="60" t="s">
        <v>29</v>
      </c>
    </row>
    <row r="4" spans="1:11" x14ac:dyDescent="0.35">
      <c r="A4" s="14">
        <v>43467</v>
      </c>
      <c r="B4" s="15" t="s">
        <v>30</v>
      </c>
      <c r="C4" s="15" t="s">
        <v>31</v>
      </c>
      <c r="D4" s="16">
        <v>1829.56</v>
      </c>
      <c r="E4" s="17">
        <f>D4</f>
        <v>1829.56</v>
      </c>
      <c r="F4" s="17"/>
      <c r="G4" s="17"/>
      <c r="H4" s="17"/>
      <c r="I4" s="7"/>
      <c r="J4" s="7"/>
      <c r="K4" s="60"/>
    </row>
    <row r="5" spans="1:11" x14ac:dyDescent="0.35">
      <c r="A5" s="14">
        <v>43468</v>
      </c>
      <c r="B5" s="15" t="s">
        <v>30</v>
      </c>
      <c r="C5" s="14" t="s">
        <v>32</v>
      </c>
      <c r="D5" s="16">
        <v>899.94</v>
      </c>
      <c r="E5" s="17">
        <f>D5</f>
        <v>899.94</v>
      </c>
      <c r="F5" s="17"/>
      <c r="G5" s="17"/>
      <c r="H5" s="17"/>
      <c r="I5" s="7"/>
      <c r="J5" s="7"/>
      <c r="K5" s="60"/>
    </row>
    <row r="6" spans="1:11" x14ac:dyDescent="0.35">
      <c r="A6" s="14">
        <v>43469</v>
      </c>
      <c r="B6" s="15" t="s">
        <v>28</v>
      </c>
      <c r="C6" s="15" t="s">
        <v>33</v>
      </c>
      <c r="D6" s="16">
        <v>69.34</v>
      </c>
      <c r="E6" s="7"/>
      <c r="F6" s="17">
        <f>D6</f>
        <v>69.34</v>
      </c>
      <c r="G6" s="7"/>
      <c r="H6" s="7"/>
      <c r="I6" s="7"/>
      <c r="J6" s="7"/>
      <c r="K6" s="60"/>
    </row>
    <row r="7" spans="1:11" x14ac:dyDescent="0.35">
      <c r="A7" s="14">
        <v>43470</v>
      </c>
      <c r="B7" s="15" t="s">
        <v>26</v>
      </c>
      <c r="C7" s="15" t="s">
        <v>34</v>
      </c>
      <c r="D7" s="16">
        <v>477.46</v>
      </c>
      <c r="E7" s="7"/>
      <c r="F7" s="7"/>
      <c r="G7" s="17">
        <f>D7</f>
        <v>477.46</v>
      </c>
      <c r="H7" s="7"/>
      <c r="I7" s="7"/>
      <c r="J7" s="7"/>
      <c r="K7" s="60"/>
    </row>
    <row r="8" spans="1:11" x14ac:dyDescent="0.35">
      <c r="A8" s="14">
        <v>43470</v>
      </c>
      <c r="B8" s="15" t="s">
        <v>35</v>
      </c>
      <c r="C8" s="15" t="s">
        <v>36</v>
      </c>
      <c r="D8" s="16">
        <v>166.92</v>
      </c>
      <c r="E8" s="7"/>
      <c r="F8" s="7"/>
      <c r="G8" s="17">
        <f>D8</f>
        <v>166.92</v>
      </c>
      <c r="H8" s="7"/>
      <c r="I8" s="7"/>
      <c r="J8" s="7"/>
      <c r="K8" s="60"/>
    </row>
    <row r="9" spans="1:11" x14ac:dyDescent="0.35">
      <c r="A9" s="14">
        <v>43471</v>
      </c>
      <c r="B9" s="15" t="s">
        <v>37</v>
      </c>
      <c r="C9" s="15" t="s">
        <v>38</v>
      </c>
      <c r="D9" s="16">
        <v>1074.4000000000001</v>
      </c>
      <c r="E9" s="17">
        <f>D9</f>
        <v>1074.4000000000001</v>
      </c>
      <c r="F9" s="7"/>
      <c r="G9" s="7"/>
      <c r="H9" s="7"/>
      <c r="I9" s="7"/>
      <c r="J9" s="7"/>
      <c r="K9" s="60"/>
    </row>
    <row r="10" spans="1:11" x14ac:dyDescent="0.35">
      <c r="A10" s="14">
        <v>43473</v>
      </c>
      <c r="B10" s="15" t="s">
        <v>37</v>
      </c>
      <c r="C10" s="15" t="s">
        <v>39</v>
      </c>
      <c r="D10" s="16">
        <v>27.06</v>
      </c>
      <c r="E10" s="7"/>
      <c r="F10" s="7"/>
      <c r="G10" s="17">
        <f>D10</f>
        <v>27.06</v>
      </c>
      <c r="H10" s="7"/>
      <c r="I10" s="7"/>
      <c r="J10" s="7"/>
      <c r="K10" s="60"/>
    </row>
    <row r="11" spans="1:11" x14ac:dyDescent="0.35">
      <c r="A11" s="14">
        <v>43473</v>
      </c>
      <c r="B11" s="15" t="s">
        <v>28</v>
      </c>
      <c r="C11" s="15" t="s">
        <v>40</v>
      </c>
      <c r="D11" s="16">
        <v>44.61</v>
      </c>
      <c r="E11" s="7"/>
      <c r="F11" s="7"/>
      <c r="G11" s="17">
        <f>D11</f>
        <v>44.61</v>
      </c>
      <c r="H11" s="7"/>
      <c r="I11" s="7"/>
      <c r="J11" s="7"/>
      <c r="K11" s="60"/>
    </row>
    <row r="12" spans="1:11" x14ac:dyDescent="0.35">
      <c r="A12" s="14">
        <v>43473</v>
      </c>
      <c r="B12" s="15" t="s">
        <v>28</v>
      </c>
      <c r="C12" s="15" t="s">
        <v>41</v>
      </c>
      <c r="D12" s="16">
        <v>123.53</v>
      </c>
      <c r="E12" s="7"/>
      <c r="F12" s="7"/>
      <c r="G12" s="17">
        <f>D12</f>
        <v>123.53</v>
      </c>
      <c r="H12" s="7"/>
      <c r="I12" s="7"/>
      <c r="J12" s="7"/>
      <c r="K12" s="60"/>
    </row>
    <row r="13" spans="1:11" x14ac:dyDescent="0.35">
      <c r="A13" s="14">
        <v>43473</v>
      </c>
      <c r="B13" s="15" t="s">
        <v>42</v>
      </c>
      <c r="C13" s="15" t="s">
        <v>43</v>
      </c>
      <c r="D13" s="16">
        <v>172.84</v>
      </c>
      <c r="E13" s="7"/>
      <c r="F13" s="7"/>
      <c r="G13" s="17">
        <f>D13</f>
        <v>172.84</v>
      </c>
      <c r="H13" s="7"/>
      <c r="I13" s="7"/>
      <c r="J13" s="7"/>
      <c r="K13" s="60"/>
    </row>
    <row r="14" spans="1:11" x14ac:dyDescent="0.35">
      <c r="A14" s="14">
        <v>43474</v>
      </c>
      <c r="B14" s="15" t="s">
        <v>37</v>
      </c>
      <c r="C14" s="15" t="s">
        <v>39</v>
      </c>
      <c r="D14" s="16">
        <v>15.98</v>
      </c>
      <c r="E14" s="7"/>
      <c r="F14" s="7"/>
      <c r="G14" s="17">
        <f>D14</f>
        <v>15.98</v>
      </c>
      <c r="H14" s="7"/>
      <c r="I14" s="7"/>
      <c r="J14" s="7"/>
      <c r="K14" s="60"/>
    </row>
    <row r="15" spans="1:11" x14ac:dyDescent="0.35">
      <c r="A15" s="14">
        <v>43481</v>
      </c>
      <c r="B15" s="15" t="s">
        <v>44</v>
      </c>
      <c r="C15" s="15" t="s">
        <v>45</v>
      </c>
      <c r="D15" s="16">
        <v>177.24</v>
      </c>
      <c r="E15" s="7"/>
      <c r="F15" s="7"/>
      <c r="G15" s="17"/>
      <c r="H15" s="17">
        <f>D15</f>
        <v>177.24</v>
      </c>
      <c r="I15" s="7"/>
      <c r="J15" s="7"/>
      <c r="K15" s="60"/>
    </row>
    <row r="16" spans="1:11" x14ac:dyDescent="0.35">
      <c r="A16" s="14">
        <v>43481</v>
      </c>
      <c r="B16" s="15" t="s">
        <v>46</v>
      </c>
      <c r="C16" s="15" t="s">
        <v>47</v>
      </c>
      <c r="D16" s="16">
        <v>529.98</v>
      </c>
      <c r="E16" s="17">
        <f>D16</f>
        <v>529.98</v>
      </c>
      <c r="F16" s="7"/>
      <c r="G16" s="7"/>
      <c r="H16" s="7"/>
      <c r="I16" s="7"/>
      <c r="J16" s="7"/>
      <c r="K16" s="60" t="s">
        <v>47</v>
      </c>
    </row>
    <row r="17" spans="1:11" x14ac:dyDescent="0.35">
      <c r="A17" s="14">
        <v>43495</v>
      </c>
      <c r="B17" s="15" t="s">
        <v>26</v>
      </c>
      <c r="C17" s="15" t="s">
        <v>36</v>
      </c>
      <c r="D17" s="16">
        <v>124.14</v>
      </c>
      <c r="E17" s="7"/>
      <c r="F17" s="7"/>
      <c r="G17" s="17">
        <f>D17</f>
        <v>124.14</v>
      </c>
      <c r="H17" s="7"/>
      <c r="I17" s="7"/>
      <c r="J17" s="7"/>
      <c r="K17" s="60"/>
    </row>
    <row r="18" spans="1:11" x14ac:dyDescent="0.35">
      <c r="A18" s="14">
        <v>43495</v>
      </c>
      <c r="B18" s="15" t="s">
        <v>35</v>
      </c>
      <c r="C18" s="15" t="s">
        <v>48</v>
      </c>
      <c r="D18" s="16">
        <v>324.16000000000003</v>
      </c>
      <c r="E18" s="7"/>
      <c r="F18" s="7"/>
      <c r="G18" s="17">
        <f>D18</f>
        <v>324.16000000000003</v>
      </c>
      <c r="H18" s="7"/>
      <c r="I18" s="7"/>
      <c r="J18" s="7"/>
      <c r="K18" s="60"/>
    </row>
    <row r="19" spans="1:11" x14ac:dyDescent="0.35">
      <c r="A19" s="14">
        <v>43496</v>
      </c>
      <c r="B19" s="15" t="s">
        <v>28</v>
      </c>
      <c r="C19" s="15" t="s">
        <v>49</v>
      </c>
      <c r="D19" s="18">
        <v>353.89</v>
      </c>
      <c r="E19" s="7"/>
      <c r="F19" s="17">
        <f>D19</f>
        <v>353.89</v>
      </c>
      <c r="G19" s="17"/>
      <c r="H19" s="7"/>
      <c r="I19" s="7"/>
      <c r="J19" s="7"/>
      <c r="K19" s="60"/>
    </row>
    <row r="20" spans="1:11" x14ac:dyDescent="0.35">
      <c r="A20" s="14">
        <v>43501</v>
      </c>
      <c r="B20" s="15" t="s">
        <v>28</v>
      </c>
      <c r="C20" s="15" t="s">
        <v>50</v>
      </c>
      <c r="D20" s="16">
        <v>137.75</v>
      </c>
      <c r="E20" s="7"/>
      <c r="F20" s="7"/>
      <c r="G20" s="17"/>
      <c r="H20" s="17">
        <f>D20</f>
        <v>137.75</v>
      </c>
      <c r="I20" s="7"/>
      <c r="J20" s="7"/>
      <c r="K20" s="60"/>
    </row>
    <row r="21" spans="1:11" x14ac:dyDescent="0.35">
      <c r="A21" s="14">
        <v>43502</v>
      </c>
      <c r="B21" s="15" t="s">
        <v>26</v>
      </c>
      <c r="C21" s="15" t="s">
        <v>51</v>
      </c>
      <c r="D21" s="16">
        <v>133.38999999999999</v>
      </c>
      <c r="E21" s="7"/>
      <c r="F21" s="7"/>
      <c r="G21" s="17">
        <f>D21</f>
        <v>133.38999999999999</v>
      </c>
      <c r="H21" s="17"/>
      <c r="I21" s="7"/>
      <c r="J21" s="7"/>
      <c r="K21" s="60"/>
    </row>
    <row r="22" spans="1:11" x14ac:dyDescent="0.35">
      <c r="A22" s="14">
        <v>43515</v>
      </c>
      <c r="B22" s="15" t="s">
        <v>37</v>
      </c>
      <c r="C22" s="15" t="s">
        <v>52</v>
      </c>
      <c r="D22" s="19">
        <v>57.35</v>
      </c>
      <c r="E22" s="17">
        <f>D22</f>
        <v>57.35</v>
      </c>
      <c r="F22" s="17"/>
      <c r="G22" s="17"/>
      <c r="H22" s="7"/>
      <c r="I22" s="7"/>
      <c r="J22" s="7"/>
      <c r="K22" s="60" t="s">
        <v>53</v>
      </c>
    </row>
    <row r="23" spans="1:11" x14ac:dyDescent="0.35">
      <c r="A23" s="14">
        <v>43515</v>
      </c>
      <c r="B23" s="15" t="s">
        <v>26</v>
      </c>
      <c r="C23" s="15" t="s">
        <v>54</v>
      </c>
      <c r="D23" s="19">
        <v>113.41</v>
      </c>
      <c r="E23" s="17"/>
      <c r="F23" s="7"/>
      <c r="G23" s="17">
        <f>D23</f>
        <v>113.41</v>
      </c>
      <c r="H23" s="7"/>
      <c r="I23" s="7"/>
      <c r="J23" s="7"/>
      <c r="K23" s="60"/>
    </row>
    <row r="24" spans="1:11" x14ac:dyDescent="0.35">
      <c r="A24" s="14">
        <v>43515</v>
      </c>
      <c r="B24" s="15" t="s">
        <v>37</v>
      </c>
      <c r="C24" s="15" t="s">
        <v>53</v>
      </c>
      <c r="D24" s="19">
        <v>278.92</v>
      </c>
      <c r="E24" s="17">
        <f>D24</f>
        <v>278.92</v>
      </c>
      <c r="F24" s="7"/>
      <c r="G24" s="7"/>
      <c r="H24" s="7"/>
      <c r="I24" s="7"/>
      <c r="J24" s="7"/>
      <c r="K24" s="60" t="s">
        <v>53</v>
      </c>
    </row>
    <row r="25" spans="1:11" x14ac:dyDescent="0.35">
      <c r="A25" s="14">
        <v>43515</v>
      </c>
      <c r="B25" s="15" t="s">
        <v>44</v>
      </c>
      <c r="C25" s="15" t="s">
        <v>55</v>
      </c>
      <c r="D25" s="19">
        <v>334.79</v>
      </c>
      <c r="E25" s="7"/>
      <c r="F25" s="7"/>
      <c r="G25" s="17">
        <f>D25</f>
        <v>334.79</v>
      </c>
      <c r="H25" s="17"/>
      <c r="I25" s="7"/>
      <c r="J25" s="7"/>
      <c r="K25" s="60"/>
    </row>
    <row r="26" spans="1:11" x14ac:dyDescent="0.35">
      <c r="A26" s="14">
        <v>43515</v>
      </c>
      <c r="B26" s="15" t="s">
        <v>42</v>
      </c>
      <c r="C26" s="15" t="s">
        <v>56</v>
      </c>
      <c r="D26" s="19">
        <v>359.8</v>
      </c>
      <c r="E26" s="17"/>
      <c r="F26" s="7"/>
      <c r="G26" s="17">
        <f>D26</f>
        <v>359.8</v>
      </c>
      <c r="H26" s="17"/>
      <c r="I26" s="7"/>
      <c r="J26" s="7"/>
      <c r="K26" s="60"/>
    </row>
    <row r="27" spans="1:11" x14ac:dyDescent="0.35">
      <c r="A27" s="14">
        <v>43518</v>
      </c>
      <c r="B27" s="15" t="s">
        <v>57</v>
      </c>
      <c r="C27" s="15" t="s">
        <v>48</v>
      </c>
      <c r="D27" s="19">
        <v>141.97</v>
      </c>
      <c r="E27" s="17"/>
      <c r="F27" s="7"/>
      <c r="G27" s="17">
        <f>D27</f>
        <v>141.97</v>
      </c>
      <c r="H27" s="17"/>
      <c r="I27" s="7"/>
      <c r="J27" s="7"/>
      <c r="K27" s="60"/>
    </row>
    <row r="28" spans="1:11" x14ac:dyDescent="0.35">
      <c r="A28" s="14"/>
      <c r="B28" s="15"/>
      <c r="C28" s="15"/>
      <c r="D28" s="19"/>
      <c r="E28" s="17"/>
      <c r="F28" s="7"/>
      <c r="G28" s="17"/>
      <c r="H28" s="17"/>
      <c r="I28" s="7"/>
      <c r="J28" s="7"/>
      <c r="K28" s="60"/>
    </row>
    <row r="29" spans="1:11" x14ac:dyDescent="0.35">
      <c r="A29" s="14">
        <v>43503</v>
      </c>
      <c r="B29" s="15" t="s">
        <v>58</v>
      </c>
      <c r="C29" s="15" t="s">
        <v>59</v>
      </c>
      <c r="D29" s="16">
        <v>132.69999999999999</v>
      </c>
      <c r="E29" s="7"/>
      <c r="F29" s="7"/>
      <c r="G29" s="7"/>
      <c r="H29" s="7"/>
      <c r="I29" s="20">
        <f t="shared" ref="I29:I37" si="0">D29</f>
        <v>132.69999999999999</v>
      </c>
      <c r="J29" s="17"/>
      <c r="K29" s="60" t="s">
        <v>60</v>
      </c>
    </row>
    <row r="30" spans="1:11" x14ac:dyDescent="0.35">
      <c r="A30" s="14">
        <v>43503</v>
      </c>
      <c r="B30" s="15" t="s">
        <v>58</v>
      </c>
      <c r="C30" s="15" t="s">
        <v>59</v>
      </c>
      <c r="D30" s="16">
        <v>192.39</v>
      </c>
      <c r="E30" s="7"/>
      <c r="F30" s="7"/>
      <c r="G30" s="7"/>
      <c r="H30" s="7"/>
      <c r="I30" s="20">
        <f t="shared" si="0"/>
        <v>192.39</v>
      </c>
      <c r="J30" s="17"/>
      <c r="K30" s="60" t="s">
        <v>60</v>
      </c>
    </row>
    <row r="31" spans="1:11" x14ac:dyDescent="0.35">
      <c r="A31" s="21">
        <v>43504</v>
      </c>
      <c r="B31" s="22" t="s">
        <v>61</v>
      </c>
      <c r="C31" s="23" t="s">
        <v>59</v>
      </c>
      <c r="D31" s="24">
        <v>17.989999999999998</v>
      </c>
      <c r="E31" s="7"/>
      <c r="F31" s="7"/>
      <c r="G31" s="7"/>
      <c r="H31" s="7"/>
      <c r="I31" s="20">
        <f t="shared" si="0"/>
        <v>17.989999999999998</v>
      </c>
      <c r="J31" s="17"/>
      <c r="K31" s="60" t="s">
        <v>60</v>
      </c>
    </row>
    <row r="32" spans="1:11" x14ac:dyDescent="0.35">
      <c r="A32" s="21">
        <v>43504</v>
      </c>
      <c r="B32" s="23" t="s">
        <v>62</v>
      </c>
      <c r="C32" s="23" t="s">
        <v>59</v>
      </c>
      <c r="D32" s="24">
        <v>27.15</v>
      </c>
      <c r="E32" s="7"/>
      <c r="F32" s="7"/>
      <c r="G32" s="7"/>
      <c r="H32" s="7"/>
      <c r="I32" s="20">
        <f t="shared" si="0"/>
        <v>27.15</v>
      </c>
      <c r="J32" s="17"/>
      <c r="K32" s="60" t="s">
        <v>60</v>
      </c>
    </row>
    <row r="33" spans="1:11" x14ac:dyDescent="0.35">
      <c r="A33" s="14">
        <v>43507</v>
      </c>
      <c r="B33" s="15" t="s">
        <v>63</v>
      </c>
      <c r="C33" s="15" t="s">
        <v>64</v>
      </c>
      <c r="D33" s="18">
        <v>307.20999999999998</v>
      </c>
      <c r="E33" s="7"/>
      <c r="F33" s="7"/>
      <c r="G33" s="7"/>
      <c r="H33" s="7"/>
      <c r="I33" s="20">
        <f t="shared" si="0"/>
        <v>307.20999999999998</v>
      </c>
      <c r="J33" s="17"/>
      <c r="K33" s="60"/>
    </row>
    <row r="34" spans="1:11" x14ac:dyDescent="0.35">
      <c r="A34" s="21">
        <v>43508</v>
      </c>
      <c r="B34" s="23" t="s">
        <v>65</v>
      </c>
      <c r="C34" s="23" t="s">
        <v>59</v>
      </c>
      <c r="D34" s="24">
        <v>43.95</v>
      </c>
      <c r="E34" s="7"/>
      <c r="F34" s="7"/>
      <c r="G34" s="7"/>
      <c r="H34" s="7"/>
      <c r="I34" s="20">
        <f t="shared" si="0"/>
        <v>43.95</v>
      </c>
      <c r="J34" s="17"/>
      <c r="K34" s="60" t="s">
        <v>66</v>
      </c>
    </row>
    <row r="35" spans="1:11" x14ac:dyDescent="0.35">
      <c r="A35" s="14">
        <v>43508</v>
      </c>
      <c r="B35" s="15" t="s">
        <v>67</v>
      </c>
      <c r="C35" s="15" t="s">
        <v>59</v>
      </c>
      <c r="D35" s="18">
        <v>62.5</v>
      </c>
      <c r="E35" s="7"/>
      <c r="F35" s="7"/>
      <c r="G35" s="7"/>
      <c r="H35" s="7"/>
      <c r="I35" s="20">
        <f t="shared" si="0"/>
        <v>62.5</v>
      </c>
      <c r="J35" s="17"/>
      <c r="K35" s="60" t="s">
        <v>66</v>
      </c>
    </row>
    <row r="36" spans="1:11" x14ac:dyDescent="0.35">
      <c r="A36" s="14">
        <v>43517</v>
      </c>
      <c r="B36" s="15" t="s">
        <v>35</v>
      </c>
      <c r="C36" s="15" t="s">
        <v>64</v>
      </c>
      <c r="D36" s="19">
        <v>381.06</v>
      </c>
      <c r="E36" s="17"/>
      <c r="F36" s="7"/>
      <c r="G36" s="7"/>
      <c r="H36" s="7"/>
      <c r="I36" s="20">
        <f t="shared" si="0"/>
        <v>381.06</v>
      </c>
      <c r="J36" s="17"/>
      <c r="K36" s="60"/>
    </row>
    <row r="37" spans="1:11" x14ac:dyDescent="0.35">
      <c r="A37" s="21">
        <v>43518</v>
      </c>
      <c r="B37" s="23" t="s">
        <v>68</v>
      </c>
      <c r="C37" s="23" t="s">
        <v>59</v>
      </c>
      <c r="D37" s="24">
        <v>600</v>
      </c>
      <c r="E37" s="7"/>
      <c r="F37" s="7"/>
      <c r="G37" s="7"/>
      <c r="H37" s="7"/>
      <c r="I37" s="25">
        <f t="shared" si="0"/>
        <v>600</v>
      </c>
      <c r="J37" s="17"/>
      <c r="K37" s="60" t="s">
        <v>69</v>
      </c>
    </row>
    <row r="38" spans="1:11" x14ac:dyDescent="0.35">
      <c r="A38" s="14"/>
      <c r="B38" s="15"/>
      <c r="C38" s="15"/>
      <c r="D38" s="26"/>
      <c r="E38" s="7"/>
      <c r="F38" s="7"/>
      <c r="G38" s="7"/>
      <c r="H38" s="7"/>
      <c r="I38" s="7"/>
      <c r="J38" s="7"/>
      <c r="K38" s="60"/>
    </row>
    <row r="39" spans="1:11" x14ac:dyDescent="0.35">
      <c r="A39" s="14"/>
      <c r="B39" s="15" t="s">
        <v>70</v>
      </c>
      <c r="C39" s="28"/>
      <c r="D39" s="26">
        <v>4688.25</v>
      </c>
      <c r="E39" s="7"/>
      <c r="F39" s="7"/>
      <c r="G39" s="7"/>
      <c r="H39" s="7"/>
      <c r="I39" s="7"/>
      <c r="J39" s="29">
        <f>D39</f>
        <v>4688.25</v>
      </c>
      <c r="K39" s="60"/>
    </row>
    <row r="40" spans="1:11" x14ac:dyDescent="0.35">
      <c r="A40" s="14"/>
      <c r="B40" s="27" t="s">
        <v>71</v>
      </c>
      <c r="C40" s="28" t="s">
        <v>72</v>
      </c>
      <c r="D40" s="26">
        <v>7968.85</v>
      </c>
      <c r="E40" s="7"/>
      <c r="F40" s="7"/>
      <c r="G40" s="7"/>
      <c r="H40" s="7"/>
      <c r="I40" s="7"/>
      <c r="J40" s="29">
        <f>D40</f>
        <v>7968.85</v>
      </c>
      <c r="K40" s="60"/>
    </row>
    <row r="41" spans="1:11" ht="15" thickBot="1" x14ac:dyDescent="0.4">
      <c r="A41" s="30"/>
      <c r="B41" s="31"/>
      <c r="C41" s="31"/>
      <c r="D41" s="32"/>
      <c r="E41" s="33"/>
      <c r="F41" s="33"/>
      <c r="G41" s="33"/>
      <c r="H41" s="33"/>
      <c r="I41" s="33"/>
      <c r="J41" s="29">
        <f>D41</f>
        <v>0</v>
      </c>
      <c r="K41" s="33"/>
    </row>
    <row r="42" spans="1:11" ht="15" thickBot="1" x14ac:dyDescent="0.4">
      <c r="A42" s="34"/>
      <c r="B42" s="35"/>
      <c r="C42" s="35" t="s">
        <v>73</v>
      </c>
      <c r="D42" s="36"/>
      <c r="E42" s="53">
        <f>SUM(E2:E41)</f>
        <v>4670.1500000000005</v>
      </c>
      <c r="F42" s="53">
        <f>SUM(F2:F41)</f>
        <v>587.91</v>
      </c>
      <c r="G42" s="37">
        <f>SUM(G2:G41)</f>
        <v>2698.53</v>
      </c>
      <c r="H42" s="38">
        <f>SUM(H2:H41)</f>
        <v>314.99</v>
      </c>
      <c r="I42" s="39">
        <f>SUM(I2:I41)</f>
        <v>1764.95</v>
      </c>
      <c r="J42" s="40">
        <f>SUM(J39:J40)</f>
        <v>12657.1</v>
      </c>
      <c r="K42" s="41"/>
    </row>
    <row r="43" spans="1:11" x14ac:dyDescent="0.35">
      <c r="A43" s="42"/>
      <c r="B43" s="42" t="s">
        <v>74</v>
      </c>
      <c r="C43" s="42"/>
      <c r="D43" s="43">
        <f>SUM(D2:D37)</f>
        <v>10036.530000000001</v>
      </c>
      <c r="I43" s="6"/>
      <c r="J43" s="6"/>
      <c r="K43" s="6"/>
    </row>
    <row r="44" spans="1:11" x14ac:dyDescent="0.35">
      <c r="A44" s="44"/>
      <c r="B44" s="44"/>
      <c r="C44" s="44"/>
      <c r="D44" s="45"/>
    </row>
    <row r="45" spans="1:11" x14ac:dyDescent="0.35">
      <c r="A45" s="46"/>
      <c r="B45" s="46" t="s">
        <v>66</v>
      </c>
      <c r="C45" s="46"/>
      <c r="D45" s="47">
        <f>SUM(D39:D41)</f>
        <v>12657.1</v>
      </c>
    </row>
    <row r="46" spans="1:11" x14ac:dyDescent="0.35">
      <c r="A46" s="48"/>
      <c r="B46" s="48"/>
      <c r="C46" s="48"/>
      <c r="D46" s="49"/>
    </row>
    <row r="47" spans="1:11" x14ac:dyDescent="0.35">
      <c r="A47" s="50"/>
      <c r="B47" s="50" t="s">
        <v>75</v>
      </c>
      <c r="C47" s="50"/>
      <c r="D47" s="51">
        <f>SUM(D43+D45)</f>
        <v>22693.63</v>
      </c>
    </row>
    <row r="48" spans="1:11" x14ac:dyDescent="0.35">
      <c r="B48" s="3" t="s">
        <v>76</v>
      </c>
      <c r="D48" s="6">
        <v>2806.22</v>
      </c>
    </row>
    <row r="49" spans="1:4" x14ac:dyDescent="0.35">
      <c r="A49" s="50"/>
      <c r="B49" s="50" t="s">
        <v>77</v>
      </c>
      <c r="C49" s="50"/>
      <c r="D49" s="51">
        <f>D48+D47</f>
        <v>25499.850000000002</v>
      </c>
    </row>
    <row r="51" spans="1:4" x14ac:dyDescent="0.35">
      <c r="D51" s="52">
        <v>50000</v>
      </c>
    </row>
    <row r="52" spans="1:4" x14ac:dyDescent="0.35">
      <c r="D52" s="6">
        <f>D51-D49</f>
        <v>24500.149999999998</v>
      </c>
    </row>
    <row r="54" spans="1:4" x14ac:dyDescent="0.35">
      <c r="D54"/>
    </row>
    <row r="55" spans="1:4" x14ac:dyDescent="0.35">
      <c r="D55"/>
    </row>
    <row r="56" spans="1:4" x14ac:dyDescent="0.35">
      <c r="D56"/>
    </row>
    <row r="57" spans="1:4" x14ac:dyDescent="0.35">
      <c r="D57"/>
    </row>
    <row r="58" spans="1:4" x14ac:dyDescent="0.35">
      <c r="D58"/>
    </row>
    <row r="59" spans="1:4" x14ac:dyDescent="0.35">
      <c r="D59"/>
    </row>
    <row r="60" spans="1:4" x14ac:dyDescent="0.35">
      <c r="D60"/>
    </row>
    <row r="61" spans="1:4" x14ac:dyDescent="0.35">
      <c r="D61"/>
    </row>
    <row r="62" spans="1:4" x14ac:dyDescent="0.35">
      <c r="D62"/>
    </row>
  </sheetData>
  <pageMargins left="0" right="0" top="1" bottom="0.5" header="0.3" footer="0.3"/>
  <pageSetup scale="65" orientation="portrait" horizontalDpi="4294967295" verticalDpi="4294967295" r:id="rId1"/>
  <headerFooter>
    <oddHeader xml:space="preserve">&amp;CRiverside Community Care, Inc.
Start-up Expenses
FY19
Cambridge Park Drive, Cambridge
</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
  <sheetViews>
    <sheetView zoomScaleNormal="100" workbookViewId="0">
      <selection activeCell="A13" sqref="A13:J13"/>
    </sheetView>
  </sheetViews>
  <sheetFormatPr defaultRowHeight="14.5" x14ac:dyDescent="0.35"/>
  <cols>
    <col min="10" max="10" width="14.36328125" customWidth="1"/>
  </cols>
  <sheetData>
    <row r="1" spans="1:10" ht="18.5" x14ac:dyDescent="0.45">
      <c r="A1" s="191" t="s">
        <v>78</v>
      </c>
      <c r="B1" s="191"/>
      <c r="C1" s="191"/>
      <c r="D1" s="191"/>
      <c r="E1" s="191"/>
      <c r="F1" s="191"/>
      <c r="G1" s="191"/>
      <c r="H1" s="192"/>
      <c r="I1" s="192"/>
      <c r="J1" s="192"/>
    </row>
    <row r="2" spans="1:10" ht="18.5" x14ac:dyDescent="0.45">
      <c r="A2" s="199" t="s">
        <v>79</v>
      </c>
      <c r="B2" s="200"/>
      <c r="C2" s="200"/>
      <c r="D2" s="200"/>
      <c r="E2" s="200"/>
      <c r="F2" s="200"/>
      <c r="G2" s="200"/>
      <c r="H2" s="200"/>
      <c r="I2" s="200"/>
      <c r="J2" s="200"/>
    </row>
    <row r="3" spans="1:10" ht="18" customHeight="1" x14ac:dyDescent="0.35">
      <c r="A3" s="184" t="s">
        <v>80</v>
      </c>
      <c r="B3" s="185"/>
      <c r="C3" s="185"/>
      <c r="D3" s="185"/>
      <c r="E3" s="185"/>
      <c r="F3" s="185"/>
      <c r="G3" s="185"/>
      <c r="H3" s="185"/>
      <c r="I3" s="185"/>
      <c r="J3" s="185"/>
    </row>
    <row r="4" spans="1:10" ht="97.5" customHeight="1" x14ac:dyDescent="0.35">
      <c r="A4" s="186" t="s">
        <v>117</v>
      </c>
      <c r="B4" s="186"/>
      <c r="C4" s="186"/>
      <c r="D4" s="186"/>
      <c r="E4" s="186"/>
      <c r="F4" s="186"/>
      <c r="G4" s="186"/>
      <c r="H4" s="185"/>
      <c r="I4" s="185"/>
      <c r="J4" s="185"/>
    </row>
    <row r="5" spans="1:10" ht="4" customHeight="1" x14ac:dyDescent="0.35">
      <c r="A5" s="182"/>
      <c r="B5" s="182"/>
      <c r="C5" s="182"/>
      <c r="D5" s="182"/>
      <c r="E5" s="182"/>
      <c r="F5" s="182"/>
      <c r="G5" s="182"/>
      <c r="H5" s="182"/>
      <c r="I5" s="182"/>
      <c r="J5" s="182"/>
    </row>
    <row r="6" spans="1:10" ht="14.5" customHeight="1" x14ac:dyDescent="0.35">
      <c r="A6" s="194" t="s">
        <v>81</v>
      </c>
      <c r="B6" s="195"/>
      <c r="C6" s="195"/>
      <c r="D6" s="195"/>
      <c r="E6" s="195"/>
      <c r="F6" s="195"/>
      <c r="G6" s="195"/>
      <c r="H6" s="195"/>
      <c r="I6" s="195"/>
      <c r="J6" s="195"/>
    </row>
    <row r="7" spans="1:10" ht="16" customHeight="1" x14ac:dyDescent="0.35">
      <c r="A7" s="201" t="s">
        <v>106</v>
      </c>
      <c r="B7" s="185"/>
      <c r="C7" s="185"/>
      <c r="D7" s="185"/>
      <c r="E7" s="185"/>
      <c r="F7" s="185"/>
      <c r="G7" s="185"/>
      <c r="H7" s="185"/>
      <c r="I7" s="185"/>
      <c r="J7" s="185"/>
    </row>
    <row r="8" spans="1:10" ht="4" customHeight="1" x14ac:dyDescent="0.35">
      <c r="A8" s="203"/>
      <c r="B8" s="203"/>
      <c r="C8" s="203"/>
      <c r="D8" s="203"/>
      <c r="E8" s="203"/>
      <c r="F8" s="203"/>
      <c r="G8" s="203"/>
      <c r="H8" s="203"/>
      <c r="I8" s="203"/>
      <c r="J8" s="203"/>
    </row>
    <row r="9" spans="1:10" ht="15.5" customHeight="1" x14ac:dyDescent="0.35">
      <c r="A9" s="194" t="s">
        <v>112</v>
      </c>
      <c r="B9" s="195"/>
      <c r="C9" s="195"/>
      <c r="D9" s="195"/>
      <c r="E9" s="195"/>
      <c r="F9" s="195"/>
      <c r="G9" s="195"/>
      <c r="H9" s="195"/>
      <c r="I9" s="196"/>
      <c r="J9" s="196"/>
    </row>
    <row r="10" spans="1:10" ht="79.5" customHeight="1" x14ac:dyDescent="0.35">
      <c r="A10" s="197" t="s">
        <v>82</v>
      </c>
      <c r="B10" s="198"/>
      <c r="C10" s="198"/>
      <c r="D10" s="198"/>
      <c r="E10" s="198"/>
      <c r="F10" s="198"/>
      <c r="G10" s="198"/>
      <c r="H10" s="198"/>
      <c r="I10" s="198"/>
      <c r="J10" s="198"/>
    </row>
    <row r="11" spans="1:10" ht="4" customHeight="1" x14ac:dyDescent="0.35">
      <c r="A11" s="180"/>
      <c r="B11" s="180"/>
      <c r="C11" s="180"/>
      <c r="D11" s="180"/>
      <c r="E11" s="180"/>
      <c r="F11" s="180"/>
      <c r="G11" s="180"/>
      <c r="H11" s="180"/>
      <c r="I11" s="180"/>
      <c r="J11" s="180"/>
    </row>
    <row r="12" spans="1:10" ht="16" customHeight="1" x14ac:dyDescent="0.35">
      <c r="A12" s="194" t="s">
        <v>123</v>
      </c>
      <c r="B12" s="195"/>
      <c r="C12" s="195"/>
      <c r="D12" s="195"/>
      <c r="E12" s="195"/>
      <c r="F12" s="195"/>
      <c r="G12" s="195"/>
      <c r="H12" s="195"/>
      <c r="I12" s="196"/>
      <c r="J12" s="196"/>
    </row>
    <row r="13" spans="1:10" ht="64" customHeight="1" x14ac:dyDescent="0.35">
      <c r="A13" s="197" t="s">
        <v>118</v>
      </c>
      <c r="B13" s="185"/>
      <c r="C13" s="185"/>
      <c r="D13" s="185"/>
      <c r="E13" s="185"/>
      <c r="F13" s="185"/>
      <c r="G13" s="185"/>
      <c r="H13" s="185"/>
      <c r="I13" s="185"/>
      <c r="J13" s="185"/>
    </row>
    <row r="14" spans="1:10" ht="4" customHeight="1" x14ac:dyDescent="0.35">
      <c r="A14" s="180"/>
      <c r="B14" s="180"/>
      <c r="C14" s="180"/>
      <c r="D14" s="180"/>
      <c r="E14" s="180"/>
      <c r="F14" s="180"/>
      <c r="G14" s="180"/>
      <c r="H14" s="180"/>
      <c r="I14" s="180"/>
      <c r="J14" s="180"/>
    </row>
    <row r="15" spans="1:10" s="71" customFormat="1" ht="15.5" customHeight="1" x14ac:dyDescent="0.35">
      <c r="A15" s="194" t="s">
        <v>108</v>
      </c>
      <c r="B15" s="195"/>
      <c r="C15" s="195"/>
      <c r="D15" s="195"/>
      <c r="E15" s="195"/>
      <c r="F15" s="195"/>
      <c r="G15" s="195"/>
      <c r="H15" s="195"/>
      <c r="I15" s="196"/>
      <c r="J15" s="196"/>
    </row>
    <row r="16" spans="1:10" s="71" customFormat="1" ht="50.5" customHeight="1" x14ac:dyDescent="0.35">
      <c r="A16" s="202" t="s">
        <v>126</v>
      </c>
      <c r="B16" s="185"/>
      <c r="C16" s="185"/>
      <c r="D16" s="185"/>
      <c r="E16" s="185"/>
      <c r="F16" s="185"/>
      <c r="G16" s="185"/>
      <c r="H16" s="185"/>
      <c r="I16" s="185"/>
      <c r="J16" s="185"/>
    </row>
    <row r="17" spans="1:10" s="71" customFormat="1" ht="4" customHeight="1" x14ac:dyDescent="0.35">
      <c r="A17" s="181"/>
      <c r="B17" s="181"/>
      <c r="C17" s="181"/>
      <c r="D17" s="181"/>
      <c r="E17" s="181"/>
      <c r="F17" s="181"/>
      <c r="G17" s="181"/>
      <c r="H17" s="181"/>
      <c r="I17" s="181"/>
      <c r="J17" s="181"/>
    </row>
    <row r="18" spans="1:10" ht="15" customHeight="1" x14ac:dyDescent="0.35">
      <c r="A18" s="184" t="s">
        <v>122</v>
      </c>
      <c r="B18" s="185"/>
      <c r="C18" s="185"/>
      <c r="D18" s="185"/>
      <c r="E18" s="185"/>
      <c r="F18" s="185"/>
      <c r="G18" s="185"/>
      <c r="H18" s="185"/>
      <c r="I18" s="185"/>
      <c r="J18" s="185"/>
    </row>
    <row r="19" spans="1:10" ht="29" customHeight="1" x14ac:dyDescent="0.35">
      <c r="A19" s="186" t="s">
        <v>114</v>
      </c>
      <c r="B19" s="186"/>
      <c r="C19" s="186"/>
      <c r="D19" s="186"/>
      <c r="E19" s="186"/>
      <c r="F19" s="186"/>
      <c r="G19" s="186"/>
      <c r="H19" s="187"/>
      <c r="I19" s="187"/>
      <c r="J19" s="187"/>
    </row>
    <row r="20" spans="1:10" ht="4" customHeight="1" x14ac:dyDescent="0.35">
      <c r="A20" s="182"/>
      <c r="B20" s="182"/>
      <c r="C20" s="182"/>
      <c r="D20" s="182"/>
      <c r="E20" s="182"/>
      <c r="F20" s="182"/>
      <c r="G20" s="182"/>
      <c r="H20" s="182"/>
      <c r="I20" s="182"/>
      <c r="J20" s="182"/>
    </row>
    <row r="21" spans="1:10" ht="14" customHeight="1" x14ac:dyDescent="0.35">
      <c r="A21" s="184" t="s">
        <v>113</v>
      </c>
      <c r="B21" s="185"/>
      <c r="C21" s="185"/>
      <c r="D21" s="185"/>
      <c r="E21" s="185"/>
      <c r="F21" s="185"/>
      <c r="G21" s="185"/>
      <c r="H21" s="185"/>
      <c r="I21" s="185"/>
      <c r="J21" s="185"/>
    </row>
    <row r="22" spans="1:10" ht="29.5" customHeight="1" x14ac:dyDescent="0.35">
      <c r="A22" s="193" t="s">
        <v>119</v>
      </c>
      <c r="B22" s="193"/>
      <c r="C22" s="193"/>
      <c r="D22" s="193"/>
      <c r="E22" s="193"/>
      <c r="F22" s="193"/>
      <c r="G22" s="193"/>
      <c r="H22" s="185"/>
      <c r="I22" s="185"/>
      <c r="J22" s="185"/>
    </row>
    <row r="23" spans="1:10" ht="4" customHeight="1" x14ac:dyDescent="0.35">
      <c r="A23" s="183"/>
      <c r="B23" s="183"/>
      <c r="C23" s="183"/>
      <c r="D23" s="183"/>
      <c r="E23" s="183"/>
      <c r="F23" s="183"/>
      <c r="G23" s="183"/>
      <c r="H23" s="183"/>
      <c r="I23" s="183"/>
      <c r="J23" s="183"/>
    </row>
    <row r="24" spans="1:10" x14ac:dyDescent="0.35">
      <c r="A24" s="184" t="s">
        <v>102</v>
      </c>
      <c r="B24" s="185"/>
      <c r="C24" s="185"/>
      <c r="D24" s="185"/>
      <c r="E24" s="185"/>
      <c r="F24" s="185"/>
      <c r="G24" s="185"/>
      <c r="H24" s="185"/>
      <c r="I24" s="185"/>
      <c r="J24" s="185"/>
    </row>
    <row r="25" spans="1:10" ht="33" customHeight="1" x14ac:dyDescent="0.35">
      <c r="A25" s="186" t="s">
        <v>124</v>
      </c>
      <c r="B25" s="187"/>
      <c r="C25" s="187"/>
      <c r="D25" s="187"/>
      <c r="E25" s="187"/>
      <c r="F25" s="187"/>
      <c r="G25" s="187"/>
      <c r="H25" s="187"/>
      <c r="I25" s="187"/>
      <c r="J25" s="187"/>
    </row>
    <row r="26" spans="1:10" ht="4" customHeight="1" x14ac:dyDescent="0.35">
      <c r="A26" s="182"/>
      <c r="B26" s="182"/>
      <c r="C26" s="182"/>
      <c r="D26" s="182"/>
      <c r="E26" s="182"/>
      <c r="F26" s="182"/>
      <c r="G26" s="182"/>
      <c r="H26" s="182"/>
      <c r="I26" s="182"/>
      <c r="J26" s="182"/>
    </row>
    <row r="27" spans="1:10" ht="16.5" customHeight="1" x14ac:dyDescent="0.35">
      <c r="A27" s="184" t="s">
        <v>83</v>
      </c>
      <c r="B27" s="185"/>
      <c r="C27" s="185"/>
      <c r="D27" s="185"/>
      <c r="E27" s="185"/>
      <c r="F27" s="185"/>
      <c r="G27" s="185"/>
      <c r="H27" s="185"/>
      <c r="I27" s="185"/>
      <c r="J27" s="185"/>
    </row>
    <row r="28" spans="1:10" ht="4" customHeight="1" x14ac:dyDescent="0.35">
      <c r="A28" s="190"/>
      <c r="B28" s="190"/>
      <c r="C28" s="190"/>
      <c r="D28" s="190"/>
      <c r="E28" s="190"/>
      <c r="F28" s="190"/>
      <c r="G28" s="190"/>
      <c r="H28" s="190"/>
      <c r="I28" s="190"/>
      <c r="J28" s="190"/>
    </row>
    <row r="29" spans="1:10" x14ac:dyDescent="0.35">
      <c r="A29" s="188" t="s">
        <v>125</v>
      </c>
      <c r="B29" s="189"/>
      <c r="C29" s="189"/>
      <c r="D29" s="189"/>
      <c r="E29" s="189"/>
      <c r="F29" s="189"/>
      <c r="G29" s="189"/>
      <c r="H29" s="187"/>
      <c r="I29" s="187"/>
      <c r="J29" s="187"/>
    </row>
    <row r="30" spans="1:10" x14ac:dyDescent="0.35">
      <c r="A30" s="187"/>
      <c r="B30" s="187"/>
      <c r="C30" s="187"/>
      <c r="D30" s="187"/>
      <c r="E30" s="187"/>
      <c r="F30" s="187"/>
      <c r="G30" s="187"/>
      <c r="H30" s="187"/>
      <c r="I30" s="187"/>
      <c r="J30" s="187"/>
    </row>
    <row r="31" spans="1:10" x14ac:dyDescent="0.35">
      <c r="A31" s="187"/>
      <c r="B31" s="187"/>
      <c r="C31" s="187"/>
      <c r="D31" s="187"/>
      <c r="E31" s="187"/>
      <c r="F31" s="187"/>
      <c r="G31" s="187"/>
      <c r="H31" s="187"/>
      <c r="I31" s="187"/>
      <c r="J31" s="187"/>
    </row>
    <row r="32" spans="1:10" x14ac:dyDescent="0.35">
      <c r="A32" s="187"/>
      <c r="B32" s="187"/>
      <c r="C32" s="187"/>
      <c r="D32" s="187"/>
      <c r="E32" s="187"/>
      <c r="F32" s="187"/>
      <c r="G32" s="187"/>
      <c r="H32" s="187"/>
      <c r="I32" s="187"/>
      <c r="J32" s="187"/>
    </row>
    <row r="33" spans="1:10" x14ac:dyDescent="0.35">
      <c r="A33" s="187"/>
      <c r="B33" s="187"/>
      <c r="C33" s="187"/>
      <c r="D33" s="187"/>
      <c r="E33" s="187"/>
      <c r="F33" s="187"/>
      <c r="G33" s="187"/>
      <c r="H33" s="187"/>
      <c r="I33" s="187"/>
      <c r="J33" s="187"/>
    </row>
    <row r="34" spans="1:10" ht="16.899999999999999" customHeight="1" x14ac:dyDescent="0.35">
      <c r="A34" s="187"/>
      <c r="B34" s="187"/>
      <c r="C34" s="187"/>
      <c r="D34" s="187"/>
      <c r="E34" s="187"/>
      <c r="F34" s="187"/>
      <c r="G34" s="187"/>
      <c r="H34" s="187"/>
      <c r="I34" s="187"/>
      <c r="J34" s="187"/>
    </row>
    <row r="35" spans="1:10" ht="20" customHeight="1" x14ac:dyDescent="0.35">
      <c r="A35" s="187"/>
      <c r="B35" s="187"/>
      <c r="C35" s="187"/>
      <c r="D35" s="187"/>
      <c r="E35" s="187"/>
      <c r="F35" s="187"/>
      <c r="G35" s="187"/>
      <c r="H35" s="187"/>
      <c r="I35" s="187"/>
      <c r="J35" s="187"/>
    </row>
    <row r="36" spans="1:10" ht="15" customHeight="1" x14ac:dyDescent="0.35">
      <c r="A36" s="70"/>
      <c r="B36" s="70"/>
      <c r="C36" s="70"/>
      <c r="D36" s="70"/>
      <c r="E36" s="70"/>
      <c r="F36" s="70"/>
      <c r="G36" s="70"/>
      <c r="H36" s="70"/>
      <c r="I36" s="70"/>
      <c r="J36" s="70"/>
    </row>
    <row r="37" spans="1:10" ht="15" customHeight="1" x14ac:dyDescent="0.35">
      <c r="A37" s="70"/>
      <c r="B37" s="70"/>
      <c r="C37" s="70"/>
      <c r="D37" s="70"/>
      <c r="E37" s="70"/>
      <c r="F37" s="70"/>
      <c r="G37" s="70"/>
      <c r="H37" s="70"/>
      <c r="I37" s="70"/>
      <c r="J37" s="70"/>
    </row>
  </sheetData>
  <mergeCells count="29">
    <mergeCell ref="A1:J1"/>
    <mergeCell ref="A4:J4"/>
    <mergeCell ref="A22:J22"/>
    <mergeCell ref="A21:J21"/>
    <mergeCell ref="A3:J3"/>
    <mergeCell ref="A9:J9"/>
    <mergeCell ref="A10:J10"/>
    <mergeCell ref="A2:J2"/>
    <mergeCell ref="A6:J6"/>
    <mergeCell ref="A7:J7"/>
    <mergeCell ref="A15:J15"/>
    <mergeCell ref="A13:J13"/>
    <mergeCell ref="A12:J12"/>
    <mergeCell ref="A16:J16"/>
    <mergeCell ref="A5:J5"/>
    <mergeCell ref="A8:J8"/>
    <mergeCell ref="A27:J27"/>
    <mergeCell ref="A19:J19"/>
    <mergeCell ref="A29:J35"/>
    <mergeCell ref="A24:J24"/>
    <mergeCell ref="A25:J25"/>
    <mergeCell ref="A26:J26"/>
    <mergeCell ref="A28:J28"/>
    <mergeCell ref="A11:J11"/>
    <mergeCell ref="A14:J14"/>
    <mergeCell ref="A17:J17"/>
    <mergeCell ref="A20:J20"/>
    <mergeCell ref="A23:J23"/>
    <mergeCell ref="A18:J18"/>
  </mergeCells>
  <pageMargins left="0.7" right="0.7" top="0.75" bottom="0.75" header="0.3" footer="0.3"/>
  <pageSetup scale="96" fitToWidth="0" orientation="portrait" r:id="rId1"/>
  <rowBreaks count="1" manualBreakCount="1">
    <brk id="2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C11"/>
  <sheetViews>
    <sheetView zoomScaleNormal="100" workbookViewId="0">
      <selection activeCell="G4" sqref="G4"/>
    </sheetView>
  </sheetViews>
  <sheetFormatPr defaultRowHeight="14.5" x14ac:dyDescent="0.35"/>
  <cols>
    <col min="1" max="1" width="2.6328125" customWidth="1"/>
    <col min="2" max="3" width="50.7265625" customWidth="1"/>
    <col min="5" max="5" width="10" customWidth="1"/>
  </cols>
  <sheetData>
    <row r="2" spans="2:3" ht="49.5" customHeight="1" x14ac:dyDescent="0.35">
      <c r="B2" s="204" t="s">
        <v>84</v>
      </c>
      <c r="C2" s="204" t="s">
        <v>85</v>
      </c>
    </row>
    <row r="3" spans="2:3" x14ac:dyDescent="0.35">
      <c r="B3" s="205"/>
      <c r="C3" s="204"/>
    </row>
    <row r="4" spans="2:3" ht="108.5" x14ac:dyDescent="0.35">
      <c r="B4" s="61" t="s">
        <v>87</v>
      </c>
      <c r="C4" s="61" t="s">
        <v>103</v>
      </c>
    </row>
    <row r="5" spans="2:3" ht="31" x14ac:dyDescent="0.35">
      <c r="B5" s="61" t="s">
        <v>88</v>
      </c>
      <c r="C5" s="61" t="s">
        <v>89</v>
      </c>
    </row>
    <row r="6" spans="2:3" ht="46.5" x14ac:dyDescent="0.35">
      <c r="B6" s="61" t="s">
        <v>90</v>
      </c>
      <c r="C6" s="61" t="s">
        <v>91</v>
      </c>
    </row>
    <row r="7" spans="2:3" ht="31.5" customHeight="1" x14ac:dyDescent="0.35">
      <c r="B7" s="61" t="s">
        <v>92</v>
      </c>
      <c r="C7" s="61" t="s">
        <v>93</v>
      </c>
    </row>
    <row r="8" spans="2:3" ht="31" x14ac:dyDescent="0.35">
      <c r="B8" s="59" t="s">
        <v>94</v>
      </c>
      <c r="C8" s="61" t="s">
        <v>95</v>
      </c>
    </row>
    <row r="9" spans="2:3" ht="18.5" customHeight="1" x14ac:dyDescent="0.35">
      <c r="B9" s="59" t="s">
        <v>86</v>
      </c>
      <c r="C9" s="61"/>
    </row>
    <row r="10" spans="2:3" ht="20.5" customHeight="1" x14ac:dyDescent="0.35">
      <c r="B10" s="61" t="s">
        <v>115</v>
      </c>
      <c r="C10" s="61" t="s">
        <v>120</v>
      </c>
    </row>
    <row r="11" spans="2:3" ht="46.5" x14ac:dyDescent="0.35">
      <c r="B11" s="61" t="s">
        <v>121</v>
      </c>
      <c r="C11" s="61" t="s">
        <v>116</v>
      </c>
    </row>
  </sheetData>
  <mergeCells count="2">
    <mergeCell ref="C2:C3"/>
    <mergeCell ref="B2:B3"/>
  </mergeCells>
  <pageMargins left="0.7" right="0.7" top="0.75" bottom="0.75" header="0.3" footer="0.3"/>
  <pageSetup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Start-up Expenses </vt:lpstr>
      <vt:lpstr>Cambridge Start Up Costs</vt:lpstr>
      <vt:lpstr>Instructions</vt:lpstr>
      <vt:lpstr>Allowed_Disallowed Costs</vt:lpstr>
      <vt:lpstr>'Cambridge Start Up Costs'!Print_Area</vt:lpstr>
      <vt:lpstr>'Start-up Expenses '!Print_Area</vt:lpstr>
      <vt:lpstr>'Cambridge Start Up Costs'!Print_Titles</vt:lpstr>
    </vt:vector>
  </TitlesOfParts>
  <Manager/>
  <Company>MRC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dchamber</dc:creator>
  <cp:keywords/>
  <dc:description/>
  <cp:lastModifiedBy>Wall, Jess (DDS)</cp:lastModifiedBy>
  <cp:revision/>
  <cp:lastPrinted>2025-02-24T20:39:46Z</cp:lastPrinted>
  <dcterms:created xsi:type="dcterms:W3CDTF">2013-11-08T15:59:37Z</dcterms:created>
  <dcterms:modified xsi:type="dcterms:W3CDTF">2025-03-18T16:12:24Z</dcterms:modified>
  <cp:category/>
  <cp:contentStatus/>
</cp:coreProperties>
</file>