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SW" sheetId="1" r:id="rId1"/>
  </sheets>
  <definedNames/>
  <calcPr fullCalcOnLoad="1"/>
</workbook>
</file>

<file path=xl/sharedStrings.xml><?xml version="1.0" encoding="utf-8"?>
<sst xmlns="http://schemas.openxmlformats.org/spreadsheetml/2006/main" count="222" uniqueCount="123">
  <si>
    <t xml:space="preserve">             TOTAL</t>
  </si>
  <si>
    <t>CFDA #</t>
  </si>
  <si>
    <t>SERVICE DATES</t>
  </si>
  <si>
    <t>PROGRAM NAME</t>
  </si>
  <si>
    <t>APPR CODE</t>
  </si>
  <si>
    <t>PHASE CODE</t>
  </si>
  <si>
    <t>WORKFORCE TRAINING FUND</t>
  </si>
  <si>
    <t>TOTAL</t>
  </si>
  <si>
    <t>WP 90%</t>
  </si>
  <si>
    <t>WP 10%</t>
  </si>
  <si>
    <t>STATE ONE STOP</t>
  </si>
  <si>
    <t>UI WALK IN</t>
  </si>
  <si>
    <t>BUDGET SHEET</t>
  </si>
  <si>
    <t>MMARS DOCUMENT ID</t>
  </si>
  <si>
    <t>DVOP</t>
  </si>
  <si>
    <t>ONE STOP CAREER CENTERS</t>
  </si>
  <si>
    <t>METRO SOUTH WEST E&amp;T</t>
  </si>
  <si>
    <t>7003-1631</t>
  </si>
  <si>
    <t xml:space="preserve"> </t>
  </si>
  <si>
    <t>FY16 YOUTH</t>
  </si>
  <si>
    <t>JULY 1, 2015- JUNE 30, 2016</t>
  </si>
  <si>
    <t>JULY 1, 2016- JUNE 30, 2017</t>
  </si>
  <si>
    <t>CT EOL 16CCMESWWIA</t>
  </si>
  <si>
    <t>JULY 1, 2017- JUNE 30, 2018</t>
  </si>
  <si>
    <t>FWIAYTH16</t>
  </si>
  <si>
    <t>FY16 DISLOCATED WORKER</t>
  </si>
  <si>
    <t>FY16 ADULT</t>
  </si>
  <si>
    <t>RAPID RESPONSE</t>
  </si>
  <si>
    <t>CT EOL 16CCMESWWP</t>
  </si>
  <si>
    <t>CT EOL 16CCMESWSOSWTF</t>
  </si>
  <si>
    <t>CT EOL 16CCMESWTRADE</t>
  </si>
  <si>
    <t>CT EOL 16CCMESWVETSUI</t>
  </si>
  <si>
    <t>CT EOL 16CCMESWNEGREA</t>
  </si>
  <si>
    <t>INITIAL AWARD JUNE 2015</t>
  </si>
  <si>
    <t>TO ADD FY16 YOUTH FUNDS</t>
  </si>
  <si>
    <t>TO EXTEND CONTRACT SERVICE DATE TO END 6/30/18</t>
  </si>
  <si>
    <t>INITIAL AWARD</t>
  </si>
  <si>
    <t>BUDGET SHEET #2</t>
  </si>
  <si>
    <t>FWIAADT16A</t>
  </si>
  <si>
    <t>7003-1630</t>
  </si>
  <si>
    <t>FWIADWK16A</t>
  </si>
  <si>
    <t>7003-1778</t>
  </si>
  <si>
    <t>FES2016</t>
  </si>
  <si>
    <t>7002-6626</t>
  </si>
  <si>
    <t>J005</t>
  </si>
  <si>
    <t>J007</t>
  </si>
  <si>
    <t>7003-0803</t>
  </si>
  <si>
    <t>J084</t>
  </si>
  <si>
    <t>N/A</t>
  </si>
  <si>
    <t>RESEA</t>
  </si>
  <si>
    <t>JULY 1, 2015- DECEMBER 31, 2015</t>
  </si>
  <si>
    <t>FUIREA15</t>
  </si>
  <si>
    <t>7002-6624</t>
  </si>
  <si>
    <t>REA5</t>
  </si>
  <si>
    <t>BUDGET SHEET #2 AUGUST 2015</t>
  </si>
  <si>
    <t>TO ADD FY16 ADULT, DWK, SOS, UI WALK IN &amp; RESEA FUNDS</t>
  </si>
  <si>
    <t>STOSCC2016</t>
  </si>
  <si>
    <t>BUDGET SHEET #3</t>
  </si>
  <si>
    <t>OCTOBER 1, 2015- JUNE 30, 2016</t>
  </si>
  <si>
    <t>FWIAADT16B</t>
  </si>
  <si>
    <t>FWIADWK16B</t>
  </si>
  <si>
    <t>BUDGET SHEET #3 OCTOBER 2015</t>
  </si>
  <si>
    <t>TO INCREASEFY16 ADULT, DWK &amp; WP FUNDS</t>
  </si>
  <si>
    <t>DESCRIPTION:</t>
  </si>
  <si>
    <t>TO DECREASE FY16 RESEA &amp; UI FUNDS</t>
  </si>
  <si>
    <t>BUDGET SHEET #4</t>
  </si>
  <si>
    <t>BUDGET SHEET #4 JANUARY 2016</t>
  </si>
  <si>
    <t>TO INCREASE WP FUNDS FOR USE OF FACILITIES</t>
  </si>
  <si>
    <t>BUDGET SHEET #5</t>
  </si>
  <si>
    <t>JULY 1, 2016- SEPTEMBER 30, 2016</t>
  </si>
  <si>
    <t>FVETS2016</t>
  </si>
  <si>
    <t>7002-6628</t>
  </si>
  <si>
    <t>J009</t>
  </si>
  <si>
    <t>BUDGET SHEET #5 FEBRUARY 2016</t>
  </si>
  <si>
    <t>TO ADD FY16 DVOP FUNDS</t>
  </si>
  <si>
    <t>BUDGET SHEET #6</t>
  </si>
  <si>
    <t>BUDGET SHEET #6 JUNE 9, 2016</t>
  </si>
  <si>
    <t>JAN 1, 2016-DECEMBER 31, 2016</t>
  </si>
  <si>
    <t>FUIREA16</t>
  </si>
  <si>
    <t>REA6</t>
  </si>
  <si>
    <t>JULY 1, 2016-JUNE 30, 2017</t>
  </si>
  <si>
    <r>
      <t>FTRADE2016</t>
    </r>
    <r>
      <rPr>
        <sz val="11"/>
        <rFont val="Book Antiqua"/>
        <family val="1"/>
      </rPr>
      <t>  </t>
    </r>
  </si>
  <si>
    <t>7003-1010 </t>
  </si>
  <si>
    <t>J002</t>
  </si>
  <si>
    <t>JULY 1, 2017-JUNE 30, 2018</t>
  </si>
  <si>
    <t>TO ADD RESEA &amp; TRADE FUNDS</t>
  </si>
  <si>
    <t>BIOTECH</t>
  </si>
  <si>
    <t>OCT 1, 2014-SEPT 30, 2017</t>
  </si>
  <si>
    <t>FEM57BTF16 </t>
  </si>
  <si>
    <t>7003-1777 </t>
  </si>
  <si>
    <t>TO MOVE FY16 WIA FUNDS &amp; WP FUNDS TO FY 17 LINE , TO ADD BIOTECH NEG</t>
  </si>
  <si>
    <t>BUDGET SHEET #7</t>
  </si>
  <si>
    <t>JULY 1, 2016-DECEMBER 31, 2016</t>
  </si>
  <si>
    <t>BUDGET SHEET #7 JULY 11, 2016</t>
  </si>
  <si>
    <t>ADMINISTRATIVE ADJUSTMENT</t>
  </si>
  <si>
    <t>BUDGET SHEET #8 AUGUST 9, 2016</t>
  </si>
  <si>
    <t>TO ADD RAPID RESPONSE (BOSE, EMC WARE &amp; OTHERS)</t>
  </si>
  <si>
    <t>FWIADWK17A</t>
  </si>
  <si>
    <t>6133</t>
  </si>
  <si>
    <t>17.278 </t>
  </si>
  <si>
    <t xml:space="preserve"> RAPID RESPONSE (BOSE, EMC WARE &amp; OTHERS) 3.30.16-3.30.17</t>
  </si>
  <si>
    <t>BUDGET SHEET #8</t>
  </si>
  <si>
    <t>BUDGET SHEET #9</t>
  </si>
  <si>
    <t>TO ADD TRADE FUNDS</t>
  </si>
  <si>
    <t>BUDGET SHEET #9 SEPTEMBER 19, 2016</t>
  </si>
  <si>
    <t>TRADE CASE MANAGEMENT (OCT 1, 2015-SEPT 30, 2018)</t>
  </si>
  <si>
    <t>JULY 1, 2018-SEPT 30, 2018</t>
  </si>
  <si>
    <t>APRIL 1, 2016-JUNE 30, 2016</t>
  </si>
  <si>
    <t>BUDGET SHEET #10</t>
  </si>
  <si>
    <t>TO MAKE CORRECTION TO TRADE FUNDS</t>
  </si>
  <si>
    <t>BUDGET SHEET #10 OCTOBER 27, 2016</t>
  </si>
  <si>
    <t>BUDGET SHEET #11</t>
  </si>
  <si>
    <t>BUDGET SHEET #11 NOVEMBER 16, 2016</t>
  </si>
  <si>
    <t>TO ADD THIRD PORTION OF TRADE FUNDS</t>
  </si>
  <si>
    <t>BUDGET SHEET #12</t>
  </si>
  <si>
    <t>BUDGET SHEET #12 JANUARY 10, 2017</t>
  </si>
  <si>
    <t>TO DECREASE RESEA FUNDS</t>
  </si>
  <si>
    <t>BUDGET SHEET #13</t>
  </si>
  <si>
    <t>BUDGET SHEET #13 DECEMBER 5, 2017</t>
  </si>
  <si>
    <t>TO MOVE FUNDS TO FY18 LINE</t>
  </si>
  <si>
    <t>BUDGET SHEET #14</t>
  </si>
  <si>
    <t>BUDGET SHEET #14 JANUARY 25, 2018</t>
  </si>
  <si>
    <t>TO DE-OBLIGATE UNSPENT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</si>
</sst>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u val="single"/>
      <sz val="11"/>
      <name val="Book Antiqua"/>
      <family val="1"/>
    </font>
    <font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 quotePrefix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Fill="1" applyAlignment="1">
      <alignment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44" fontId="11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zoomScale="87" zoomScaleNormal="87" zoomScalePageLayoutView="0" workbookViewId="0" topLeftCell="A1">
      <selection activeCell="T58" sqref="T58"/>
    </sheetView>
  </sheetViews>
  <sheetFormatPr defaultColWidth="9.140625" defaultRowHeight="12.75"/>
  <cols>
    <col min="1" max="1" width="4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28125" style="4" customWidth="1"/>
    <col min="7" max="11" width="22.7109375" style="4" hidden="1" customWidth="1"/>
    <col min="12" max="17" width="21.7109375" style="4" hidden="1" customWidth="1"/>
    <col min="18" max="19" width="22.8515625" style="4" hidden="1" customWidth="1"/>
    <col min="20" max="20" width="22.8515625" style="4" customWidth="1"/>
    <col min="21" max="21" width="15.00390625" style="3" hidden="1" customWidth="1"/>
    <col min="22" max="16384" width="9.140625" style="3" customWidth="1"/>
  </cols>
  <sheetData>
    <row r="1" spans="1:20" ht="27" customHeight="1">
      <c r="A1" s="3" t="s">
        <v>18</v>
      </c>
      <c r="B1" s="51" t="s">
        <v>15</v>
      </c>
      <c r="C1" s="52"/>
      <c r="D1" s="52"/>
      <c r="E1" s="52"/>
      <c r="F1" s="52"/>
      <c r="G1" s="52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3" ht="22.5" customHeight="1">
      <c r="A2" s="9" t="s">
        <v>16</v>
      </c>
      <c r="B2" s="7" t="s">
        <v>12</v>
      </c>
      <c r="C2" s="1"/>
    </row>
    <row r="3" spans="1:3" ht="20.25">
      <c r="A3" s="5"/>
      <c r="B3" s="6"/>
      <c r="C3" s="1"/>
    </row>
    <row r="4" spans="1:21" s="10" customFormat="1" ht="30">
      <c r="A4" s="37"/>
      <c r="B4" s="24" t="s">
        <v>2</v>
      </c>
      <c r="C4" s="24" t="s">
        <v>3</v>
      </c>
      <c r="D4" s="24" t="s">
        <v>4</v>
      </c>
      <c r="E4" s="24" t="s">
        <v>5</v>
      </c>
      <c r="F4" s="24" t="s">
        <v>1</v>
      </c>
      <c r="G4" s="24" t="s">
        <v>36</v>
      </c>
      <c r="H4" s="24" t="s">
        <v>37</v>
      </c>
      <c r="I4" s="24" t="s">
        <v>57</v>
      </c>
      <c r="J4" s="24" t="s">
        <v>65</v>
      </c>
      <c r="K4" s="24" t="s">
        <v>68</v>
      </c>
      <c r="L4" s="24" t="s">
        <v>75</v>
      </c>
      <c r="M4" s="24" t="s">
        <v>91</v>
      </c>
      <c r="N4" s="24" t="s">
        <v>101</v>
      </c>
      <c r="O4" s="24" t="s">
        <v>102</v>
      </c>
      <c r="P4" s="24" t="s">
        <v>108</v>
      </c>
      <c r="Q4" s="24" t="s">
        <v>111</v>
      </c>
      <c r="R4" s="24" t="s">
        <v>114</v>
      </c>
      <c r="S4" s="24" t="s">
        <v>117</v>
      </c>
      <c r="T4" s="24" t="s">
        <v>120</v>
      </c>
      <c r="U4" s="38" t="s">
        <v>7</v>
      </c>
    </row>
    <row r="5" spans="1:21" s="27" customFormat="1" ht="16.5" hidden="1">
      <c r="A5" s="24" t="s">
        <v>13</v>
      </c>
      <c r="B5" s="17"/>
      <c r="C5" s="20"/>
      <c r="D5" s="20"/>
      <c r="E5" s="21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8"/>
    </row>
    <row r="6" spans="1:21" s="27" customFormat="1" ht="16.5" customHeight="1" hidden="1">
      <c r="A6" s="29" t="s">
        <v>22</v>
      </c>
      <c r="B6" s="17"/>
      <c r="C6" s="20"/>
      <c r="D6" s="20"/>
      <c r="E6" s="21"/>
      <c r="F6" s="1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8"/>
    </row>
    <row r="7" spans="1:21" s="27" customFormat="1" ht="22.5" customHeight="1" hidden="1">
      <c r="A7" s="29" t="s">
        <v>19</v>
      </c>
      <c r="B7" s="11" t="s">
        <v>20</v>
      </c>
      <c r="C7" s="12" t="s">
        <v>24</v>
      </c>
      <c r="D7" s="12" t="s">
        <v>17</v>
      </c>
      <c r="E7" s="13">
        <v>6001</v>
      </c>
      <c r="F7" s="14">
        <v>17.259</v>
      </c>
      <c r="G7" s="15">
        <v>1224276</v>
      </c>
      <c r="H7" s="15" t="s">
        <v>18</v>
      </c>
      <c r="I7" s="15"/>
      <c r="J7" s="15"/>
      <c r="K7" s="15"/>
      <c r="L7" s="15">
        <v>-499397.53</v>
      </c>
      <c r="M7" s="15"/>
      <c r="N7" s="15"/>
      <c r="O7" s="15"/>
      <c r="P7" s="15"/>
      <c r="Q7" s="15"/>
      <c r="R7" s="15"/>
      <c r="S7" s="15"/>
      <c r="T7" s="15"/>
      <c r="U7" s="16">
        <f>SUM(G7:O7)</f>
        <v>724878.47</v>
      </c>
    </row>
    <row r="8" spans="1:21" s="36" customFormat="1" ht="16.5" customHeight="1" hidden="1">
      <c r="A8" s="29" t="s">
        <v>19</v>
      </c>
      <c r="B8" s="11" t="s">
        <v>21</v>
      </c>
      <c r="C8" s="12" t="s">
        <v>24</v>
      </c>
      <c r="D8" s="14" t="s">
        <v>17</v>
      </c>
      <c r="E8" s="13">
        <v>6001</v>
      </c>
      <c r="F8" s="11">
        <v>17.259</v>
      </c>
      <c r="G8" s="15">
        <v>1</v>
      </c>
      <c r="H8" s="15" t="s">
        <v>18</v>
      </c>
      <c r="I8" s="15"/>
      <c r="J8" s="15"/>
      <c r="K8" s="15"/>
      <c r="L8" s="15">
        <v>499397.53</v>
      </c>
      <c r="M8" s="15"/>
      <c r="N8" s="15"/>
      <c r="O8" s="15"/>
      <c r="P8" s="15"/>
      <c r="Q8" s="15"/>
      <c r="R8" s="15"/>
      <c r="S8" s="15"/>
      <c r="T8" s="15"/>
      <c r="U8" s="16">
        <f aca="true" t="shared" si="0" ref="U8:U24">SUM(G8:O8)</f>
        <v>499398.53</v>
      </c>
    </row>
    <row r="9" spans="1:21" s="36" customFormat="1" ht="16.5" customHeight="1" hidden="1">
      <c r="A9" s="29" t="s">
        <v>19</v>
      </c>
      <c r="B9" s="11" t="s">
        <v>23</v>
      </c>
      <c r="C9" s="12" t="s">
        <v>24</v>
      </c>
      <c r="D9" s="14" t="s">
        <v>17</v>
      </c>
      <c r="E9" s="13">
        <v>6001</v>
      </c>
      <c r="F9" s="11">
        <v>17.259</v>
      </c>
      <c r="G9" s="15">
        <v>1</v>
      </c>
      <c r="H9" s="15" t="s">
        <v>18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>
        <f t="shared" si="0"/>
        <v>1</v>
      </c>
    </row>
    <row r="10" spans="1:21" s="30" customFormat="1" ht="25.5" customHeight="1" hidden="1">
      <c r="A10" s="29" t="s">
        <v>26</v>
      </c>
      <c r="B10" s="11" t="s">
        <v>20</v>
      </c>
      <c r="C10" s="14" t="s">
        <v>38</v>
      </c>
      <c r="D10" s="14" t="s">
        <v>39</v>
      </c>
      <c r="E10" s="13">
        <v>6002</v>
      </c>
      <c r="F10" s="11">
        <v>17.258</v>
      </c>
      <c r="G10" s="15"/>
      <c r="H10" s="15">
        <v>81220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>
        <f t="shared" si="0"/>
        <v>81220</v>
      </c>
    </row>
    <row r="11" spans="1:21" s="10" customFormat="1" ht="18.75" customHeight="1" hidden="1">
      <c r="A11" s="29" t="s">
        <v>26</v>
      </c>
      <c r="B11" s="11" t="s">
        <v>21</v>
      </c>
      <c r="C11" s="14" t="s">
        <v>38</v>
      </c>
      <c r="D11" s="14" t="s">
        <v>39</v>
      </c>
      <c r="E11" s="13">
        <v>6002</v>
      </c>
      <c r="F11" s="11">
        <v>17.258</v>
      </c>
      <c r="G11" s="15"/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>
        <f t="shared" si="0"/>
        <v>1</v>
      </c>
    </row>
    <row r="12" spans="1:21" s="10" customFormat="1" ht="18.75" customHeight="1" hidden="1">
      <c r="A12" s="29" t="s">
        <v>26</v>
      </c>
      <c r="B12" s="11" t="s">
        <v>58</v>
      </c>
      <c r="C12" s="14" t="s">
        <v>59</v>
      </c>
      <c r="D12" s="14" t="s">
        <v>39</v>
      </c>
      <c r="E12" s="13">
        <v>6002</v>
      </c>
      <c r="F12" s="11">
        <v>17.258</v>
      </c>
      <c r="G12" s="15"/>
      <c r="H12" s="15"/>
      <c r="I12" s="15">
        <v>934042</v>
      </c>
      <c r="J12" s="15"/>
      <c r="K12" s="15"/>
      <c r="L12" s="15">
        <v>-200375.95</v>
      </c>
      <c r="M12" s="15"/>
      <c r="N12" s="15"/>
      <c r="O12" s="15"/>
      <c r="P12" s="15"/>
      <c r="Q12" s="15"/>
      <c r="R12" s="15"/>
      <c r="S12" s="15"/>
      <c r="T12" s="15"/>
      <c r="U12" s="16">
        <f t="shared" si="0"/>
        <v>733666.05</v>
      </c>
    </row>
    <row r="13" spans="1:21" s="10" customFormat="1" ht="18.75" customHeight="1" hidden="1">
      <c r="A13" s="29" t="s">
        <v>26</v>
      </c>
      <c r="B13" s="11" t="s">
        <v>21</v>
      </c>
      <c r="C13" s="14" t="s">
        <v>59</v>
      </c>
      <c r="D13" s="14" t="s">
        <v>39</v>
      </c>
      <c r="E13" s="13">
        <v>6002</v>
      </c>
      <c r="F13" s="11">
        <v>17.258</v>
      </c>
      <c r="G13" s="15"/>
      <c r="H13" s="15"/>
      <c r="I13" s="15">
        <v>1</v>
      </c>
      <c r="J13" s="15"/>
      <c r="K13" s="15"/>
      <c r="L13" s="15">
        <v>200375.95</v>
      </c>
      <c r="M13" s="15"/>
      <c r="N13" s="15"/>
      <c r="O13" s="15"/>
      <c r="P13" s="15"/>
      <c r="Q13" s="15"/>
      <c r="R13" s="15"/>
      <c r="S13" s="15"/>
      <c r="T13" s="15"/>
      <c r="U13" s="16">
        <f t="shared" si="0"/>
        <v>200376.95</v>
      </c>
    </row>
    <row r="14" spans="1:21" s="30" customFormat="1" ht="23.25" customHeight="1" hidden="1">
      <c r="A14" s="29" t="s">
        <v>25</v>
      </c>
      <c r="B14" s="11" t="s">
        <v>20</v>
      </c>
      <c r="C14" s="14" t="s">
        <v>40</v>
      </c>
      <c r="D14" s="14" t="s">
        <v>41</v>
      </c>
      <c r="E14" s="13">
        <v>6003</v>
      </c>
      <c r="F14" s="11">
        <v>17.278</v>
      </c>
      <c r="G14" s="15"/>
      <c r="H14" s="15">
        <v>169392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>
        <f t="shared" si="0"/>
        <v>169392</v>
      </c>
    </row>
    <row r="15" spans="1:21" s="30" customFormat="1" ht="16.5" customHeight="1" hidden="1">
      <c r="A15" s="29" t="s">
        <v>25</v>
      </c>
      <c r="B15" s="11" t="s">
        <v>21</v>
      </c>
      <c r="C15" s="14" t="s">
        <v>40</v>
      </c>
      <c r="D15" s="14" t="s">
        <v>41</v>
      </c>
      <c r="E15" s="13">
        <v>6003</v>
      </c>
      <c r="F15" s="11">
        <v>17.278</v>
      </c>
      <c r="G15" s="15"/>
      <c r="H15" s="15">
        <v>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f t="shared" si="0"/>
        <v>1</v>
      </c>
    </row>
    <row r="16" spans="1:21" s="30" customFormat="1" ht="16.5" customHeight="1" hidden="1">
      <c r="A16" s="29" t="s">
        <v>25</v>
      </c>
      <c r="B16" s="11" t="s">
        <v>58</v>
      </c>
      <c r="C16" s="14" t="s">
        <v>60</v>
      </c>
      <c r="D16" s="14" t="s">
        <v>41</v>
      </c>
      <c r="E16" s="13">
        <v>6003</v>
      </c>
      <c r="F16" s="11">
        <v>17.278</v>
      </c>
      <c r="G16" s="15"/>
      <c r="H16" s="15"/>
      <c r="I16" s="15">
        <v>959894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f t="shared" si="0"/>
        <v>959894</v>
      </c>
    </row>
    <row r="17" spans="1:21" s="30" customFormat="1" ht="16.5" customHeight="1" hidden="1">
      <c r="A17" s="29" t="s">
        <v>25</v>
      </c>
      <c r="B17" s="11" t="s">
        <v>21</v>
      </c>
      <c r="C17" s="14" t="s">
        <v>60</v>
      </c>
      <c r="D17" s="14" t="s">
        <v>41</v>
      </c>
      <c r="E17" s="13">
        <v>6003</v>
      </c>
      <c r="F17" s="11">
        <v>17.278</v>
      </c>
      <c r="G17" s="15"/>
      <c r="H17" s="15"/>
      <c r="I17" s="15">
        <v>1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>
        <f t="shared" si="0"/>
        <v>1</v>
      </c>
    </row>
    <row r="18" spans="1:21" s="30" customFormat="1" ht="16.5" customHeight="1" hidden="1">
      <c r="A18" s="29" t="s">
        <v>27</v>
      </c>
      <c r="B18" s="17"/>
      <c r="C18" s="18"/>
      <c r="D18" s="17"/>
      <c r="E18" s="17"/>
      <c r="F18" s="1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>
        <f t="shared" si="0"/>
        <v>0</v>
      </c>
    </row>
    <row r="19" spans="1:21" s="30" customFormat="1" ht="45.75" customHeight="1" hidden="1">
      <c r="A19" s="47" t="s">
        <v>100</v>
      </c>
      <c r="B19" s="11" t="s">
        <v>80</v>
      </c>
      <c r="C19" s="30" t="s">
        <v>97</v>
      </c>
      <c r="D19" s="12" t="s">
        <v>41</v>
      </c>
      <c r="E19" s="48" t="s">
        <v>98</v>
      </c>
      <c r="F19" s="30" t="s">
        <v>99</v>
      </c>
      <c r="G19" s="15"/>
      <c r="H19" s="15"/>
      <c r="I19" s="15"/>
      <c r="J19" s="15"/>
      <c r="K19" s="15"/>
      <c r="L19" s="15"/>
      <c r="M19" s="15"/>
      <c r="N19" s="15">
        <v>217923</v>
      </c>
      <c r="O19" s="15"/>
      <c r="P19" s="15"/>
      <c r="Q19" s="15"/>
      <c r="R19" s="15"/>
      <c r="S19" s="15"/>
      <c r="T19" s="15"/>
      <c r="U19" s="16">
        <f t="shared" si="0"/>
        <v>217923</v>
      </c>
    </row>
    <row r="20" spans="1:21" s="30" customFormat="1" ht="16.5" customHeight="1" hidden="1">
      <c r="A20" s="29"/>
      <c r="B20" s="17"/>
      <c r="C20" s="18"/>
      <c r="D20" s="17"/>
      <c r="E20" s="17"/>
      <c r="F20" s="19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>
        <f t="shared" si="0"/>
        <v>0</v>
      </c>
    </row>
    <row r="21" spans="1:21" s="30" customFormat="1" ht="16.5" customHeight="1" hidden="1">
      <c r="A21" s="29"/>
      <c r="B21" s="17"/>
      <c r="C21" s="18"/>
      <c r="D21" s="17"/>
      <c r="E21" s="17"/>
      <c r="F21" s="1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>
        <f t="shared" si="0"/>
        <v>0</v>
      </c>
    </row>
    <row r="22" spans="1:21" s="10" customFormat="1" ht="17.25" customHeight="1" hidden="1">
      <c r="A22" s="29" t="s">
        <v>18</v>
      </c>
      <c r="B22" s="17"/>
      <c r="C22" s="20"/>
      <c r="D22" s="20"/>
      <c r="E22" s="21"/>
      <c r="F22" s="19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>
        <f t="shared" si="0"/>
        <v>0</v>
      </c>
    </row>
    <row r="23" spans="1:21" s="27" customFormat="1" ht="16.5" hidden="1">
      <c r="A23" s="24" t="s">
        <v>13</v>
      </c>
      <c r="B23" s="17"/>
      <c r="C23" s="20"/>
      <c r="D23" s="20"/>
      <c r="E23" s="21"/>
      <c r="F23" s="19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>
        <f t="shared" si="0"/>
        <v>0</v>
      </c>
    </row>
    <row r="24" spans="1:21" s="27" customFormat="1" ht="18" customHeight="1" hidden="1">
      <c r="A24" s="29" t="s">
        <v>28</v>
      </c>
      <c r="B24" s="17"/>
      <c r="C24" s="20"/>
      <c r="D24" s="20"/>
      <c r="E24" s="21"/>
      <c r="F24" s="19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>
        <f t="shared" si="0"/>
        <v>0</v>
      </c>
    </row>
    <row r="25" spans="1:21" s="30" customFormat="1" ht="22.5" customHeight="1" hidden="1">
      <c r="A25" s="29" t="s">
        <v>8</v>
      </c>
      <c r="B25" s="11" t="s">
        <v>20</v>
      </c>
      <c r="C25" s="14" t="s">
        <v>42</v>
      </c>
      <c r="D25" s="14" t="s">
        <v>43</v>
      </c>
      <c r="E25" s="13" t="s">
        <v>44</v>
      </c>
      <c r="F25" s="11">
        <v>17.207</v>
      </c>
      <c r="G25" s="15"/>
      <c r="H25" s="15">
        <v>212784</v>
      </c>
      <c r="I25" s="15">
        <v>159287</v>
      </c>
      <c r="J25" s="15">
        <v>10000</v>
      </c>
      <c r="K25" s="15"/>
      <c r="L25" s="15">
        <v>-119043.57</v>
      </c>
      <c r="M25" s="15"/>
      <c r="N25" s="15"/>
      <c r="O25" s="15"/>
      <c r="P25" s="15"/>
      <c r="Q25" s="15"/>
      <c r="R25" s="15"/>
      <c r="S25" s="15"/>
      <c r="T25" s="15"/>
      <c r="U25" s="16">
        <f aca="true" t="shared" si="1" ref="U25:U54">SUM(G25:R25)</f>
        <v>263027.43</v>
      </c>
    </row>
    <row r="26" spans="1:21" s="30" customFormat="1" ht="15.75" customHeight="1" hidden="1">
      <c r="A26" s="29" t="s">
        <v>8</v>
      </c>
      <c r="B26" s="11" t="s">
        <v>21</v>
      </c>
      <c r="C26" s="14" t="s">
        <v>42</v>
      </c>
      <c r="D26" s="14" t="s">
        <v>43</v>
      </c>
      <c r="E26" s="13" t="s">
        <v>44</v>
      </c>
      <c r="F26" s="11">
        <v>17.207</v>
      </c>
      <c r="G26" s="15"/>
      <c r="H26" s="15">
        <v>1</v>
      </c>
      <c r="I26" s="15"/>
      <c r="J26" s="15"/>
      <c r="K26" s="15"/>
      <c r="L26" s="15">
        <v>119043.57</v>
      </c>
      <c r="M26" s="15"/>
      <c r="N26" s="15"/>
      <c r="O26" s="15"/>
      <c r="P26" s="15"/>
      <c r="Q26" s="15"/>
      <c r="R26" s="15"/>
      <c r="S26" s="15"/>
      <c r="T26" s="15"/>
      <c r="U26" s="16">
        <f t="shared" si="1"/>
        <v>119044.57</v>
      </c>
    </row>
    <row r="27" spans="1:21" s="30" customFormat="1" ht="22.5" customHeight="1" hidden="1">
      <c r="A27" s="29" t="s">
        <v>9</v>
      </c>
      <c r="B27" s="11" t="s">
        <v>20</v>
      </c>
      <c r="C27" s="14" t="s">
        <v>42</v>
      </c>
      <c r="D27" s="14" t="s">
        <v>43</v>
      </c>
      <c r="E27" s="13" t="s">
        <v>45</v>
      </c>
      <c r="F27" s="11">
        <v>17.207</v>
      </c>
      <c r="G27" s="15"/>
      <c r="H27" s="15">
        <v>108652</v>
      </c>
      <c r="I27" s="15"/>
      <c r="J27" s="15"/>
      <c r="K27" s="15"/>
      <c r="L27" s="15">
        <v>-20000</v>
      </c>
      <c r="M27" s="15"/>
      <c r="N27" s="15"/>
      <c r="O27" s="15"/>
      <c r="P27" s="15"/>
      <c r="Q27" s="15"/>
      <c r="R27" s="15"/>
      <c r="S27" s="15"/>
      <c r="T27" s="15"/>
      <c r="U27" s="16">
        <f t="shared" si="1"/>
        <v>88652</v>
      </c>
    </row>
    <row r="28" spans="1:21" s="30" customFormat="1" ht="15.75" customHeight="1" hidden="1">
      <c r="A28" s="29" t="s">
        <v>9</v>
      </c>
      <c r="B28" s="11" t="s">
        <v>21</v>
      </c>
      <c r="C28" s="14" t="s">
        <v>42</v>
      </c>
      <c r="D28" s="14" t="s">
        <v>43</v>
      </c>
      <c r="E28" s="13" t="s">
        <v>45</v>
      </c>
      <c r="F28" s="11">
        <v>17.207</v>
      </c>
      <c r="G28" s="15"/>
      <c r="H28" s="15">
        <v>1</v>
      </c>
      <c r="I28" s="15"/>
      <c r="J28" s="15"/>
      <c r="K28" s="15"/>
      <c r="L28" s="15">
        <v>20000</v>
      </c>
      <c r="M28" s="15"/>
      <c r="N28" s="15"/>
      <c r="O28" s="15"/>
      <c r="P28" s="15"/>
      <c r="Q28" s="15"/>
      <c r="R28" s="15"/>
      <c r="S28" s="15"/>
      <c r="T28" s="15"/>
      <c r="U28" s="16">
        <f t="shared" si="1"/>
        <v>20001</v>
      </c>
    </row>
    <row r="29" spans="1:21" s="30" customFormat="1" ht="15" customHeight="1" hidden="1">
      <c r="A29" s="39"/>
      <c r="B29" s="17"/>
      <c r="C29" s="22"/>
      <c r="D29" s="22"/>
      <c r="E29" s="22"/>
      <c r="F29" s="18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>
        <f t="shared" si="1"/>
        <v>0</v>
      </c>
    </row>
    <row r="30" spans="1:21" s="27" customFormat="1" ht="16.5" hidden="1">
      <c r="A30" s="24" t="s">
        <v>13</v>
      </c>
      <c r="B30" s="17"/>
      <c r="C30" s="20"/>
      <c r="D30" s="20"/>
      <c r="E30" s="21"/>
      <c r="F30" s="19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6">
        <f t="shared" si="1"/>
        <v>0</v>
      </c>
    </row>
    <row r="31" spans="1:21" s="27" customFormat="1" ht="19.5" customHeight="1" hidden="1">
      <c r="A31" s="29" t="s">
        <v>29</v>
      </c>
      <c r="B31" s="17"/>
      <c r="C31" s="20"/>
      <c r="D31" s="20"/>
      <c r="E31" s="21"/>
      <c r="F31" s="19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>
        <f t="shared" si="1"/>
        <v>0</v>
      </c>
    </row>
    <row r="32" spans="1:21" s="10" customFormat="1" ht="21.75" customHeight="1" hidden="1">
      <c r="A32" s="31" t="s">
        <v>10</v>
      </c>
      <c r="B32" s="11" t="s">
        <v>20</v>
      </c>
      <c r="C32" s="14" t="s">
        <v>56</v>
      </c>
      <c r="D32" s="14" t="s">
        <v>46</v>
      </c>
      <c r="E32" s="13" t="s">
        <v>47</v>
      </c>
      <c r="F32" s="11" t="s">
        <v>48</v>
      </c>
      <c r="G32" s="15"/>
      <c r="H32" s="15">
        <v>414098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6">
        <f t="shared" si="1"/>
        <v>414098</v>
      </c>
    </row>
    <row r="33" spans="1:21" s="10" customFormat="1" ht="19.5" customHeight="1" hidden="1">
      <c r="A33" s="31" t="s">
        <v>6</v>
      </c>
      <c r="B33" s="11" t="s">
        <v>18</v>
      </c>
      <c r="C33" s="23" t="s">
        <v>18</v>
      </c>
      <c r="D33" s="23" t="s">
        <v>18</v>
      </c>
      <c r="E33" s="23" t="s">
        <v>18</v>
      </c>
      <c r="F33" s="24" t="s">
        <v>18</v>
      </c>
      <c r="G33" s="25" t="s">
        <v>18</v>
      </c>
      <c r="H33" s="25" t="s">
        <v>18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16">
        <f t="shared" si="1"/>
        <v>0</v>
      </c>
    </row>
    <row r="34" spans="1:21" s="10" customFormat="1" ht="15" customHeight="1" hidden="1">
      <c r="A34" s="32" t="s">
        <v>18</v>
      </c>
      <c r="B34" s="17"/>
      <c r="C34" s="19"/>
      <c r="D34" s="19"/>
      <c r="E34" s="17"/>
      <c r="F34" s="17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6">
        <f t="shared" si="1"/>
        <v>0</v>
      </c>
    </row>
    <row r="35" spans="1:21" s="10" customFormat="1" ht="14.25" customHeight="1" hidden="1">
      <c r="A35" s="32"/>
      <c r="B35" s="17"/>
      <c r="C35" s="19"/>
      <c r="D35" s="19"/>
      <c r="E35" s="17"/>
      <c r="F35" s="17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6">
        <f t="shared" si="1"/>
        <v>0</v>
      </c>
    </row>
    <row r="36" spans="1:21" s="27" customFormat="1" ht="15.75" customHeight="1" hidden="1">
      <c r="A36" s="24" t="s">
        <v>13</v>
      </c>
      <c r="B36" s="17"/>
      <c r="C36" s="20"/>
      <c r="D36" s="20"/>
      <c r="E36" s="21"/>
      <c r="F36" s="19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6">
        <f t="shared" si="1"/>
        <v>0</v>
      </c>
    </row>
    <row r="37" spans="1:21" s="27" customFormat="1" ht="19.5" customHeight="1" hidden="1">
      <c r="A37" s="29" t="s">
        <v>30</v>
      </c>
      <c r="B37" s="17"/>
      <c r="C37" s="20"/>
      <c r="D37" s="20"/>
      <c r="E37" s="21"/>
      <c r="F37" s="19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6">
        <f t="shared" si="1"/>
        <v>0</v>
      </c>
    </row>
    <row r="38" spans="1:21" s="10" customFormat="1" ht="30.75" hidden="1">
      <c r="A38" s="49" t="s">
        <v>105</v>
      </c>
      <c r="B38" s="11" t="s">
        <v>107</v>
      </c>
      <c r="C38" s="23" t="s">
        <v>81</v>
      </c>
      <c r="D38" s="23" t="s">
        <v>82</v>
      </c>
      <c r="E38" s="23" t="s">
        <v>83</v>
      </c>
      <c r="F38" s="23">
        <v>17.245</v>
      </c>
      <c r="G38" s="25"/>
      <c r="H38" s="25"/>
      <c r="I38" s="25"/>
      <c r="J38" s="25"/>
      <c r="K38" s="25"/>
      <c r="L38" s="25">
        <f>47432.99-2</f>
        <v>47430.99</v>
      </c>
      <c r="M38" s="25"/>
      <c r="N38" s="25"/>
      <c r="O38" s="25">
        <f>51969.67-1</f>
        <v>51968.67</v>
      </c>
      <c r="P38" s="25">
        <v>-47432.99</v>
      </c>
      <c r="Q38" s="25">
        <v>2764.46</v>
      </c>
      <c r="R38" s="25"/>
      <c r="S38" s="25"/>
      <c r="T38" s="25"/>
      <c r="U38" s="16">
        <f t="shared" si="1"/>
        <v>54731.130000000005</v>
      </c>
    </row>
    <row r="39" spans="1:21" s="10" customFormat="1" ht="30.75" hidden="1">
      <c r="A39" s="49" t="s">
        <v>105</v>
      </c>
      <c r="B39" s="11" t="s">
        <v>80</v>
      </c>
      <c r="C39" s="23" t="s">
        <v>81</v>
      </c>
      <c r="D39" s="23" t="s">
        <v>82</v>
      </c>
      <c r="E39" s="23" t="s">
        <v>83</v>
      </c>
      <c r="F39" s="23">
        <v>17.245</v>
      </c>
      <c r="G39" s="25"/>
      <c r="H39" s="25"/>
      <c r="I39" s="25"/>
      <c r="J39" s="25"/>
      <c r="K39" s="25"/>
      <c r="L39" s="25">
        <v>1</v>
      </c>
      <c r="M39" s="25"/>
      <c r="N39" s="25"/>
      <c r="O39" s="50"/>
      <c r="P39" s="50"/>
      <c r="Q39" s="50"/>
      <c r="R39" s="50"/>
      <c r="S39" s="50"/>
      <c r="T39" s="50"/>
      <c r="U39" s="16">
        <f t="shared" si="1"/>
        <v>1</v>
      </c>
    </row>
    <row r="40" spans="1:21" s="10" customFormat="1" ht="30.75" hidden="1">
      <c r="A40" s="49" t="s">
        <v>105</v>
      </c>
      <c r="B40" s="11" t="s">
        <v>84</v>
      </c>
      <c r="C40" s="23" t="s">
        <v>81</v>
      </c>
      <c r="D40" s="23" t="s">
        <v>82</v>
      </c>
      <c r="E40" s="23" t="s">
        <v>83</v>
      </c>
      <c r="F40" s="23">
        <v>17.245</v>
      </c>
      <c r="G40" s="25"/>
      <c r="H40" s="25"/>
      <c r="I40" s="25"/>
      <c r="J40" s="25"/>
      <c r="K40" s="25"/>
      <c r="L40" s="25">
        <v>1</v>
      </c>
      <c r="M40" s="25"/>
      <c r="N40" s="25"/>
      <c r="O40" s="25"/>
      <c r="P40" s="25"/>
      <c r="Q40" s="25"/>
      <c r="R40" s="25"/>
      <c r="S40" s="25"/>
      <c r="T40" s="25"/>
      <c r="U40" s="16">
        <f t="shared" si="1"/>
        <v>1</v>
      </c>
    </row>
    <row r="41" spans="1:21" s="10" customFormat="1" ht="30.75" hidden="1">
      <c r="A41" s="49" t="s">
        <v>105</v>
      </c>
      <c r="B41" s="11" t="s">
        <v>106</v>
      </c>
      <c r="C41" s="23" t="s">
        <v>81</v>
      </c>
      <c r="D41" s="23" t="s">
        <v>82</v>
      </c>
      <c r="E41" s="23" t="s">
        <v>83</v>
      </c>
      <c r="F41" s="23">
        <v>17.245</v>
      </c>
      <c r="G41" s="25"/>
      <c r="H41" s="25"/>
      <c r="I41" s="25"/>
      <c r="J41" s="25"/>
      <c r="K41" s="25"/>
      <c r="L41" s="25"/>
      <c r="M41" s="25"/>
      <c r="N41" s="25"/>
      <c r="O41" s="25">
        <v>1</v>
      </c>
      <c r="P41" s="25"/>
      <c r="Q41" s="25"/>
      <c r="R41" s="25"/>
      <c r="S41" s="25"/>
      <c r="T41" s="25"/>
      <c r="U41" s="16">
        <f t="shared" si="1"/>
        <v>1</v>
      </c>
    </row>
    <row r="42" spans="1:21" s="10" customFormat="1" ht="16.5" customHeight="1" hidden="1">
      <c r="A42" s="29"/>
      <c r="B42" s="11"/>
      <c r="C42" s="23"/>
      <c r="D42" s="23"/>
      <c r="E42" s="23"/>
      <c r="F42" s="23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6">
        <f t="shared" si="1"/>
        <v>0</v>
      </c>
    </row>
    <row r="43" spans="1:21" s="10" customFormat="1" ht="15.75" customHeight="1" hidden="1">
      <c r="A43" s="39"/>
      <c r="B43" s="17"/>
      <c r="C43" s="19"/>
      <c r="D43" s="19"/>
      <c r="E43" s="19"/>
      <c r="F43" s="19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16">
        <f t="shared" si="1"/>
        <v>0</v>
      </c>
    </row>
    <row r="44" spans="1:21" s="27" customFormat="1" ht="16.5" hidden="1">
      <c r="A44" s="24" t="s">
        <v>13</v>
      </c>
      <c r="B44" s="17"/>
      <c r="C44" s="20"/>
      <c r="D44" s="20"/>
      <c r="E44" s="21"/>
      <c r="F44" s="19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6">
        <f t="shared" si="1"/>
        <v>0</v>
      </c>
    </row>
    <row r="45" spans="1:21" s="27" customFormat="1" ht="19.5" customHeight="1" hidden="1">
      <c r="A45" s="29" t="s">
        <v>31</v>
      </c>
      <c r="B45" s="17"/>
      <c r="C45" s="20"/>
      <c r="D45" s="20"/>
      <c r="E45" s="21"/>
      <c r="F45" s="19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6">
        <f t="shared" si="1"/>
        <v>0</v>
      </c>
    </row>
    <row r="46" spans="1:21" s="10" customFormat="1" ht="20.25" customHeight="1" hidden="1">
      <c r="A46" s="40" t="s">
        <v>11</v>
      </c>
      <c r="B46" s="11" t="s">
        <v>20</v>
      </c>
      <c r="C46" s="14" t="s">
        <v>42</v>
      </c>
      <c r="D46" s="14" t="s">
        <v>43</v>
      </c>
      <c r="E46" s="13" t="s">
        <v>44</v>
      </c>
      <c r="F46" s="11">
        <v>17.207</v>
      </c>
      <c r="G46" s="25"/>
      <c r="H46" s="25">
        <v>36029</v>
      </c>
      <c r="I46" s="25">
        <v>-1223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6">
        <f t="shared" si="1"/>
        <v>34806</v>
      </c>
    </row>
    <row r="47" spans="1:21" s="10" customFormat="1" ht="18" customHeight="1" hidden="1">
      <c r="A47" s="40" t="s">
        <v>14</v>
      </c>
      <c r="B47" s="11" t="s">
        <v>58</v>
      </c>
      <c r="C47" s="14" t="s">
        <v>70</v>
      </c>
      <c r="D47" s="14" t="s">
        <v>71</v>
      </c>
      <c r="E47" s="13" t="s">
        <v>72</v>
      </c>
      <c r="F47" s="11">
        <v>17.801</v>
      </c>
      <c r="G47" s="15"/>
      <c r="H47" s="15"/>
      <c r="I47" s="15"/>
      <c r="J47" s="15"/>
      <c r="K47" s="15">
        <v>29511.97</v>
      </c>
      <c r="L47" s="15"/>
      <c r="M47" s="15"/>
      <c r="N47" s="15"/>
      <c r="O47" s="15"/>
      <c r="P47" s="15"/>
      <c r="Q47" s="15"/>
      <c r="R47" s="15"/>
      <c r="S47" s="15"/>
      <c r="T47" s="15"/>
      <c r="U47" s="16">
        <f t="shared" si="1"/>
        <v>29511.97</v>
      </c>
    </row>
    <row r="48" spans="1:21" s="10" customFormat="1" ht="15" customHeight="1" hidden="1">
      <c r="A48" s="40" t="s">
        <v>14</v>
      </c>
      <c r="B48" s="11" t="s">
        <v>69</v>
      </c>
      <c r="C48" s="14" t="s">
        <v>70</v>
      </c>
      <c r="D48" s="14" t="s">
        <v>71</v>
      </c>
      <c r="E48" s="13" t="s">
        <v>72</v>
      </c>
      <c r="F48" s="11">
        <v>17.801</v>
      </c>
      <c r="G48" s="25"/>
      <c r="H48" s="25"/>
      <c r="I48" s="25"/>
      <c r="J48" s="25"/>
      <c r="K48" s="25">
        <v>1</v>
      </c>
      <c r="L48" s="25"/>
      <c r="M48" s="25"/>
      <c r="N48" s="25"/>
      <c r="O48" s="25"/>
      <c r="P48" s="25"/>
      <c r="Q48" s="25"/>
      <c r="R48" s="25"/>
      <c r="S48" s="25"/>
      <c r="T48" s="25"/>
      <c r="U48" s="16">
        <f t="shared" si="1"/>
        <v>1</v>
      </c>
    </row>
    <row r="49" spans="1:21" s="10" customFormat="1" ht="15.75" customHeight="1" hidden="1">
      <c r="A49" s="41"/>
      <c r="B49" s="17"/>
      <c r="C49" s="26"/>
      <c r="D49" s="26"/>
      <c r="E49" s="20"/>
      <c r="F49" s="19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16">
        <f t="shared" si="1"/>
        <v>0</v>
      </c>
    </row>
    <row r="50" spans="1:21" s="27" customFormat="1" ht="16.5">
      <c r="A50" s="24" t="s">
        <v>13</v>
      </c>
      <c r="B50" s="17"/>
      <c r="C50" s="20"/>
      <c r="D50" s="20"/>
      <c r="E50" s="21"/>
      <c r="F50" s="19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6">
        <f t="shared" si="1"/>
        <v>0</v>
      </c>
    </row>
    <row r="51" spans="1:21" s="27" customFormat="1" ht="16.5">
      <c r="A51" s="29" t="s">
        <v>32</v>
      </c>
      <c r="B51" s="17"/>
      <c r="C51" s="20"/>
      <c r="D51" s="20"/>
      <c r="E51" s="21"/>
      <c r="F51" s="19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6">
        <f t="shared" si="1"/>
        <v>0</v>
      </c>
    </row>
    <row r="52" spans="1:21" s="30" customFormat="1" ht="15" hidden="1">
      <c r="A52" s="42" t="s">
        <v>49</v>
      </c>
      <c r="B52" s="11" t="s">
        <v>50</v>
      </c>
      <c r="C52" s="14" t="s">
        <v>51</v>
      </c>
      <c r="D52" s="14" t="s">
        <v>52</v>
      </c>
      <c r="E52" s="13" t="s">
        <v>53</v>
      </c>
      <c r="F52" s="11">
        <v>17.225</v>
      </c>
      <c r="G52" s="25"/>
      <c r="H52" s="25">
        <v>207733</v>
      </c>
      <c r="I52" s="25">
        <v>-80415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16">
        <f t="shared" si="1"/>
        <v>127318</v>
      </c>
    </row>
    <row r="53" spans="1:21" s="30" customFormat="1" ht="15" hidden="1">
      <c r="A53" s="31" t="s">
        <v>49</v>
      </c>
      <c r="B53" s="14" t="s">
        <v>77</v>
      </c>
      <c r="C53" s="23" t="s">
        <v>78</v>
      </c>
      <c r="D53" s="23" t="s">
        <v>52</v>
      </c>
      <c r="E53" s="23" t="s">
        <v>79</v>
      </c>
      <c r="F53" s="11">
        <v>17.225</v>
      </c>
      <c r="G53" s="25"/>
      <c r="H53" s="25"/>
      <c r="I53" s="25"/>
      <c r="J53" s="25"/>
      <c r="K53" s="25"/>
      <c r="L53" s="25">
        <f>290140.66-1</f>
        <v>290139.66</v>
      </c>
      <c r="M53" s="25">
        <f>-290139.66</f>
        <v>-290139.66</v>
      </c>
      <c r="N53" s="25"/>
      <c r="O53" s="25"/>
      <c r="P53" s="25"/>
      <c r="Q53" s="25"/>
      <c r="R53" s="25"/>
      <c r="S53" s="25"/>
      <c r="T53" s="25"/>
      <c r="U53" s="16">
        <f t="shared" si="1"/>
        <v>0</v>
      </c>
    </row>
    <row r="54" spans="1:21" s="10" customFormat="1" ht="16.5" hidden="1">
      <c r="A54" s="31" t="s">
        <v>49</v>
      </c>
      <c r="B54" s="14" t="s">
        <v>92</v>
      </c>
      <c r="C54" s="23" t="s">
        <v>78</v>
      </c>
      <c r="D54" s="23" t="s">
        <v>52</v>
      </c>
      <c r="E54" s="23" t="s">
        <v>79</v>
      </c>
      <c r="F54" s="11">
        <v>17.225</v>
      </c>
      <c r="G54" s="25"/>
      <c r="H54" s="25"/>
      <c r="I54" s="25"/>
      <c r="J54" s="25"/>
      <c r="K54" s="25"/>
      <c r="L54" s="25">
        <v>1</v>
      </c>
      <c r="M54" s="25">
        <f>290140.66-1</f>
        <v>290139.66</v>
      </c>
      <c r="N54" s="25"/>
      <c r="O54" s="25"/>
      <c r="P54" s="25"/>
      <c r="Q54" s="25"/>
      <c r="R54" s="25">
        <v>-144775.66</v>
      </c>
      <c r="S54" s="25"/>
      <c r="T54" s="25"/>
      <c r="U54" s="16">
        <f t="shared" si="1"/>
        <v>145364.99999999997</v>
      </c>
    </row>
    <row r="55" spans="1:21" s="10" customFormat="1" ht="16.5" hidden="1">
      <c r="A55" s="31" t="s">
        <v>86</v>
      </c>
      <c r="B55" s="11" t="s">
        <v>87</v>
      </c>
      <c r="C55" s="23" t="s">
        <v>88</v>
      </c>
      <c r="D55" s="23" t="s">
        <v>89</v>
      </c>
      <c r="E55" s="23">
        <v>5610</v>
      </c>
      <c r="F55" s="23">
        <v>17.277</v>
      </c>
      <c r="G55" s="25"/>
      <c r="H55" s="25"/>
      <c r="I55" s="25"/>
      <c r="J55" s="25"/>
      <c r="K55" s="25"/>
      <c r="L55" s="25">
        <f>1209075-2</f>
        <v>1209073</v>
      </c>
      <c r="M55" s="25"/>
      <c r="N55" s="25"/>
      <c r="O55" s="25"/>
      <c r="P55" s="25"/>
      <c r="Q55" s="25"/>
      <c r="R55" s="25"/>
      <c r="S55" s="25">
        <v>-20763.98</v>
      </c>
      <c r="T55" s="25"/>
      <c r="U55" s="16">
        <f>SUM(L55:S55)</f>
        <v>1188309.02</v>
      </c>
    </row>
    <row r="56" spans="1:21" s="10" customFormat="1" ht="16.5" hidden="1">
      <c r="A56" s="31" t="s">
        <v>86</v>
      </c>
      <c r="B56" s="14" t="s">
        <v>80</v>
      </c>
      <c r="C56" s="23" t="s">
        <v>88</v>
      </c>
      <c r="D56" s="23" t="s">
        <v>89</v>
      </c>
      <c r="E56" s="23">
        <v>5610</v>
      </c>
      <c r="F56" s="23">
        <v>17.277</v>
      </c>
      <c r="G56" s="25"/>
      <c r="H56" s="25"/>
      <c r="I56" s="25"/>
      <c r="J56" s="25"/>
      <c r="K56" s="25"/>
      <c r="L56" s="25">
        <v>1</v>
      </c>
      <c r="M56" s="25"/>
      <c r="N56" s="25"/>
      <c r="O56" s="25"/>
      <c r="P56" s="25"/>
      <c r="Q56" s="25"/>
      <c r="R56" s="25"/>
      <c r="S56" s="25"/>
      <c r="T56" s="25"/>
      <c r="U56" s="16">
        <f>SUM(G56:R56)</f>
        <v>1</v>
      </c>
    </row>
    <row r="57" spans="1:21" s="10" customFormat="1" ht="16.5">
      <c r="A57" s="31" t="s">
        <v>86</v>
      </c>
      <c r="B57" s="11" t="s">
        <v>84</v>
      </c>
      <c r="C57" s="23" t="s">
        <v>88</v>
      </c>
      <c r="D57" s="23" t="s">
        <v>89</v>
      </c>
      <c r="E57" s="23">
        <v>5610</v>
      </c>
      <c r="F57" s="23">
        <v>17.277</v>
      </c>
      <c r="G57" s="25"/>
      <c r="H57" s="25"/>
      <c r="I57" s="25"/>
      <c r="J57" s="25"/>
      <c r="K57" s="25"/>
      <c r="L57" s="25">
        <v>1</v>
      </c>
      <c r="M57" s="25"/>
      <c r="N57" s="25"/>
      <c r="O57" s="25"/>
      <c r="P57" s="25"/>
      <c r="Q57" s="25"/>
      <c r="R57" s="25"/>
      <c r="T57" s="25">
        <v>-50337.63</v>
      </c>
      <c r="U57" s="16">
        <f>SUM(G57:T57)</f>
        <v>-50336.63</v>
      </c>
    </row>
    <row r="58" spans="1:21" s="10" customFormat="1" ht="18" customHeight="1">
      <c r="A58" s="31"/>
      <c r="B58" s="17"/>
      <c r="C58" s="26"/>
      <c r="D58" s="19"/>
      <c r="E58" s="26"/>
      <c r="F58" s="19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16">
        <f>SUM(G58:R58)</f>
        <v>0</v>
      </c>
    </row>
    <row r="59" spans="1:21" s="10" customFormat="1" ht="18" customHeight="1">
      <c r="A59" s="31"/>
      <c r="B59" s="17"/>
      <c r="C59" s="26"/>
      <c r="D59" s="19"/>
      <c r="E59" s="26"/>
      <c r="F59" s="19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16">
        <f>SUM(G59:R59)</f>
        <v>0</v>
      </c>
    </row>
    <row r="60" spans="1:21" s="10" customFormat="1" ht="17.25" customHeight="1">
      <c r="A60" s="31" t="s">
        <v>18</v>
      </c>
      <c r="B60" s="19"/>
      <c r="C60" s="26"/>
      <c r="D60" s="19"/>
      <c r="E60" s="26"/>
      <c r="F60" s="19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16">
        <f>SUM(G60:R60)</f>
        <v>0</v>
      </c>
    </row>
    <row r="61" spans="1:21" s="10" customFormat="1" ht="18.75" customHeight="1">
      <c r="A61" s="43" t="s">
        <v>0</v>
      </c>
      <c r="B61" s="43"/>
      <c r="C61" s="44"/>
      <c r="D61" s="44"/>
      <c r="E61" s="44"/>
      <c r="F61" s="45"/>
      <c r="G61" s="46">
        <f aca="true" t="shared" si="2" ref="G61:L61">SUM(G7:G60)</f>
        <v>1224278</v>
      </c>
      <c r="H61" s="46">
        <f t="shared" si="2"/>
        <v>1229912</v>
      </c>
      <c r="I61" s="46">
        <f t="shared" si="2"/>
        <v>1971587</v>
      </c>
      <c r="J61" s="46">
        <f t="shared" si="2"/>
        <v>10000</v>
      </c>
      <c r="K61" s="46">
        <f t="shared" si="2"/>
        <v>29512.97</v>
      </c>
      <c r="L61" s="46">
        <f t="shared" si="2"/>
        <v>1546648.65</v>
      </c>
      <c r="M61" s="46">
        <f>SUM(M7:M60)</f>
        <v>0</v>
      </c>
      <c r="N61" s="46">
        <f>SUM(N5:N60)</f>
        <v>217923</v>
      </c>
      <c r="O61" s="46">
        <f>SUM(O5:O60)</f>
        <v>51969.67</v>
      </c>
      <c r="P61" s="46">
        <f>SUM(P35:P60)</f>
        <v>-47432.99</v>
      </c>
      <c r="Q61" s="46">
        <f>SUM(Q35:Q60)</f>
        <v>2764.46</v>
      </c>
      <c r="R61" s="46">
        <f>SUM(R49:R60)</f>
        <v>-144775.66</v>
      </c>
      <c r="S61" s="46">
        <f>SUM(S49:S60)</f>
        <v>-20763.98</v>
      </c>
      <c r="T61" s="46">
        <f>SUM(T6:T60)</f>
        <v>-50337.63</v>
      </c>
      <c r="U61" s="16">
        <f>SUM(G61:O61)</f>
        <v>6281831.289999999</v>
      </c>
    </row>
    <row r="62" spans="1:20" s="30" customFormat="1" ht="16.5">
      <c r="A62" s="10"/>
      <c r="B62" s="10"/>
      <c r="C62" s="33"/>
      <c r="D62" s="33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s="10" customFormat="1" ht="26.25" customHeight="1">
      <c r="A63" s="30" t="s">
        <v>63</v>
      </c>
      <c r="C63" s="33"/>
      <c r="D63" s="33"/>
      <c r="E63" s="3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s="10" customFormat="1" ht="20.25" customHeight="1" hidden="1">
      <c r="A64" s="35" t="s">
        <v>33</v>
      </c>
      <c r="C64" s="33"/>
      <c r="D64" s="33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0" customFormat="1" ht="17.25" customHeight="1" hidden="1">
      <c r="A65" s="36" t="s">
        <v>34</v>
      </c>
      <c r="C65" s="33"/>
      <c r="D65" s="33"/>
      <c r="E65" s="33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s="10" customFormat="1" ht="18" customHeight="1" hidden="1">
      <c r="A66" s="36" t="s">
        <v>35</v>
      </c>
      <c r="C66" s="33"/>
      <c r="D66" s="33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 s="10" customFormat="1" ht="16.5" hidden="1">
      <c r="A67" s="30" t="s">
        <v>54</v>
      </c>
      <c r="C67" s="33"/>
      <c r="D67" s="33"/>
      <c r="E67" s="33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 s="10" customFormat="1" ht="16.5" hidden="1">
      <c r="A68" s="30" t="s">
        <v>55</v>
      </c>
      <c r="C68" s="33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 s="10" customFormat="1" ht="16.5" hidden="1">
      <c r="A69" s="30" t="s">
        <v>61</v>
      </c>
      <c r="C69" s="33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 s="10" customFormat="1" ht="16.5" hidden="1">
      <c r="A70" s="30" t="s">
        <v>62</v>
      </c>
      <c r="C70" s="3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s="10" customFormat="1" ht="16.5" hidden="1">
      <c r="A71" s="30" t="s">
        <v>64</v>
      </c>
      <c r="C71" s="33"/>
      <c r="D71" s="33"/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s="10" customFormat="1" ht="16.5" hidden="1">
      <c r="A72" s="30" t="s">
        <v>66</v>
      </c>
      <c r="C72" s="33"/>
      <c r="D72" s="33"/>
      <c r="E72" s="33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s="10" customFormat="1" ht="16.5" hidden="1">
      <c r="A73" s="30" t="s">
        <v>67</v>
      </c>
      <c r="C73" s="33"/>
      <c r="D73" s="33"/>
      <c r="E73" s="33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0" s="10" customFormat="1" ht="16.5" hidden="1">
      <c r="A74" s="30" t="s">
        <v>73</v>
      </c>
      <c r="C74" s="33"/>
      <c r="D74" s="33"/>
      <c r="E74" s="33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 s="10" customFormat="1" ht="16.5" hidden="1">
      <c r="A75" s="30" t="s">
        <v>74</v>
      </c>
      <c r="C75" s="33"/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 s="10" customFormat="1" ht="16.5" hidden="1">
      <c r="A76" s="30" t="s">
        <v>76</v>
      </c>
      <c r="C76" s="33"/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 s="10" customFormat="1" ht="16.5" hidden="1">
      <c r="A77" s="30" t="s">
        <v>85</v>
      </c>
      <c r="C77" s="33"/>
      <c r="D77" s="33"/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 s="10" customFormat="1" ht="45.75" hidden="1">
      <c r="A78" s="47" t="s">
        <v>90</v>
      </c>
      <c r="C78" s="33"/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 s="10" customFormat="1" ht="16.5" hidden="1">
      <c r="A79" s="30" t="s">
        <v>93</v>
      </c>
      <c r="C79" s="33"/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s="10" customFormat="1" ht="16.5" hidden="1">
      <c r="A80" s="30" t="s">
        <v>94</v>
      </c>
      <c r="C80" s="33"/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 s="10" customFormat="1" ht="16.5" hidden="1">
      <c r="A81" s="30" t="s">
        <v>95</v>
      </c>
      <c r="C81" s="33"/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 s="10" customFormat="1" ht="16.5" hidden="1">
      <c r="A82" s="30" t="s">
        <v>96</v>
      </c>
      <c r="C82" s="33"/>
      <c r="D82" s="33"/>
      <c r="E82" s="33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s="10" customFormat="1" ht="16.5" hidden="1">
      <c r="A83" s="30" t="s">
        <v>104</v>
      </c>
      <c r="C83" s="33"/>
      <c r="D83" s="33"/>
      <c r="E83" s="33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 s="10" customFormat="1" ht="16.5" hidden="1">
      <c r="A84" s="30" t="s">
        <v>103</v>
      </c>
      <c r="C84" s="33"/>
      <c r="D84" s="33"/>
      <c r="E84" s="33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 s="10" customFormat="1" ht="16.5" hidden="1">
      <c r="A85" s="30" t="s">
        <v>110</v>
      </c>
      <c r="C85" s="33"/>
      <c r="D85" s="33"/>
      <c r="E85" s="33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s="10" customFormat="1" ht="16.5" hidden="1">
      <c r="A86" s="30" t="s">
        <v>109</v>
      </c>
      <c r="C86" s="33"/>
      <c r="D86" s="33"/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s="10" customFormat="1" ht="16.5" hidden="1">
      <c r="A87" s="30" t="s">
        <v>112</v>
      </c>
      <c r="C87" s="33"/>
      <c r="D87" s="33"/>
      <c r="E87" s="33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s="10" customFormat="1" ht="16.5" hidden="1">
      <c r="A88" s="30" t="s">
        <v>113</v>
      </c>
      <c r="C88" s="33"/>
      <c r="D88" s="33"/>
      <c r="E88" s="33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s="10" customFormat="1" ht="16.5" hidden="1">
      <c r="A89" s="30" t="s">
        <v>115</v>
      </c>
      <c r="C89" s="33"/>
      <c r="D89" s="33"/>
      <c r="E89" s="33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s="10" customFormat="1" ht="16.5" hidden="1">
      <c r="A90" s="30" t="s">
        <v>116</v>
      </c>
      <c r="C90" s="33"/>
      <c r="D90" s="33"/>
      <c r="E90" s="33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s="10" customFormat="1" ht="16.5" hidden="1">
      <c r="A91" s="30" t="s">
        <v>118</v>
      </c>
      <c r="C91" s="33"/>
      <c r="D91" s="33"/>
      <c r="E91" s="33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s="10" customFormat="1" ht="16.5" hidden="1">
      <c r="A92" s="30" t="s">
        <v>119</v>
      </c>
      <c r="C92" s="33"/>
      <c r="D92" s="33"/>
      <c r="E92" s="33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ht="15">
      <c r="A93" s="30" t="s">
        <v>121</v>
      </c>
    </row>
    <row r="94" ht="15">
      <c r="A94" s="30" t="s">
        <v>122</v>
      </c>
    </row>
  </sheetData>
  <sheetProtection/>
  <mergeCells count="1">
    <mergeCell ref="B1:G1"/>
  </mergeCells>
  <printOptions/>
  <pageMargins left="0.5" right="0" top="0.25" bottom="0.25" header="0" footer="0"/>
  <pageSetup fitToHeight="1" fitToWidth="1" horizontalDpi="600" verticalDpi="600" orientation="landscape" scale="82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2016-09-19T13:19:06Z</cp:lastPrinted>
  <dcterms:created xsi:type="dcterms:W3CDTF">2000-04-13T13:33:42Z</dcterms:created>
  <dcterms:modified xsi:type="dcterms:W3CDTF">2018-02-02T15:53:33Z</dcterms:modified>
  <cp:category/>
  <cp:version/>
  <cp:contentType/>
  <cp:contentStatus/>
</cp:coreProperties>
</file>