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<sst xmlns="http://schemas.openxmlformats.org/spreadsheetml/2006/main" count="194" uniqueCount="102">
  <si>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</si>
  <si>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</si>
  <si>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</si>
  <si>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</si>
  <si>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</si>
  <si>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</si>
  <si>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</si>
  <si>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</si>
  <si>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</si>
  <si>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</si>
  <si>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</si>
  <si>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</si>
  <si>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</si>
  <si>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</si>
  <si>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</si>
  <si>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</si>
  <si>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</si>
  <si>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</si>
  <si>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</si>
  <si>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</si>
  <si>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</si>
  <si>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</si>
  <si>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</si>
  <si>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</si>
  <si>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</si>
  <si>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</si>
  <si>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</si>
  <si>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</si>
  <si>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</si>
  <si>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</si>
  <si>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</si>
  <si>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</si>
  <si>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</si>
  <si>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</si>
  <si>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</si>
  <si>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</si>
  <si>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</si>
  <si>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</si>
  <si>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</si>
  <si>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</si>
  <si>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CT EOL 17CCJTECWP</t>
  </si>
  <si>
    <t>CT EOL 17CCJTECSOSWTF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</si>
  <si>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</si>
  <si>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</si>
  <si>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</si>
  <si>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</si>
  <si>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</si>
  <si>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</si>
  <si>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</si>
  <si>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</si>
  <si>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</si>
  <si>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</si>
  <si>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</si>
  <si>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</si>
  <si>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</si>
  <si>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</si>
  <si>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</si>
  <si>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FWIAADT17B </t>
  </si>
  <si>
    <t>FWIADWK17B</t>
  </si>
  <si>
    <t>TO INCREASE WIOA FUNDS &amp; DECREASE</t>
  </si>
  <si>
    <t>FY17 YOUTH BY RETAINED AMOUNT</t>
  </si>
  <si>
    <t>BUDGET SHEET #5 NOVEMBER 3, 2016</t>
  </si>
  <si>
    <t>BUDGET SHEET #6</t>
  </si>
  <si>
    <t>TO ADD BALANCE OF SOS FUNDS</t>
  </si>
  <si>
    <t>BUDGET SHEET #6 NOVEMBER 14, 2016</t>
  </si>
  <si>
    <t>BUDGET SHEET #7</t>
  </si>
  <si>
    <t>CT EOL 17CCJTECVETSUI</t>
  </si>
  <si>
    <t>UI HEARINGS (ENDS 12-31-19)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</si>
  <si>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</si>
  <si>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</si>
  <si>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</si>
  <si>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</si>
  <si>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</si>
  <si>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</si>
  <si>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</si>
  <si>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</si>
  <si>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</si>
  <si>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>BUDGET SHEET #7 MARCH 21, 2017</t>
  </si>
  <si>
    <t xml:space="preserve">TO ADD WP 10% UI &amp; DVOP FUNDS </t>
  </si>
  <si>
    <t>&amp; TO CORRECT ADULT CONTRACT AMOUNT</t>
  </si>
  <si>
    <t>OCT  1, 2016- JUNE 30, 2017</t>
  </si>
  <si>
    <t>BUDGET SHEET #8</t>
  </si>
  <si>
    <t xml:space="preserve">TO ADD WP 90%  FUNDS </t>
  </si>
  <si>
    <t>BUDGET SHEET #8 MARCH 22, 2017</t>
  </si>
  <si>
    <t>BUDGET SHEET #9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</si>
  <si>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</si>
  <si>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</si>
  <si>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</si>
  <si>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</si>
  <si>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</si>
  <si>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</si>
  <si>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17CCJTECNEGREA</t>
  </si>
  <si>
    <t>BUDGET SHEET #9 APRIL 21, 2017</t>
  </si>
  <si>
    <t>TO ADD REA7 FUNDS</t>
  </si>
  <si>
    <t>BUDGET SHEET #10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</si>
  <si>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</si>
  <si>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</si>
  <si>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</si>
  <si>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</si>
  <si>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</si>
  <si>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</si>
  <si>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#10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</si>
</sst>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7" fontId="9" fillId="0" borderId="11" xfId="58" applyNumberFormat="1" applyFont="1" applyFill="1" applyBorder="1" applyAlignment="1">
      <alignment horizontal="center" wrapText="1"/>
      <protection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7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A40" sqref="A40:IV4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3" width="18.57421875" style="4" hidden="1" customWidth="1"/>
    <col min="14" max="16" width="19.140625" style="4" hidden="1" customWidth="1"/>
    <col min="17" max="17" width="19.140625" style="4" customWidth="1"/>
    <col min="18" max="18" width="14.00390625" style="3" hidden="1" customWidth="1"/>
    <col min="19" max="16384" width="9.140625" style="3" customWidth="1"/>
  </cols>
  <sheetData>
    <row r="1" spans="1:17" ht="20.25">
      <c r="A1" s="3" t="s">
        <v>12</v>
      </c>
      <c r="B1" s="75" t="s">
        <v>10</v>
      </c>
      <c r="C1" s="76"/>
      <c r="D1" s="76"/>
      <c r="E1" s="76"/>
      <c r="F1" s="76"/>
      <c r="G1" s="76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1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49</v>
      </c>
      <c r="K5" s="39" t="s">
        <v>52</v>
      </c>
      <c r="L5" s="39" t="s">
        <v>56</v>
      </c>
      <c r="M5" s="39" t="s">
        <v>62</v>
      </c>
      <c r="N5" s="39" t="s">
        <v>65</v>
      </c>
      <c r="O5" s="39" t="s">
        <v>81</v>
      </c>
      <c r="P5" s="39" t="s">
        <v>84</v>
      </c>
      <c r="Q5" s="39" t="s">
        <v>94</v>
      </c>
      <c r="R5" s="9" t="s">
        <v>6</v>
      </c>
    </row>
    <row r="6" spans="1:18" s="25" customFormat="1" ht="16.5" hidden="1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s="25" customFormat="1" ht="16.5" hidden="1">
      <c r="A7" s="59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5" customFormat="1" ht="16.5" hidden="1">
      <c r="A8" s="26" t="s">
        <v>15</v>
      </c>
      <c r="B8" s="17" t="s">
        <v>13</v>
      </c>
      <c r="C8" s="27" t="s">
        <v>22</v>
      </c>
      <c r="D8" s="15" t="s">
        <v>11</v>
      </c>
      <c r="E8" s="27">
        <v>6101</v>
      </c>
      <c r="F8" s="17">
        <v>17.259</v>
      </c>
      <c r="G8" s="18">
        <f>664124-2</f>
        <v>664122</v>
      </c>
      <c r="H8" s="18"/>
      <c r="I8" s="18"/>
      <c r="J8" s="18"/>
      <c r="K8" s="18"/>
      <c r="L8" s="18">
        <v>-7978</v>
      </c>
      <c r="M8" s="18"/>
      <c r="N8" s="18"/>
      <c r="O8" s="18"/>
      <c r="P8" s="18"/>
      <c r="Q8" s="18"/>
      <c r="R8" s="41">
        <f>SUM(G8:L8)</f>
        <v>656144</v>
      </c>
    </row>
    <row r="9" spans="1:18" s="10" customFormat="1" ht="16.5" hidden="1">
      <c r="A9" s="26" t="s">
        <v>15</v>
      </c>
      <c r="B9" s="17" t="s">
        <v>16</v>
      </c>
      <c r="C9" s="27" t="s">
        <v>22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41">
        <f>SUM(G9:L9)</f>
        <v>1</v>
      </c>
    </row>
    <row r="10" spans="1:18" s="10" customFormat="1" ht="16.5" hidden="1">
      <c r="A10" s="26" t="s">
        <v>15</v>
      </c>
      <c r="B10" s="17" t="s">
        <v>17</v>
      </c>
      <c r="C10" s="27" t="s">
        <v>22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41">
        <f>SUM(G10:L10)</f>
        <v>1</v>
      </c>
    </row>
    <row r="11" spans="1:18" s="25" customFormat="1" ht="16.5" hidden="1">
      <c r="A11" s="26"/>
      <c r="B11" s="11"/>
      <c r="C11" s="12"/>
      <c r="D11" s="12"/>
      <c r="E11" s="13"/>
      <c r="F11" s="1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41">
        <f>SUM(G11:L11)</f>
        <v>0</v>
      </c>
    </row>
    <row r="12" spans="1:18" s="28" customFormat="1" ht="15" hidden="1">
      <c r="A12" s="26" t="s">
        <v>27</v>
      </c>
      <c r="B12" s="17" t="s">
        <v>13</v>
      </c>
      <c r="C12" s="27" t="s">
        <v>28</v>
      </c>
      <c r="D12" s="43" t="s">
        <v>29</v>
      </c>
      <c r="E12" s="27">
        <v>6102</v>
      </c>
      <c r="F12" s="27">
        <v>17.258</v>
      </c>
      <c r="G12" s="20"/>
      <c r="H12" s="20">
        <v>79654</v>
      </c>
      <c r="I12" s="20"/>
      <c r="J12" s="20"/>
      <c r="K12" s="20"/>
      <c r="L12" s="20"/>
      <c r="M12" s="20"/>
      <c r="N12" s="20"/>
      <c r="O12" s="20"/>
      <c r="P12" s="20"/>
      <c r="Q12" s="20"/>
      <c r="R12" s="41">
        <f>SUM(G12:L12)</f>
        <v>79654</v>
      </c>
    </row>
    <row r="13" spans="1:18" s="28" customFormat="1" ht="16.5" hidden="1">
      <c r="A13" s="26" t="s">
        <v>27</v>
      </c>
      <c r="B13" s="17" t="s">
        <v>13</v>
      </c>
      <c r="C13" s="60" t="s">
        <v>57</v>
      </c>
      <c r="D13" s="43" t="s">
        <v>29</v>
      </c>
      <c r="E13" s="27">
        <v>6102</v>
      </c>
      <c r="F13" s="27">
        <v>17.258</v>
      </c>
      <c r="G13" s="20"/>
      <c r="H13" s="20"/>
      <c r="I13" s="20"/>
      <c r="J13" s="20"/>
      <c r="K13" s="20"/>
      <c r="L13" s="20">
        <f>538771-2</f>
        <v>538769</v>
      </c>
      <c r="M13" s="20"/>
      <c r="N13" s="20">
        <v>-2000</v>
      </c>
      <c r="O13" s="20"/>
      <c r="P13" s="20"/>
      <c r="Q13" s="20"/>
      <c r="R13" s="41">
        <f>SUM(L13:N13)</f>
        <v>536769</v>
      </c>
    </row>
    <row r="14" spans="1:18" s="28" customFormat="1" ht="16.5" hidden="1">
      <c r="A14" s="26" t="s">
        <v>27</v>
      </c>
      <c r="B14" s="17" t="s">
        <v>16</v>
      </c>
      <c r="C14" s="60" t="s">
        <v>57</v>
      </c>
      <c r="D14" s="43" t="s">
        <v>29</v>
      </c>
      <c r="E14" s="27">
        <v>6102</v>
      </c>
      <c r="F14" s="27">
        <v>17.258</v>
      </c>
      <c r="G14" s="20"/>
      <c r="H14" s="20"/>
      <c r="I14" s="20"/>
      <c r="J14" s="20"/>
      <c r="K14" s="20"/>
      <c r="L14" s="20">
        <v>1</v>
      </c>
      <c r="M14" s="20"/>
      <c r="N14" s="20"/>
      <c r="O14" s="20"/>
      <c r="P14" s="20"/>
      <c r="Q14" s="20"/>
      <c r="R14" s="41">
        <f aca="true" t="shared" si="0" ref="R14:R23">SUM(G14:L14)</f>
        <v>1</v>
      </c>
    </row>
    <row r="15" spans="1:18" s="28" customFormat="1" ht="16.5" hidden="1">
      <c r="A15" s="26" t="s">
        <v>27</v>
      </c>
      <c r="B15" s="17" t="s">
        <v>17</v>
      </c>
      <c r="C15" s="60" t="s">
        <v>57</v>
      </c>
      <c r="D15" s="43" t="s">
        <v>29</v>
      </c>
      <c r="E15" s="27">
        <v>6102</v>
      </c>
      <c r="F15" s="27">
        <v>17.258</v>
      </c>
      <c r="G15" s="20"/>
      <c r="H15" s="20"/>
      <c r="I15" s="20"/>
      <c r="J15" s="20"/>
      <c r="K15" s="20"/>
      <c r="L15" s="20">
        <v>1</v>
      </c>
      <c r="M15" s="20"/>
      <c r="N15" s="20"/>
      <c r="O15" s="20"/>
      <c r="P15" s="20"/>
      <c r="Q15" s="20"/>
      <c r="R15" s="41">
        <f t="shared" si="0"/>
        <v>1</v>
      </c>
    </row>
    <row r="16" spans="1:18" s="28" customFormat="1" ht="16.5" hidden="1">
      <c r="A16" s="21"/>
      <c r="B16" s="11"/>
      <c r="C16" s="19"/>
      <c r="D16" s="19"/>
      <c r="E16" s="14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41">
        <f t="shared" si="0"/>
        <v>0</v>
      </c>
    </row>
    <row r="17" spans="1:18" s="10" customFormat="1" ht="16.5" hidden="1">
      <c r="A17" s="26" t="s">
        <v>30</v>
      </c>
      <c r="B17" s="17" t="s">
        <v>13</v>
      </c>
      <c r="C17" s="27" t="s">
        <v>31</v>
      </c>
      <c r="D17" s="43" t="s">
        <v>32</v>
      </c>
      <c r="E17" s="27">
        <v>6103</v>
      </c>
      <c r="F17" s="27">
        <v>17.278</v>
      </c>
      <c r="G17" s="20"/>
      <c r="H17" s="20">
        <v>89375</v>
      </c>
      <c r="I17" s="20"/>
      <c r="J17" s="20"/>
      <c r="K17" s="20"/>
      <c r="L17" s="20"/>
      <c r="M17" s="20"/>
      <c r="N17" s="20"/>
      <c r="O17" s="20"/>
      <c r="P17" s="20"/>
      <c r="Q17" s="20"/>
      <c r="R17" s="41">
        <f t="shared" si="0"/>
        <v>89375</v>
      </c>
    </row>
    <row r="18" spans="1:18" s="10" customFormat="1" ht="16.5" hidden="1">
      <c r="A18" s="26" t="s">
        <v>30</v>
      </c>
      <c r="B18" s="17" t="s">
        <v>13</v>
      </c>
      <c r="C18" s="60" t="s">
        <v>58</v>
      </c>
      <c r="D18" s="43" t="s">
        <v>32</v>
      </c>
      <c r="E18" s="27">
        <v>6103</v>
      </c>
      <c r="F18" s="27">
        <v>17.278</v>
      </c>
      <c r="G18" s="20"/>
      <c r="H18" s="20"/>
      <c r="I18" s="20"/>
      <c r="J18" s="20"/>
      <c r="K18" s="20"/>
      <c r="L18" s="20">
        <f>462542-2</f>
        <v>462540</v>
      </c>
      <c r="M18" s="20"/>
      <c r="N18" s="20"/>
      <c r="O18" s="20"/>
      <c r="P18" s="20"/>
      <c r="Q18" s="20"/>
      <c r="R18" s="41">
        <f t="shared" si="0"/>
        <v>462540</v>
      </c>
    </row>
    <row r="19" spans="1:18" s="10" customFormat="1" ht="16.5" hidden="1">
      <c r="A19" s="26" t="s">
        <v>30</v>
      </c>
      <c r="B19" s="17" t="s">
        <v>16</v>
      </c>
      <c r="C19" s="60" t="s">
        <v>58</v>
      </c>
      <c r="D19" s="43" t="s">
        <v>32</v>
      </c>
      <c r="E19" s="27">
        <v>6103</v>
      </c>
      <c r="F19" s="27">
        <v>17.278</v>
      </c>
      <c r="G19" s="20"/>
      <c r="H19" s="20"/>
      <c r="I19" s="20"/>
      <c r="J19" s="20"/>
      <c r="K19" s="20"/>
      <c r="L19" s="20">
        <v>1</v>
      </c>
      <c r="M19" s="20"/>
      <c r="N19" s="20"/>
      <c r="O19" s="20"/>
      <c r="P19" s="20"/>
      <c r="Q19" s="20"/>
      <c r="R19" s="41">
        <f t="shared" si="0"/>
        <v>1</v>
      </c>
    </row>
    <row r="20" spans="1:18" s="10" customFormat="1" ht="16.5" hidden="1">
      <c r="A20" s="26" t="s">
        <v>30</v>
      </c>
      <c r="B20" s="17" t="s">
        <v>17</v>
      </c>
      <c r="C20" s="60" t="s">
        <v>58</v>
      </c>
      <c r="D20" s="43" t="s">
        <v>32</v>
      </c>
      <c r="E20" s="27">
        <v>6103</v>
      </c>
      <c r="F20" s="27">
        <v>17.278</v>
      </c>
      <c r="G20" s="20"/>
      <c r="H20" s="20"/>
      <c r="I20" s="20"/>
      <c r="J20" s="20"/>
      <c r="K20" s="20"/>
      <c r="L20" s="20">
        <v>1</v>
      </c>
      <c r="M20" s="20"/>
      <c r="N20" s="20"/>
      <c r="O20" s="20"/>
      <c r="P20" s="20"/>
      <c r="Q20" s="20"/>
      <c r="R20" s="41">
        <f t="shared" si="0"/>
        <v>1</v>
      </c>
    </row>
    <row r="21" spans="1:18" s="10" customFormat="1" ht="16.5" hidden="1">
      <c r="A21" s="26"/>
      <c r="B21" s="17"/>
      <c r="C21" s="42"/>
      <c r="D21" s="43"/>
      <c r="E21" s="27"/>
      <c r="F21" s="2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41">
        <f t="shared" si="0"/>
        <v>0</v>
      </c>
    </row>
    <row r="22" spans="1:18" s="10" customFormat="1" ht="16.5" hidden="1">
      <c r="A22" s="44" t="s">
        <v>8</v>
      </c>
      <c r="B22" s="17"/>
      <c r="C22" s="42"/>
      <c r="D22" s="43"/>
      <c r="E22" s="27"/>
      <c r="F22" s="2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41">
        <f t="shared" si="0"/>
        <v>0</v>
      </c>
    </row>
    <row r="23" spans="1:18" s="10" customFormat="1" ht="16.5" hidden="1">
      <c r="A23" s="59" t="s">
        <v>40</v>
      </c>
      <c r="B23" s="17"/>
      <c r="C23" s="42"/>
      <c r="D23" s="43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1">
        <f t="shared" si="0"/>
        <v>0</v>
      </c>
    </row>
    <row r="24" spans="1:18" s="10" customFormat="1" ht="16.5" hidden="1">
      <c r="A24" s="26" t="s">
        <v>34</v>
      </c>
      <c r="B24" s="17" t="s">
        <v>13</v>
      </c>
      <c r="C24" s="60" t="s">
        <v>35</v>
      </c>
      <c r="D24" s="15" t="s">
        <v>36</v>
      </c>
      <c r="E24" s="60" t="s">
        <v>37</v>
      </c>
      <c r="F24" s="17">
        <v>17.207</v>
      </c>
      <c r="G24" s="20"/>
      <c r="H24" s="20"/>
      <c r="I24" s="20"/>
      <c r="J24" s="20"/>
      <c r="K24" s="20"/>
      <c r="L24" s="20"/>
      <c r="M24" s="20"/>
      <c r="N24" s="20"/>
      <c r="O24" s="66">
        <v>242739</v>
      </c>
      <c r="P24" s="66"/>
      <c r="Q24" s="66"/>
      <c r="R24" s="41">
        <f>SUM(G24:O24)</f>
        <v>242739</v>
      </c>
    </row>
    <row r="25" spans="1:18" s="10" customFormat="1" ht="16.5" hidden="1">
      <c r="A25" s="26"/>
      <c r="B25" s="17"/>
      <c r="C25" s="60"/>
      <c r="D25" s="15"/>
      <c r="E25" s="60"/>
      <c r="F25" s="17"/>
      <c r="G25" s="20"/>
      <c r="H25" s="20"/>
      <c r="I25" s="20"/>
      <c r="J25" s="20"/>
      <c r="K25" s="20"/>
      <c r="L25" s="20"/>
      <c r="M25" s="20"/>
      <c r="N25" s="20"/>
      <c r="O25" s="66"/>
      <c r="P25" s="66"/>
      <c r="Q25" s="66"/>
      <c r="R25" s="41">
        <f aca="true" t="shared" si="1" ref="R25:R48">SUM(G25:O25)</f>
        <v>0</v>
      </c>
    </row>
    <row r="26" spans="1:18" s="10" customFormat="1" ht="16.5" hidden="1">
      <c r="A26" s="26"/>
      <c r="B26" s="17"/>
      <c r="C26" s="60"/>
      <c r="D26" s="15"/>
      <c r="E26" s="60"/>
      <c r="F26" s="17"/>
      <c r="G26" s="20"/>
      <c r="H26" s="20"/>
      <c r="I26" s="20"/>
      <c r="J26" s="20"/>
      <c r="K26" s="20"/>
      <c r="L26" s="20"/>
      <c r="M26" s="20"/>
      <c r="N26" s="20"/>
      <c r="O26" s="66"/>
      <c r="P26" s="66"/>
      <c r="Q26" s="66"/>
      <c r="R26" s="41">
        <f t="shared" si="1"/>
        <v>0</v>
      </c>
    </row>
    <row r="27" spans="1:18" s="10" customFormat="1" ht="16.5" hidden="1">
      <c r="A27" s="26"/>
      <c r="B27" s="17"/>
      <c r="C27" s="60"/>
      <c r="D27" s="15"/>
      <c r="E27" s="60"/>
      <c r="F27" s="1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41">
        <f t="shared" si="1"/>
        <v>0</v>
      </c>
    </row>
    <row r="28" spans="1:18" s="10" customFormat="1" ht="16.5" hidden="1">
      <c r="A28" s="61" t="s">
        <v>53</v>
      </c>
      <c r="B28" s="17" t="s">
        <v>13</v>
      </c>
      <c r="C28" s="60" t="s">
        <v>35</v>
      </c>
      <c r="D28" s="15" t="s">
        <v>36</v>
      </c>
      <c r="E28" s="60" t="s">
        <v>37</v>
      </c>
      <c r="F28" s="17">
        <v>17.207</v>
      </c>
      <c r="G28" s="20"/>
      <c r="H28" s="20"/>
      <c r="I28" s="20"/>
      <c r="J28" s="20"/>
      <c r="K28" s="20">
        <f>9055-2</f>
        <v>9053</v>
      </c>
      <c r="L28" s="20"/>
      <c r="M28" s="20"/>
      <c r="N28" s="20"/>
      <c r="O28" s="20"/>
      <c r="P28" s="20"/>
      <c r="Q28" s="20"/>
      <c r="R28" s="41">
        <f t="shared" si="1"/>
        <v>9053</v>
      </c>
    </row>
    <row r="29" spans="1:18" s="10" customFormat="1" ht="16.5" hidden="1">
      <c r="A29" s="61" t="s">
        <v>53</v>
      </c>
      <c r="B29" s="17" t="s">
        <v>16</v>
      </c>
      <c r="C29" s="60" t="s">
        <v>35</v>
      </c>
      <c r="D29" s="15" t="s">
        <v>36</v>
      </c>
      <c r="E29" s="60" t="s">
        <v>37</v>
      </c>
      <c r="F29" s="17">
        <v>17.207</v>
      </c>
      <c r="G29" s="20"/>
      <c r="H29" s="20"/>
      <c r="I29" s="20"/>
      <c r="J29" s="20"/>
      <c r="K29" s="20">
        <v>1</v>
      </c>
      <c r="L29" s="20"/>
      <c r="M29" s="20"/>
      <c r="N29" s="20"/>
      <c r="O29" s="20"/>
      <c r="P29" s="20"/>
      <c r="Q29" s="20"/>
      <c r="R29" s="41">
        <f t="shared" si="1"/>
        <v>1</v>
      </c>
    </row>
    <row r="30" spans="1:18" s="10" customFormat="1" ht="16.5" hidden="1">
      <c r="A30" s="61" t="s">
        <v>53</v>
      </c>
      <c r="B30" s="17" t="s">
        <v>17</v>
      </c>
      <c r="C30" s="60" t="s">
        <v>35</v>
      </c>
      <c r="D30" s="15" t="s">
        <v>36</v>
      </c>
      <c r="E30" s="60" t="s">
        <v>37</v>
      </c>
      <c r="F30" s="17">
        <v>17.207</v>
      </c>
      <c r="G30" s="20"/>
      <c r="H30" s="20"/>
      <c r="I30" s="20"/>
      <c r="J30" s="20"/>
      <c r="K30" s="20">
        <v>1</v>
      </c>
      <c r="L30" s="20"/>
      <c r="M30" s="20"/>
      <c r="N30" s="20"/>
      <c r="O30" s="20"/>
      <c r="P30" s="20"/>
      <c r="Q30" s="20"/>
      <c r="R30" s="41">
        <f t="shared" si="1"/>
        <v>1</v>
      </c>
    </row>
    <row r="31" spans="1:18" s="10" customFormat="1" ht="16.5" hidden="1">
      <c r="A31" s="26"/>
      <c r="B31" s="17"/>
      <c r="C31" s="60"/>
      <c r="D31" s="15"/>
      <c r="E31" s="60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41">
        <f t="shared" si="1"/>
        <v>0</v>
      </c>
    </row>
    <row r="32" spans="1:18" s="10" customFormat="1" ht="16.5" hidden="1">
      <c r="A32" s="61" t="s">
        <v>38</v>
      </c>
      <c r="B32" s="17" t="s">
        <v>13</v>
      </c>
      <c r="C32" s="60" t="s">
        <v>35</v>
      </c>
      <c r="D32" s="15" t="s">
        <v>36</v>
      </c>
      <c r="E32" s="60" t="s">
        <v>39</v>
      </c>
      <c r="F32" s="17">
        <v>17.207</v>
      </c>
      <c r="G32" s="20"/>
      <c r="H32" s="20"/>
      <c r="I32" s="20"/>
      <c r="J32" s="20"/>
      <c r="K32" s="20"/>
      <c r="L32" s="20"/>
      <c r="M32" s="20"/>
      <c r="N32" s="20">
        <f>33518-2</f>
        <v>33516</v>
      </c>
      <c r="O32" s="20"/>
      <c r="P32" s="20"/>
      <c r="Q32" s="20"/>
      <c r="R32" s="41">
        <f t="shared" si="1"/>
        <v>33516</v>
      </c>
    </row>
    <row r="33" spans="1:18" s="10" customFormat="1" ht="16.5" hidden="1">
      <c r="A33" s="61" t="s">
        <v>38</v>
      </c>
      <c r="B33" s="17" t="s">
        <v>16</v>
      </c>
      <c r="C33" s="60" t="s">
        <v>35</v>
      </c>
      <c r="D33" s="15" t="s">
        <v>36</v>
      </c>
      <c r="E33" s="60" t="s">
        <v>39</v>
      </c>
      <c r="F33" s="17">
        <v>17.207</v>
      </c>
      <c r="G33" s="20"/>
      <c r="H33" s="20"/>
      <c r="I33" s="20"/>
      <c r="J33" s="20"/>
      <c r="K33" s="20"/>
      <c r="L33" s="20"/>
      <c r="M33" s="20"/>
      <c r="N33" s="20">
        <v>1</v>
      </c>
      <c r="O33" s="20"/>
      <c r="P33" s="20"/>
      <c r="Q33" s="20"/>
      <c r="R33" s="41">
        <f t="shared" si="1"/>
        <v>1</v>
      </c>
    </row>
    <row r="34" spans="1:18" s="10" customFormat="1" ht="16.5" hidden="1">
      <c r="A34" s="61" t="s">
        <v>38</v>
      </c>
      <c r="B34" s="17" t="s">
        <v>17</v>
      </c>
      <c r="C34" s="60" t="s">
        <v>35</v>
      </c>
      <c r="D34" s="15" t="s">
        <v>36</v>
      </c>
      <c r="E34" s="60" t="s">
        <v>39</v>
      </c>
      <c r="F34" s="17">
        <v>17.207</v>
      </c>
      <c r="G34" s="20"/>
      <c r="H34" s="20"/>
      <c r="I34" s="20"/>
      <c r="J34" s="20"/>
      <c r="K34" s="20"/>
      <c r="L34" s="20"/>
      <c r="M34" s="20"/>
      <c r="N34" s="20">
        <v>1</v>
      </c>
      <c r="O34" s="20"/>
      <c r="P34" s="20"/>
      <c r="Q34" s="20"/>
      <c r="R34" s="41">
        <f t="shared" si="1"/>
        <v>1</v>
      </c>
    </row>
    <row r="35" spans="1:18" s="10" customFormat="1" ht="16.5">
      <c r="A35" s="26"/>
      <c r="B35" s="17"/>
      <c r="C35" s="42"/>
      <c r="D35" s="43"/>
      <c r="E35" s="27"/>
      <c r="F35" s="27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41">
        <f t="shared" si="1"/>
        <v>0</v>
      </c>
    </row>
    <row r="36" spans="1:18" s="10" customFormat="1" ht="16.5">
      <c r="A36" s="44" t="s">
        <v>8</v>
      </c>
      <c r="B36" s="17"/>
      <c r="C36" s="42"/>
      <c r="D36" s="43"/>
      <c r="E36" s="27"/>
      <c r="F36" s="2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41">
        <f t="shared" si="1"/>
        <v>0</v>
      </c>
    </row>
    <row r="37" spans="1:18" s="10" customFormat="1" ht="16.5">
      <c r="A37" s="59" t="s">
        <v>41</v>
      </c>
      <c r="B37" s="17"/>
      <c r="C37" s="42"/>
      <c r="D37" s="43"/>
      <c r="E37" s="27"/>
      <c r="F37" s="2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41">
        <f t="shared" si="1"/>
        <v>0</v>
      </c>
    </row>
    <row r="38" spans="1:18" s="10" customFormat="1" ht="16.5" hidden="1">
      <c r="A38" s="62" t="s">
        <v>42</v>
      </c>
      <c r="B38" s="17" t="s">
        <v>13</v>
      </c>
      <c r="C38" s="15" t="s">
        <v>43</v>
      </c>
      <c r="D38" s="15" t="s">
        <v>44</v>
      </c>
      <c r="E38" s="63" t="s">
        <v>45</v>
      </c>
      <c r="F38" s="15" t="s">
        <v>46</v>
      </c>
      <c r="G38" s="20"/>
      <c r="H38" s="20"/>
      <c r="I38" s="20"/>
      <c r="J38" s="20">
        <v>62357</v>
      </c>
      <c r="K38" s="20"/>
      <c r="L38" s="20"/>
      <c r="M38" s="20">
        <v>62357</v>
      </c>
      <c r="N38" s="20"/>
      <c r="O38" s="20"/>
      <c r="P38" s="20"/>
      <c r="Q38" s="20"/>
      <c r="R38" s="41">
        <f t="shared" si="1"/>
        <v>124714</v>
      </c>
    </row>
    <row r="39" spans="1:18" s="10" customFormat="1" ht="16.5">
      <c r="A39" s="62" t="s">
        <v>95</v>
      </c>
      <c r="B39" s="17" t="s">
        <v>96</v>
      </c>
      <c r="C39" s="27" t="s">
        <v>97</v>
      </c>
      <c r="D39" s="27" t="s">
        <v>98</v>
      </c>
      <c r="E39" s="27" t="s">
        <v>99</v>
      </c>
      <c r="F39" s="17" t="s">
        <v>46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f>17365</f>
        <v>17365</v>
      </c>
      <c r="R39" s="41">
        <f>SUM(P39:Q39)</f>
        <v>17365</v>
      </c>
    </row>
    <row r="40" spans="1:18" s="10" customFormat="1" ht="16.5">
      <c r="A40" s="62"/>
      <c r="B40" s="17"/>
      <c r="C40" s="15"/>
      <c r="D40" s="15"/>
      <c r="E40" s="63"/>
      <c r="F40" s="1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41">
        <f>SUM(P40:Q40)</f>
        <v>0</v>
      </c>
    </row>
    <row r="41" spans="1:18" s="10" customFormat="1" ht="16.5" hidden="1">
      <c r="A41" s="44" t="s">
        <v>8</v>
      </c>
      <c r="B41" s="17"/>
      <c r="C41" s="15"/>
      <c r="D41" s="15"/>
      <c r="E41" s="63"/>
      <c r="F41" s="1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41">
        <f>SUM(P41:Q41)</f>
        <v>0</v>
      </c>
    </row>
    <row r="42" spans="1:18" s="10" customFormat="1" ht="16.5" hidden="1">
      <c r="A42" s="59" t="s">
        <v>66</v>
      </c>
      <c r="B42" s="17"/>
      <c r="C42" s="15"/>
      <c r="D42" s="15"/>
      <c r="E42" s="63"/>
      <c r="F42" s="1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41">
        <f>SUM(P42:Q42)</f>
        <v>0</v>
      </c>
    </row>
    <row r="43" spans="1:18" s="10" customFormat="1" ht="16.5" hidden="1">
      <c r="A43" s="26" t="s">
        <v>67</v>
      </c>
      <c r="B43" s="17" t="s">
        <v>80</v>
      </c>
      <c r="C43" s="60" t="s">
        <v>68</v>
      </c>
      <c r="D43" s="60" t="s">
        <v>69</v>
      </c>
      <c r="E43" s="64" t="s">
        <v>70</v>
      </c>
      <c r="F43" s="60">
        <v>17.225</v>
      </c>
      <c r="G43" s="20"/>
      <c r="H43" s="20"/>
      <c r="I43" s="20"/>
      <c r="J43" s="20"/>
      <c r="K43" s="20"/>
      <c r="L43" s="20"/>
      <c r="M43" s="20"/>
      <c r="N43" s="20">
        <f>16000-2</f>
        <v>15998</v>
      </c>
      <c r="O43" s="20"/>
      <c r="P43" s="20"/>
      <c r="Q43" s="20"/>
      <c r="R43" s="41">
        <f t="shared" si="1"/>
        <v>15998</v>
      </c>
    </row>
    <row r="44" spans="1:18" s="10" customFormat="1" ht="16.5" hidden="1">
      <c r="A44" s="26" t="s">
        <v>67</v>
      </c>
      <c r="B44" s="17" t="s">
        <v>71</v>
      </c>
      <c r="C44" s="60" t="s">
        <v>68</v>
      </c>
      <c r="D44" s="60" t="s">
        <v>69</v>
      </c>
      <c r="E44" s="64" t="s">
        <v>70</v>
      </c>
      <c r="F44" s="60">
        <v>17.225</v>
      </c>
      <c r="G44" s="20"/>
      <c r="H44" s="20"/>
      <c r="I44" s="20"/>
      <c r="J44" s="20"/>
      <c r="K44" s="20"/>
      <c r="L44" s="20"/>
      <c r="M44" s="20"/>
      <c r="N44" s="20">
        <v>1</v>
      </c>
      <c r="O44" s="20"/>
      <c r="P44" s="20"/>
      <c r="Q44" s="20"/>
      <c r="R44" s="41">
        <f t="shared" si="1"/>
        <v>1</v>
      </c>
    </row>
    <row r="45" spans="1:18" s="10" customFormat="1" ht="16.5" hidden="1">
      <c r="A45" s="26" t="s">
        <v>67</v>
      </c>
      <c r="B45" s="17" t="s">
        <v>72</v>
      </c>
      <c r="C45" s="60" t="s">
        <v>68</v>
      </c>
      <c r="D45" s="60" t="s">
        <v>69</v>
      </c>
      <c r="E45" s="64" t="s">
        <v>70</v>
      </c>
      <c r="F45" s="60">
        <v>17.225</v>
      </c>
      <c r="G45" s="20"/>
      <c r="H45" s="20"/>
      <c r="I45" s="20"/>
      <c r="J45" s="20"/>
      <c r="K45" s="20"/>
      <c r="L45" s="20"/>
      <c r="M45" s="20"/>
      <c r="N45" s="20">
        <v>1</v>
      </c>
      <c r="O45" s="20"/>
      <c r="P45" s="20"/>
      <c r="Q45" s="20"/>
      <c r="R45" s="41">
        <f t="shared" si="1"/>
        <v>1</v>
      </c>
    </row>
    <row r="46" spans="1:18" s="10" customFormat="1" ht="16.5" hidden="1">
      <c r="A46" s="62" t="s">
        <v>73</v>
      </c>
      <c r="B46" s="17" t="s">
        <v>13</v>
      </c>
      <c r="C46" s="27" t="s">
        <v>74</v>
      </c>
      <c r="D46" s="27" t="s">
        <v>75</v>
      </c>
      <c r="E46" s="64" t="s">
        <v>76</v>
      </c>
      <c r="F46" s="65">
        <v>17.801</v>
      </c>
      <c r="G46" s="20"/>
      <c r="H46" s="20"/>
      <c r="I46" s="20"/>
      <c r="J46" s="20"/>
      <c r="K46" s="20"/>
      <c r="L46" s="20"/>
      <c r="M46" s="20"/>
      <c r="N46" s="20">
        <f>7222-2</f>
        <v>7220</v>
      </c>
      <c r="O46" s="20"/>
      <c r="P46" s="20"/>
      <c r="Q46" s="20"/>
      <c r="R46" s="41">
        <f t="shared" si="1"/>
        <v>7220</v>
      </c>
    </row>
    <row r="47" spans="1:18" s="10" customFormat="1" ht="16.5" hidden="1">
      <c r="A47" s="62" t="s">
        <v>73</v>
      </c>
      <c r="B47" s="17" t="s">
        <v>71</v>
      </c>
      <c r="C47" s="27" t="s">
        <v>74</v>
      </c>
      <c r="D47" s="27" t="s">
        <v>75</v>
      </c>
      <c r="E47" s="64" t="s">
        <v>76</v>
      </c>
      <c r="F47" s="65">
        <v>17.801</v>
      </c>
      <c r="G47" s="20"/>
      <c r="H47" s="20"/>
      <c r="I47" s="20"/>
      <c r="J47" s="20"/>
      <c r="K47" s="20"/>
      <c r="L47" s="20"/>
      <c r="M47" s="20"/>
      <c r="N47" s="20">
        <v>1</v>
      </c>
      <c r="O47" s="20"/>
      <c r="P47" s="20"/>
      <c r="Q47" s="20"/>
      <c r="R47" s="41">
        <f t="shared" si="1"/>
        <v>1</v>
      </c>
    </row>
    <row r="48" spans="1:18" s="10" customFormat="1" ht="16.5" hidden="1">
      <c r="A48" s="62" t="s">
        <v>73</v>
      </c>
      <c r="B48" s="17" t="s">
        <v>72</v>
      </c>
      <c r="C48" s="27" t="s">
        <v>74</v>
      </c>
      <c r="D48" s="27" t="s">
        <v>75</v>
      </c>
      <c r="E48" s="64" t="s">
        <v>76</v>
      </c>
      <c r="F48" s="65">
        <v>17.801</v>
      </c>
      <c r="G48" s="20"/>
      <c r="H48" s="20"/>
      <c r="I48" s="20"/>
      <c r="J48" s="20"/>
      <c r="K48" s="20"/>
      <c r="L48" s="20"/>
      <c r="M48" s="20"/>
      <c r="N48" s="20">
        <v>1</v>
      </c>
      <c r="O48" s="20"/>
      <c r="P48" s="20"/>
      <c r="Q48" s="20"/>
      <c r="R48" s="41">
        <f t="shared" si="1"/>
        <v>1</v>
      </c>
    </row>
    <row r="49" spans="1:18" s="10" customFormat="1" ht="16.5" hidden="1">
      <c r="A49" s="62"/>
      <c r="B49" s="68"/>
      <c r="C49" s="69"/>
      <c r="D49" s="69"/>
      <c r="E49" s="70"/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41"/>
    </row>
    <row r="50" spans="1:18" s="10" customFormat="1" ht="16.5" hidden="1">
      <c r="A50" s="44" t="s">
        <v>8</v>
      </c>
      <c r="B50" s="17"/>
      <c r="C50" s="27"/>
      <c r="D50" s="27"/>
      <c r="E50" s="27"/>
      <c r="F50" s="15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41"/>
    </row>
    <row r="51" spans="1:18" s="10" customFormat="1" ht="16.5" hidden="1">
      <c r="A51" s="15" t="s">
        <v>91</v>
      </c>
      <c r="B51" s="17"/>
      <c r="C51" s="69"/>
      <c r="D51" s="69"/>
      <c r="E51" s="69"/>
      <c r="F51" s="73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41"/>
    </row>
    <row r="52" spans="1:18" s="10" customFormat="1" ht="16.5" hidden="1">
      <c r="A52" s="62" t="s">
        <v>85</v>
      </c>
      <c r="B52" s="17" t="s">
        <v>86</v>
      </c>
      <c r="C52" s="60" t="s">
        <v>87</v>
      </c>
      <c r="D52" s="74" t="s">
        <v>88</v>
      </c>
      <c r="E52" s="74" t="s">
        <v>89</v>
      </c>
      <c r="F52" s="60">
        <v>17.225</v>
      </c>
      <c r="G52" s="72"/>
      <c r="H52" s="72"/>
      <c r="I52" s="72"/>
      <c r="J52" s="72"/>
      <c r="K52" s="72"/>
      <c r="L52" s="72"/>
      <c r="M52" s="72"/>
      <c r="N52" s="72"/>
      <c r="O52" s="72"/>
      <c r="P52" s="72">
        <f>10697.51-2</f>
        <v>10695.51</v>
      </c>
      <c r="Q52" s="72"/>
      <c r="R52" s="41">
        <f>SUM(O52:P52)</f>
        <v>10695.51</v>
      </c>
    </row>
    <row r="53" spans="1:18" s="10" customFormat="1" ht="16.5" hidden="1">
      <c r="A53" s="62" t="s">
        <v>85</v>
      </c>
      <c r="B53" s="15" t="s">
        <v>90</v>
      </c>
      <c r="C53" s="60" t="s">
        <v>87</v>
      </c>
      <c r="D53" s="74" t="s">
        <v>88</v>
      </c>
      <c r="E53" s="74" t="s">
        <v>89</v>
      </c>
      <c r="F53" s="60">
        <v>17.225</v>
      </c>
      <c r="G53" s="72"/>
      <c r="H53" s="72"/>
      <c r="I53" s="72"/>
      <c r="J53" s="72"/>
      <c r="K53" s="72"/>
      <c r="L53" s="72"/>
      <c r="M53" s="72"/>
      <c r="N53" s="72"/>
      <c r="O53" s="72"/>
      <c r="P53" s="72">
        <v>1</v>
      </c>
      <c r="Q53" s="72"/>
      <c r="R53" s="41">
        <f>SUM(O53:P53)</f>
        <v>1</v>
      </c>
    </row>
    <row r="54" spans="1:18" s="10" customFormat="1" ht="16.5" hidden="1">
      <c r="A54" s="62" t="s">
        <v>85</v>
      </c>
      <c r="B54" s="17" t="s">
        <v>17</v>
      </c>
      <c r="C54" s="60" t="s">
        <v>87</v>
      </c>
      <c r="D54" s="74" t="s">
        <v>88</v>
      </c>
      <c r="E54" s="74" t="s">
        <v>89</v>
      </c>
      <c r="F54" s="60">
        <v>17.225</v>
      </c>
      <c r="G54" s="72"/>
      <c r="H54" s="72"/>
      <c r="I54" s="72"/>
      <c r="J54" s="72"/>
      <c r="K54" s="72"/>
      <c r="L54" s="72"/>
      <c r="M54" s="72"/>
      <c r="N54" s="72"/>
      <c r="O54" s="72"/>
      <c r="P54" s="72">
        <v>1</v>
      </c>
      <c r="Q54" s="72"/>
      <c r="R54" s="41">
        <f>SUM(O54:P54)</f>
        <v>1</v>
      </c>
    </row>
    <row r="55" spans="1:18" s="10" customFormat="1" ht="16.5" hidden="1">
      <c r="A55" s="67"/>
      <c r="B55" s="68"/>
      <c r="C55" s="69"/>
      <c r="D55" s="69"/>
      <c r="E55" s="70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41">
        <f>SUM(O55:P55)</f>
        <v>0</v>
      </c>
    </row>
    <row r="56" spans="1:18" s="10" customFormat="1" ht="17.25" thickBot="1">
      <c r="A56" s="52"/>
      <c r="B56" s="52"/>
      <c r="C56" s="52"/>
      <c r="D56" s="38"/>
      <c r="E56" s="38"/>
      <c r="F56" s="38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41">
        <f>SUM(O56:P56)</f>
        <v>0</v>
      </c>
    </row>
    <row r="57" spans="1:18" s="10" customFormat="1" ht="17.25" thickBot="1">
      <c r="A57" s="54" t="s">
        <v>0</v>
      </c>
      <c r="B57" s="55"/>
      <c r="C57" s="56"/>
      <c r="D57" s="56"/>
      <c r="E57" s="56"/>
      <c r="F57" s="57"/>
      <c r="G57" s="58">
        <f>SUM(G8:G46)</f>
        <v>664124</v>
      </c>
      <c r="H57" s="58">
        <f>SUM(H6:H56)</f>
        <v>169029</v>
      </c>
      <c r="I57" s="58">
        <f>SUM(I6:I56)</f>
        <v>0</v>
      </c>
      <c r="J57" s="58">
        <f>SUM(J6:J56)</f>
        <v>62357</v>
      </c>
      <c r="K57" s="58">
        <f>SUM(K6:K56)</f>
        <v>9055</v>
      </c>
      <c r="L57" s="58">
        <f>SUM(L6:L56)</f>
        <v>993335</v>
      </c>
      <c r="M57" s="58">
        <f>SUM(M6:M56)</f>
        <v>62357</v>
      </c>
      <c r="N57" s="58">
        <f>SUM(N6:N56)</f>
        <v>54740</v>
      </c>
      <c r="O57" s="58">
        <f>SUM(O6:O56)</f>
        <v>242739</v>
      </c>
      <c r="P57" s="58">
        <f>SUM(P49:P56)</f>
        <v>10697.51</v>
      </c>
      <c r="Q57" s="58">
        <f>SUM(Q7:Q56)</f>
        <v>17365</v>
      </c>
      <c r="R57" s="29">
        <f>SUM(G57:G57)</f>
        <v>664124</v>
      </c>
    </row>
    <row r="58" spans="1:18" s="10" customFormat="1" ht="16.5">
      <c r="A58" s="30"/>
      <c r="B58" s="30"/>
      <c r="C58" s="31"/>
      <c r="D58" s="31"/>
      <c r="E58" s="31"/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1:17" s="10" customFormat="1" ht="16.5">
      <c r="A59" s="28" t="s">
        <v>9</v>
      </c>
      <c r="C59" s="35"/>
      <c r="D59" s="35"/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s="10" customFormat="1" ht="16.5" hidden="1">
      <c r="A60" s="22" t="s">
        <v>21</v>
      </c>
      <c r="C60" s="35"/>
      <c r="D60" s="35"/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s="10" customFormat="1" ht="16.5" hidden="1">
      <c r="A61" s="23" t="s">
        <v>19</v>
      </c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10" customFormat="1" ht="30.75" hidden="1">
      <c r="A62" s="24" t="s">
        <v>18</v>
      </c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s="10" customFormat="1" ht="16.5" hidden="1">
      <c r="A63" s="28" t="s">
        <v>25</v>
      </c>
      <c r="C63" s="35"/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s="10" customFormat="1" ht="30.75" hidden="1">
      <c r="A64" s="40" t="s">
        <v>26</v>
      </c>
      <c r="C64" s="35"/>
      <c r="D64" s="35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s="10" customFormat="1" ht="16.5" customHeight="1" hidden="1">
      <c r="A65" s="28" t="s">
        <v>47</v>
      </c>
      <c r="C65" s="35"/>
      <c r="D65" s="35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s="10" customFormat="1" ht="16.5" customHeight="1" hidden="1">
      <c r="A66" s="28" t="s">
        <v>48</v>
      </c>
      <c r="C66" s="35"/>
      <c r="D66" s="35"/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s="10" customFormat="1" ht="16.5" hidden="1">
      <c r="A67" s="28" t="s">
        <v>51</v>
      </c>
      <c r="C67" s="35"/>
      <c r="D67" s="35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s="10" customFormat="1" ht="16.5" hidden="1">
      <c r="A68" s="28" t="s">
        <v>50</v>
      </c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s="10" customFormat="1" ht="16.5" hidden="1">
      <c r="A69" s="28" t="s">
        <v>55</v>
      </c>
      <c r="C69" s="35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s="10" customFormat="1" ht="16.5" hidden="1">
      <c r="A70" s="28" t="s">
        <v>54</v>
      </c>
      <c r="C70" s="3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s="10" customFormat="1" ht="16.5" hidden="1">
      <c r="A71" s="28" t="s">
        <v>61</v>
      </c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10" customFormat="1" ht="16.5" hidden="1">
      <c r="A72" s="28" t="s">
        <v>59</v>
      </c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s="10" customFormat="1" ht="16.5" hidden="1">
      <c r="A73" s="28" t="s">
        <v>60</v>
      </c>
      <c r="C73" s="35"/>
      <c r="D73" s="35"/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s="10" customFormat="1" ht="16.5" hidden="1">
      <c r="A74" s="28" t="s">
        <v>64</v>
      </c>
      <c r="C74" s="35"/>
      <c r="D74" s="35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s="10" customFormat="1" ht="16.5" hidden="1">
      <c r="A75" s="28" t="s">
        <v>63</v>
      </c>
      <c r="C75" s="35"/>
      <c r="D75" s="35"/>
      <c r="E75" s="3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s="10" customFormat="1" ht="16.5" hidden="1">
      <c r="A76" s="28" t="s">
        <v>77</v>
      </c>
      <c r="C76" s="35"/>
      <c r="D76" s="35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ht="15" hidden="1">
      <c r="A77" s="28" t="s">
        <v>78</v>
      </c>
    </row>
    <row r="78" ht="15" hidden="1">
      <c r="A78" s="28" t="s">
        <v>79</v>
      </c>
    </row>
    <row r="79" ht="15" hidden="1">
      <c r="A79" s="28" t="s">
        <v>83</v>
      </c>
    </row>
    <row r="80" ht="15" hidden="1">
      <c r="A80" s="28" t="s">
        <v>82</v>
      </c>
    </row>
    <row r="81" ht="15" hidden="1">
      <c r="A81" s="28" t="s">
        <v>92</v>
      </c>
    </row>
    <row r="82" ht="15" hidden="1">
      <c r="A82" s="28" t="s">
        <v>93</v>
      </c>
    </row>
    <row r="83" ht="15">
      <c r="A83" s="28" t="s">
        <v>101</v>
      </c>
    </row>
    <row r="84" ht="15">
      <c r="A84" s="28" t="s">
        <v>100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2016-09-01T17:50:26Z</cp:lastPrinted>
  <dcterms:created xsi:type="dcterms:W3CDTF">2000-04-13T13:33:42Z</dcterms:created>
  <dcterms:modified xsi:type="dcterms:W3CDTF">2017-04-27T12:44:23Z</dcterms:modified>
  <cp:category/>
  <cp:version/>
  <cp:contentType/>
  <cp:contentStatus/>
</cp:coreProperties>
</file>