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ISTOL" sheetId="1" r:id="rId1"/>
  </sheets>
  <definedNames/>
  <calcPr fullCalcOnLoad="1"/>
</workbook>
</file>

<file path=xl/sharedStrings.xml><?xml version="1.0" encoding="utf-8"?>
<sst xmlns="http://schemas.openxmlformats.org/spreadsheetml/2006/main" count="176" uniqueCount="92">
  <si>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</si>
  <si>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</si>
  <si>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</si>
  <si>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</si>
  <si>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</si>
  <si>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</si>
  <si>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</si>
  <si>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</si>
  <si>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</si>
  <si>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</si>
  <si>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</si>
  <si>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</si>
  <si>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</si>
  <si>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</si>
  <si>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</si>
  <si>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</si>
  <si>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</si>
  <si>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</si>
  <si>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</si>
  <si>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</si>
  <si>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BRISTOL - FALL RIVER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</si>
  <si>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</si>
  <si>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</si>
  <si>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17CCFRIVWIA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</si>
  <si>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</si>
  <si>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</si>
  <si>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</si>
  <si>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</si>
  <si>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</si>
  <si>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</si>
  <si>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</si>
  <si>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</si>
  <si>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</si>
  <si>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</si>
  <si>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</si>
  <si>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</si>
  <si>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</si>
  <si>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</si>
  <si>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</si>
  <si>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</si>
  <si>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</si>
  <si>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</si>
  <si>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</si>
  <si>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</si>
  <si>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</si>
  <si>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</si>
  <si>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</si>
  <si>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</si>
  <si>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</si>
  <si>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</si>
  <si>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&amp; WTF FUNDS</t>
  </si>
  <si>
    <t>CT EOL 17CCFRIVWP</t>
  </si>
  <si>
    <t>CT EOL 17CCFRIVSOSWTF</t>
  </si>
  <si>
    <t>BUDGET SHEET #3</t>
  </si>
  <si>
    <t>TO ADD SOS FUNDS</t>
  </si>
  <si>
    <t>BUDGET SHEET #3  SEPTEMBER 29, 2016</t>
  </si>
  <si>
    <t>BUDGET SHEET #4</t>
  </si>
  <si>
    <t>WP 90% (UI)</t>
  </si>
  <si>
    <t xml:space="preserve">TO ADD UI FUNDS </t>
  </si>
  <si>
    <t>BUDGET SHEET #4 OCTOBER 12, 2016</t>
  </si>
  <si>
    <t>BUDGET SHEET #5</t>
  </si>
  <si>
    <t>FWIAADT17B </t>
  </si>
  <si>
    <t>FWIADWK17B</t>
  </si>
  <si>
    <t>BUDGET SHEET #5 NOVEMBER 3, 2016</t>
  </si>
  <si>
    <t xml:space="preserve">TO INCREASE WIOA FUNDS </t>
  </si>
  <si>
    <t>BUDGET SHEET #6</t>
  </si>
  <si>
    <t>TO ADD BALANCE OF SOS FUNDS</t>
  </si>
  <si>
    <t>BUDGET SHEET #6 NOVEMBER 14, 2016</t>
  </si>
  <si>
    <t>BUDGET SHEET #7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</si>
  <si>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</si>
  <si>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</si>
  <si>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</si>
  <si>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</si>
  <si>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</si>
  <si>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</si>
  <si>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CT EOL 17CCFRIVNEGREA</t>
  </si>
  <si>
    <t>TO ADD REA7 FUNDS</t>
  </si>
  <si>
    <t>BUDGET SHEET #7 APRIL 21, 2017</t>
  </si>
  <si>
    <t>BUDGET SHEET #8</t>
  </si>
  <si>
    <t>DTA FUNDING</t>
  </si>
  <si>
    <t>MARCH 16, 2017 - JUNE 30, 2017</t>
  </si>
  <si>
    <t>SPSS2017</t>
  </si>
  <si>
    <t xml:space="preserve">4400-1979 </t>
  </si>
  <si>
    <t>J127</t>
  </si>
  <si>
    <t>TO ADD DTA FUNDING</t>
  </si>
  <si>
    <t>BUDGET SHEET #8 APRIL 25, 2017</t>
  </si>
  <si>
    <t>BUDGET SHEET #9</t>
  </si>
  <si>
    <t>BUDGET SHEET #9 APRIL 27, 2017</t>
  </si>
  <si>
    <t>TO ADJUST DTA FUNDING</t>
  </si>
  <si>
    <t>BUDGET SHEET #10</t>
  </si>
  <si>
    <t>BUDGET SHEET #10 MAY 15, 2017</t>
  </si>
  <si>
    <t>TO REVISE AMOUNT OF ADULT &amp; D WKR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</si>
</sst>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 quotePrefix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A75" sqref="A7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9" width="13.7109375" style="4" hidden="1" customWidth="1"/>
    <col min="10" max="16" width="15.00390625" style="4" hidden="1" customWidth="1"/>
    <col min="17" max="17" width="15.00390625" style="4" customWidth="1"/>
    <col min="18" max="18" width="15.7109375" style="3" hidden="1" customWidth="1"/>
    <col min="19" max="16384" width="9.140625" style="3" customWidth="1"/>
  </cols>
  <sheetData>
    <row r="1" spans="1:17" ht="20.25">
      <c r="A1" s="3" t="s">
        <v>12</v>
      </c>
      <c r="B1" s="70" t="s">
        <v>10</v>
      </c>
      <c r="C1" s="71"/>
      <c r="D1" s="71"/>
      <c r="E1" s="71"/>
      <c r="F1" s="71"/>
      <c r="G1" s="71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8" s="10" customFormat="1" ht="30.75" thickBot="1">
      <c r="A5" s="54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24</v>
      </c>
      <c r="I5" s="42" t="s">
        <v>33</v>
      </c>
      <c r="J5" s="42" t="s">
        <v>53</v>
      </c>
      <c r="K5" s="42" t="s">
        <v>56</v>
      </c>
      <c r="L5" s="42" t="s">
        <v>60</v>
      </c>
      <c r="M5" s="42" t="s">
        <v>65</v>
      </c>
      <c r="N5" s="42" t="s">
        <v>68</v>
      </c>
      <c r="O5" s="42" t="s">
        <v>78</v>
      </c>
      <c r="P5" s="42" t="s">
        <v>86</v>
      </c>
      <c r="Q5" s="42" t="s">
        <v>89</v>
      </c>
      <c r="R5" s="9" t="s">
        <v>6</v>
      </c>
    </row>
    <row r="6" spans="1:18" s="27" customFormat="1" ht="16.5">
      <c r="A6" s="47" t="s">
        <v>8</v>
      </c>
      <c r="B6" s="48"/>
      <c r="C6" s="49"/>
      <c r="D6" s="49"/>
      <c r="E6" s="50"/>
      <c r="F6" s="51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</row>
    <row r="7" spans="1:18" s="27" customFormat="1" ht="16.5">
      <c r="A7" s="28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</row>
    <row r="8" spans="1:18" s="27" customFormat="1" ht="16.5" hidden="1">
      <c r="A8" s="28" t="s">
        <v>15</v>
      </c>
      <c r="B8" s="17" t="s">
        <v>13</v>
      </c>
      <c r="C8" s="29" t="s">
        <v>21</v>
      </c>
      <c r="D8" s="15" t="s">
        <v>11</v>
      </c>
      <c r="E8" s="29">
        <v>6101</v>
      </c>
      <c r="F8" s="17">
        <v>17.259</v>
      </c>
      <c r="G8" s="18">
        <f>972988-2</f>
        <v>972986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44">
        <f>SUM(G8:J8)</f>
        <v>972986</v>
      </c>
    </row>
    <row r="9" spans="1:18" s="10" customFormat="1" ht="16.5" hidden="1">
      <c r="A9" s="28" t="s">
        <v>15</v>
      </c>
      <c r="B9" s="17" t="s">
        <v>16</v>
      </c>
      <c r="C9" s="29" t="s">
        <v>21</v>
      </c>
      <c r="D9" s="15" t="s">
        <v>11</v>
      </c>
      <c r="E9" s="29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44">
        <f>SUM(G9:J9)</f>
        <v>1</v>
      </c>
    </row>
    <row r="10" spans="1:18" s="10" customFormat="1" ht="16.5" hidden="1">
      <c r="A10" s="28" t="s">
        <v>15</v>
      </c>
      <c r="B10" s="17" t="s">
        <v>17</v>
      </c>
      <c r="C10" s="29" t="s">
        <v>21</v>
      </c>
      <c r="D10" s="15" t="s">
        <v>11</v>
      </c>
      <c r="E10" s="29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44">
        <f>SUM(G10:J10)</f>
        <v>1</v>
      </c>
    </row>
    <row r="11" spans="1:18" s="30" customFormat="1" ht="16.5">
      <c r="A11" s="23"/>
      <c r="B11" s="11"/>
      <c r="C11" s="19"/>
      <c r="D11" s="19"/>
      <c r="E11" s="14"/>
      <c r="F11" s="2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44"/>
    </row>
    <row r="12" spans="1:18" s="30" customFormat="1" ht="15" hidden="1">
      <c r="A12" s="28" t="s">
        <v>27</v>
      </c>
      <c r="B12" s="17" t="s">
        <v>13</v>
      </c>
      <c r="C12" s="45" t="s">
        <v>28</v>
      </c>
      <c r="D12" s="46" t="s">
        <v>29</v>
      </c>
      <c r="E12" s="29">
        <v>6102</v>
      </c>
      <c r="F12" s="29">
        <v>17.258</v>
      </c>
      <c r="G12" s="21"/>
      <c r="H12" s="21">
        <v>116695</v>
      </c>
      <c r="I12" s="21"/>
      <c r="J12" s="21"/>
      <c r="K12" s="21"/>
      <c r="L12" s="21"/>
      <c r="M12" s="21"/>
      <c r="N12" s="21"/>
      <c r="O12" s="21"/>
      <c r="P12" s="21"/>
      <c r="Q12" s="21"/>
      <c r="R12" s="44">
        <f>SUM(G12:Q12)</f>
        <v>116695</v>
      </c>
    </row>
    <row r="13" spans="1:18" s="30" customFormat="1" ht="16.5">
      <c r="A13" s="28" t="s">
        <v>27</v>
      </c>
      <c r="B13" s="17" t="s">
        <v>13</v>
      </c>
      <c r="C13" s="62" t="s">
        <v>61</v>
      </c>
      <c r="D13" s="46" t="s">
        <v>29</v>
      </c>
      <c r="E13" s="29">
        <v>6102</v>
      </c>
      <c r="F13" s="29">
        <v>17.258</v>
      </c>
      <c r="G13" s="21"/>
      <c r="H13" s="21"/>
      <c r="I13" s="21"/>
      <c r="J13" s="21"/>
      <c r="K13" s="21"/>
      <c r="L13" s="21">
        <f>747596-2</f>
        <v>747594</v>
      </c>
      <c r="M13" s="21"/>
      <c r="N13" s="21"/>
      <c r="O13" s="21"/>
      <c r="P13" s="21"/>
      <c r="Q13" s="21">
        <v>2454</v>
      </c>
      <c r="R13" s="44">
        <f aca="true" t="shared" si="0" ref="R13:R23">SUM(G13:Q13)</f>
        <v>750048</v>
      </c>
    </row>
    <row r="14" spans="1:18" s="30" customFormat="1" ht="16.5" hidden="1">
      <c r="A14" s="28" t="s">
        <v>27</v>
      </c>
      <c r="B14" s="17" t="s">
        <v>16</v>
      </c>
      <c r="C14" s="62" t="s">
        <v>61</v>
      </c>
      <c r="D14" s="46" t="s">
        <v>29</v>
      </c>
      <c r="E14" s="29">
        <v>6102</v>
      </c>
      <c r="F14" s="29">
        <v>17.258</v>
      </c>
      <c r="G14" s="21"/>
      <c r="H14" s="21"/>
      <c r="I14" s="21"/>
      <c r="J14" s="21"/>
      <c r="K14" s="21"/>
      <c r="L14" s="21">
        <v>1</v>
      </c>
      <c r="M14" s="21"/>
      <c r="N14" s="21"/>
      <c r="O14" s="21"/>
      <c r="P14" s="21"/>
      <c r="Q14" s="21"/>
      <c r="R14" s="44">
        <f t="shared" si="0"/>
        <v>1</v>
      </c>
    </row>
    <row r="15" spans="1:18" s="30" customFormat="1" ht="16.5" hidden="1">
      <c r="A15" s="28" t="s">
        <v>27</v>
      </c>
      <c r="B15" s="17" t="s">
        <v>17</v>
      </c>
      <c r="C15" s="62" t="s">
        <v>61</v>
      </c>
      <c r="D15" s="46" t="s">
        <v>29</v>
      </c>
      <c r="E15" s="29">
        <v>6102</v>
      </c>
      <c r="F15" s="29">
        <v>17.258</v>
      </c>
      <c r="G15" s="21"/>
      <c r="H15" s="21"/>
      <c r="I15" s="21"/>
      <c r="J15" s="21"/>
      <c r="K15" s="21"/>
      <c r="L15" s="21">
        <v>1</v>
      </c>
      <c r="M15" s="21"/>
      <c r="N15" s="21"/>
      <c r="O15" s="21"/>
      <c r="P15" s="21"/>
      <c r="Q15" s="21"/>
      <c r="R15" s="44">
        <f t="shared" si="0"/>
        <v>1</v>
      </c>
    </row>
    <row r="16" spans="1:18" s="30" customFormat="1" ht="15" hidden="1">
      <c r="A16" s="28"/>
      <c r="B16" s="17"/>
      <c r="C16" s="45"/>
      <c r="D16" s="46"/>
      <c r="E16" s="29"/>
      <c r="F16" s="2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44">
        <f t="shared" si="0"/>
        <v>0</v>
      </c>
    </row>
    <row r="17" spans="1:18" s="10" customFormat="1" ht="16.5" hidden="1">
      <c r="A17" s="31"/>
      <c r="B17" s="11"/>
      <c r="C17" s="20"/>
      <c r="D17" s="14"/>
      <c r="E17" s="20"/>
      <c r="F17" s="14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44">
        <f t="shared" si="0"/>
        <v>0</v>
      </c>
    </row>
    <row r="18" spans="1:18" s="10" customFormat="1" ht="16.5" hidden="1">
      <c r="A18" s="28" t="s">
        <v>30</v>
      </c>
      <c r="B18" s="17" t="s">
        <v>13</v>
      </c>
      <c r="C18" s="45" t="s">
        <v>31</v>
      </c>
      <c r="D18" s="46" t="s">
        <v>32</v>
      </c>
      <c r="E18" s="29">
        <v>6103</v>
      </c>
      <c r="F18" s="29">
        <v>17.278</v>
      </c>
      <c r="G18" s="21"/>
      <c r="H18" s="21">
        <v>125307</v>
      </c>
      <c r="I18" s="21"/>
      <c r="J18" s="21"/>
      <c r="K18" s="21"/>
      <c r="L18" s="21"/>
      <c r="M18" s="21"/>
      <c r="N18" s="21"/>
      <c r="O18" s="21"/>
      <c r="P18" s="21"/>
      <c r="Q18" s="21"/>
      <c r="R18" s="44">
        <f t="shared" si="0"/>
        <v>125307</v>
      </c>
    </row>
    <row r="19" spans="1:18" s="10" customFormat="1" ht="16.5">
      <c r="A19" s="28" t="s">
        <v>30</v>
      </c>
      <c r="B19" s="17" t="s">
        <v>13</v>
      </c>
      <c r="C19" s="62" t="s">
        <v>62</v>
      </c>
      <c r="D19" s="46" t="s">
        <v>32</v>
      </c>
      <c r="E19" s="29">
        <v>6103</v>
      </c>
      <c r="F19" s="29">
        <v>17.278</v>
      </c>
      <c r="G19" s="21"/>
      <c r="H19" s="21"/>
      <c r="I19" s="21"/>
      <c r="J19" s="21"/>
      <c r="K19" s="21"/>
      <c r="L19" s="21">
        <f>624221-2</f>
        <v>624219</v>
      </c>
      <c r="M19" s="21"/>
      <c r="N19" s="21"/>
      <c r="O19" s="21"/>
      <c r="P19" s="21"/>
      <c r="Q19" s="21">
        <v>2758</v>
      </c>
      <c r="R19" s="44">
        <f t="shared" si="0"/>
        <v>626977</v>
      </c>
    </row>
    <row r="20" spans="1:18" s="10" customFormat="1" ht="16.5" hidden="1">
      <c r="A20" s="28" t="s">
        <v>30</v>
      </c>
      <c r="B20" s="17" t="s">
        <v>16</v>
      </c>
      <c r="C20" s="62" t="s">
        <v>62</v>
      </c>
      <c r="D20" s="46" t="s">
        <v>32</v>
      </c>
      <c r="E20" s="29">
        <v>6103</v>
      </c>
      <c r="F20" s="29">
        <v>17.278</v>
      </c>
      <c r="G20" s="21"/>
      <c r="H20" s="21"/>
      <c r="I20" s="21"/>
      <c r="J20" s="21"/>
      <c r="K20" s="21"/>
      <c r="L20" s="21">
        <v>1</v>
      </c>
      <c r="M20" s="21"/>
      <c r="N20" s="21"/>
      <c r="O20" s="21"/>
      <c r="P20" s="21"/>
      <c r="Q20" s="21"/>
      <c r="R20" s="44">
        <f t="shared" si="0"/>
        <v>1</v>
      </c>
    </row>
    <row r="21" spans="1:18" s="10" customFormat="1" ht="16.5" hidden="1">
      <c r="A21" s="28" t="s">
        <v>30</v>
      </c>
      <c r="B21" s="17" t="s">
        <v>17</v>
      </c>
      <c r="C21" s="62" t="s">
        <v>62</v>
      </c>
      <c r="D21" s="46" t="s">
        <v>32</v>
      </c>
      <c r="E21" s="29">
        <v>6103</v>
      </c>
      <c r="F21" s="29">
        <v>17.278</v>
      </c>
      <c r="G21" s="21"/>
      <c r="H21" s="21"/>
      <c r="I21" s="21"/>
      <c r="J21" s="21"/>
      <c r="K21" s="21"/>
      <c r="L21" s="21">
        <v>1</v>
      </c>
      <c r="M21" s="21"/>
      <c r="N21" s="21"/>
      <c r="O21" s="21"/>
      <c r="P21" s="21"/>
      <c r="Q21" s="21"/>
      <c r="R21" s="44">
        <f t="shared" si="0"/>
        <v>1</v>
      </c>
    </row>
    <row r="22" spans="1:18" s="10" customFormat="1" ht="16.5" hidden="1">
      <c r="A22" s="28"/>
      <c r="B22" s="17"/>
      <c r="C22" s="45"/>
      <c r="D22" s="46"/>
      <c r="E22" s="29"/>
      <c r="F22" s="2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4">
        <f t="shared" si="0"/>
        <v>0</v>
      </c>
    </row>
    <row r="23" spans="1:18" s="10" customFormat="1" ht="16.5" hidden="1">
      <c r="A23" s="28"/>
      <c r="B23" s="17"/>
      <c r="C23" s="45"/>
      <c r="D23" s="46"/>
      <c r="E23" s="29"/>
      <c r="F23" s="2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44">
        <f t="shared" si="0"/>
        <v>0</v>
      </c>
    </row>
    <row r="24" spans="1:18" s="10" customFormat="1" ht="16.5" hidden="1">
      <c r="A24" s="47" t="s">
        <v>8</v>
      </c>
      <c r="B24" s="17"/>
      <c r="C24" s="45"/>
      <c r="D24" s="46"/>
      <c r="E24" s="29"/>
      <c r="F24" s="2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44">
        <f aca="true" t="shared" si="1" ref="R14:R25">SUM(G24:L24)</f>
        <v>0</v>
      </c>
    </row>
    <row r="25" spans="1:18" s="10" customFormat="1" ht="16.5" hidden="1">
      <c r="A25" s="15" t="s">
        <v>51</v>
      </c>
      <c r="B25" s="11"/>
      <c r="C25" s="12"/>
      <c r="D25" s="12"/>
      <c r="E25" s="13"/>
      <c r="F25" s="14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44">
        <f t="shared" si="1"/>
        <v>0</v>
      </c>
    </row>
    <row r="26" spans="1:18" s="10" customFormat="1" ht="16.5" hidden="1">
      <c r="A26" s="28" t="s">
        <v>34</v>
      </c>
      <c r="B26" s="17" t="s">
        <v>13</v>
      </c>
      <c r="C26" s="62" t="s">
        <v>35</v>
      </c>
      <c r="D26" s="15" t="s">
        <v>36</v>
      </c>
      <c r="E26" s="62" t="s">
        <v>37</v>
      </c>
      <c r="F26" s="17">
        <v>17.207</v>
      </c>
      <c r="G26" s="21"/>
      <c r="H26" s="21"/>
      <c r="I26" s="21">
        <f>17645-2</f>
        <v>17643</v>
      </c>
      <c r="J26" s="21"/>
      <c r="K26" s="21"/>
      <c r="L26" s="21"/>
      <c r="M26" s="21"/>
      <c r="N26" s="21"/>
      <c r="O26" s="21"/>
      <c r="P26" s="21"/>
      <c r="Q26" s="21"/>
      <c r="R26" s="44">
        <f>SUM(G26:J26)</f>
        <v>17643</v>
      </c>
    </row>
    <row r="27" spans="1:18" s="10" customFormat="1" ht="16.5" hidden="1">
      <c r="A27" s="28" t="s">
        <v>34</v>
      </c>
      <c r="B27" s="17" t="s">
        <v>16</v>
      </c>
      <c r="C27" s="62" t="s">
        <v>35</v>
      </c>
      <c r="D27" s="15" t="s">
        <v>36</v>
      </c>
      <c r="E27" s="62" t="s">
        <v>37</v>
      </c>
      <c r="F27" s="17">
        <v>17.207</v>
      </c>
      <c r="G27" s="21"/>
      <c r="H27" s="21"/>
      <c r="I27" s="21">
        <v>1</v>
      </c>
      <c r="J27" s="21"/>
      <c r="K27" s="21"/>
      <c r="L27" s="21"/>
      <c r="M27" s="21"/>
      <c r="N27" s="21"/>
      <c r="O27" s="21"/>
      <c r="P27" s="21"/>
      <c r="Q27" s="21"/>
      <c r="R27" s="44">
        <f>SUM(G27:J27)</f>
        <v>1</v>
      </c>
    </row>
    <row r="28" spans="1:18" s="10" customFormat="1" ht="16.5" hidden="1">
      <c r="A28" s="28" t="s">
        <v>34</v>
      </c>
      <c r="B28" s="17" t="s">
        <v>17</v>
      </c>
      <c r="C28" s="62" t="s">
        <v>35</v>
      </c>
      <c r="D28" s="15" t="s">
        <v>36</v>
      </c>
      <c r="E28" s="62" t="s">
        <v>37</v>
      </c>
      <c r="F28" s="17">
        <v>17.207</v>
      </c>
      <c r="G28" s="21"/>
      <c r="H28" s="21"/>
      <c r="I28" s="21">
        <v>1</v>
      </c>
      <c r="J28" s="21"/>
      <c r="K28" s="21"/>
      <c r="L28" s="21"/>
      <c r="M28" s="21"/>
      <c r="N28" s="21"/>
      <c r="O28" s="21"/>
      <c r="P28" s="21"/>
      <c r="Q28" s="21"/>
      <c r="R28" s="44">
        <f>SUM(G28:J28)</f>
        <v>1</v>
      </c>
    </row>
    <row r="29" spans="1:18" s="10" customFormat="1" ht="16.5" hidden="1">
      <c r="A29" s="28"/>
      <c r="B29" s="17"/>
      <c r="C29" s="62"/>
      <c r="D29" s="15"/>
      <c r="E29" s="62"/>
      <c r="F29" s="17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44"/>
    </row>
    <row r="30" spans="1:18" s="10" customFormat="1" ht="16.5" hidden="1">
      <c r="A30" s="63" t="s">
        <v>57</v>
      </c>
      <c r="B30" s="17" t="s">
        <v>13</v>
      </c>
      <c r="C30" s="62" t="s">
        <v>35</v>
      </c>
      <c r="D30" s="15" t="s">
        <v>36</v>
      </c>
      <c r="E30" s="62" t="s">
        <v>37</v>
      </c>
      <c r="F30" s="17">
        <v>17.207</v>
      </c>
      <c r="G30" s="21"/>
      <c r="H30" s="21"/>
      <c r="I30" s="21"/>
      <c r="J30" s="21"/>
      <c r="K30" s="21">
        <f>30332-2</f>
        <v>30330</v>
      </c>
      <c r="L30" s="21"/>
      <c r="M30" s="21"/>
      <c r="N30" s="21"/>
      <c r="O30" s="21"/>
      <c r="P30" s="21"/>
      <c r="Q30" s="21"/>
      <c r="R30" s="44">
        <f>SUM(J30:K30)</f>
        <v>30330</v>
      </c>
    </row>
    <row r="31" spans="1:18" s="10" customFormat="1" ht="16.5" hidden="1">
      <c r="A31" s="63" t="s">
        <v>57</v>
      </c>
      <c r="B31" s="17" t="s">
        <v>16</v>
      </c>
      <c r="C31" s="62" t="s">
        <v>35</v>
      </c>
      <c r="D31" s="15" t="s">
        <v>36</v>
      </c>
      <c r="E31" s="62" t="s">
        <v>37</v>
      </c>
      <c r="F31" s="17">
        <v>17.207</v>
      </c>
      <c r="G31" s="21"/>
      <c r="H31" s="21"/>
      <c r="I31" s="21"/>
      <c r="J31" s="21"/>
      <c r="K31" s="21">
        <v>1</v>
      </c>
      <c r="L31" s="21"/>
      <c r="M31" s="21"/>
      <c r="N31" s="21"/>
      <c r="O31" s="21"/>
      <c r="P31" s="21"/>
      <c r="Q31" s="21"/>
      <c r="R31" s="44">
        <f>SUM(J31:K31)</f>
        <v>1</v>
      </c>
    </row>
    <row r="32" spans="1:18" s="10" customFormat="1" ht="16.5" hidden="1">
      <c r="A32" s="63" t="s">
        <v>57</v>
      </c>
      <c r="B32" s="17" t="s">
        <v>17</v>
      </c>
      <c r="C32" s="62" t="s">
        <v>35</v>
      </c>
      <c r="D32" s="15" t="s">
        <v>36</v>
      </c>
      <c r="E32" s="62" t="s">
        <v>37</v>
      </c>
      <c r="F32" s="17">
        <v>17.207</v>
      </c>
      <c r="G32" s="21"/>
      <c r="H32" s="21"/>
      <c r="I32" s="21"/>
      <c r="J32" s="21"/>
      <c r="K32" s="21">
        <v>1</v>
      </c>
      <c r="L32" s="21"/>
      <c r="M32" s="21"/>
      <c r="N32" s="21"/>
      <c r="O32" s="21"/>
      <c r="P32" s="21"/>
      <c r="Q32" s="21"/>
      <c r="R32" s="44">
        <f>SUM(G32:J32)</f>
        <v>0</v>
      </c>
    </row>
    <row r="33" spans="1:18" s="10" customFormat="1" ht="16.5" hidden="1">
      <c r="A33" s="28"/>
      <c r="B33" s="17"/>
      <c r="C33" s="62"/>
      <c r="D33" s="15"/>
      <c r="E33" s="62"/>
      <c r="F33" s="1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44"/>
    </row>
    <row r="34" spans="1:18" s="10" customFormat="1" ht="16.5" hidden="1">
      <c r="A34" s="63" t="s">
        <v>38</v>
      </c>
      <c r="B34" s="17" t="s">
        <v>13</v>
      </c>
      <c r="C34" s="62" t="s">
        <v>35</v>
      </c>
      <c r="D34" s="15" t="s">
        <v>36</v>
      </c>
      <c r="E34" s="62" t="s">
        <v>39</v>
      </c>
      <c r="F34" s="17">
        <v>17.207</v>
      </c>
      <c r="G34" s="21"/>
      <c r="H34" s="21"/>
      <c r="I34" s="21">
        <f>48511-2</f>
        <v>48509</v>
      </c>
      <c r="J34" s="21"/>
      <c r="K34" s="21"/>
      <c r="L34" s="21"/>
      <c r="M34" s="21"/>
      <c r="N34" s="21"/>
      <c r="O34" s="21"/>
      <c r="P34" s="21"/>
      <c r="Q34" s="21"/>
      <c r="R34" s="44">
        <f aca="true" t="shared" si="2" ref="R34:R39">SUM(G34:J34)</f>
        <v>48509</v>
      </c>
    </row>
    <row r="35" spans="1:18" s="10" customFormat="1" ht="16.5" hidden="1">
      <c r="A35" s="63" t="s">
        <v>38</v>
      </c>
      <c r="B35" s="17" t="s">
        <v>16</v>
      </c>
      <c r="C35" s="62" t="s">
        <v>35</v>
      </c>
      <c r="D35" s="15" t="s">
        <v>36</v>
      </c>
      <c r="E35" s="62" t="s">
        <v>39</v>
      </c>
      <c r="F35" s="17">
        <v>17.207</v>
      </c>
      <c r="G35" s="21"/>
      <c r="H35" s="21"/>
      <c r="I35" s="21">
        <v>1</v>
      </c>
      <c r="J35" s="21"/>
      <c r="K35" s="21"/>
      <c r="L35" s="21"/>
      <c r="M35" s="21"/>
      <c r="N35" s="21"/>
      <c r="O35" s="21"/>
      <c r="P35" s="21"/>
      <c r="Q35" s="21"/>
      <c r="R35" s="44">
        <f t="shared" si="2"/>
        <v>1</v>
      </c>
    </row>
    <row r="36" spans="1:18" s="10" customFormat="1" ht="16.5" hidden="1">
      <c r="A36" s="63" t="s">
        <v>38</v>
      </c>
      <c r="B36" s="17" t="s">
        <v>17</v>
      </c>
      <c r="C36" s="62" t="s">
        <v>35</v>
      </c>
      <c r="D36" s="15" t="s">
        <v>36</v>
      </c>
      <c r="E36" s="62" t="s">
        <v>39</v>
      </c>
      <c r="F36" s="17">
        <v>17.207</v>
      </c>
      <c r="G36" s="21"/>
      <c r="H36" s="21"/>
      <c r="I36" s="21">
        <v>1</v>
      </c>
      <c r="J36" s="21"/>
      <c r="K36" s="21"/>
      <c r="L36" s="21"/>
      <c r="M36" s="21"/>
      <c r="N36" s="21"/>
      <c r="O36" s="21"/>
      <c r="P36" s="21"/>
      <c r="Q36" s="21"/>
      <c r="R36" s="44">
        <f t="shared" si="2"/>
        <v>1</v>
      </c>
    </row>
    <row r="37" spans="1:18" s="10" customFormat="1" ht="16.5" hidden="1">
      <c r="A37" s="28"/>
      <c r="B37" s="17"/>
      <c r="C37" s="45"/>
      <c r="D37" s="46"/>
      <c r="E37" s="29"/>
      <c r="F37" s="29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44">
        <f t="shared" si="2"/>
        <v>0</v>
      </c>
    </row>
    <row r="38" spans="1:18" s="10" customFormat="1" ht="16.5" hidden="1">
      <c r="A38" s="47" t="s">
        <v>8</v>
      </c>
      <c r="B38" s="17"/>
      <c r="C38" s="45"/>
      <c r="D38" s="46"/>
      <c r="E38" s="29"/>
      <c r="F38" s="29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44">
        <f t="shared" si="2"/>
        <v>0</v>
      </c>
    </row>
    <row r="39" spans="1:18" s="10" customFormat="1" ht="16.5" hidden="1">
      <c r="A39" s="15" t="s">
        <v>52</v>
      </c>
      <c r="B39" s="11"/>
      <c r="C39" s="29"/>
      <c r="D39" s="29"/>
      <c r="E39" s="15"/>
      <c r="F39" s="64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44">
        <f t="shared" si="2"/>
        <v>0</v>
      </c>
    </row>
    <row r="40" spans="1:18" s="10" customFormat="1" ht="16.5" hidden="1">
      <c r="A40" s="65" t="s">
        <v>40</v>
      </c>
      <c r="B40" s="17" t="s">
        <v>13</v>
      </c>
      <c r="C40" s="15" t="s">
        <v>41</v>
      </c>
      <c r="D40" s="15" t="s">
        <v>42</v>
      </c>
      <c r="E40" s="66" t="s">
        <v>43</v>
      </c>
      <c r="F40" s="15" t="s">
        <v>44</v>
      </c>
      <c r="G40" s="21"/>
      <c r="H40" s="21"/>
      <c r="I40" s="21"/>
      <c r="J40" s="21">
        <v>121153</v>
      </c>
      <c r="K40" s="21"/>
      <c r="L40" s="21"/>
      <c r="M40" s="21">
        <v>121153</v>
      </c>
      <c r="N40" s="21"/>
      <c r="O40" s="21"/>
      <c r="P40" s="21"/>
      <c r="Q40" s="21"/>
      <c r="R40" s="44">
        <f>SUM(G40:M40)</f>
        <v>242306</v>
      </c>
    </row>
    <row r="41" spans="1:18" s="10" customFormat="1" ht="16.5" hidden="1">
      <c r="A41" s="65" t="s">
        <v>45</v>
      </c>
      <c r="B41" s="17" t="s">
        <v>13</v>
      </c>
      <c r="C41" s="29" t="s">
        <v>46</v>
      </c>
      <c r="D41" s="29" t="s">
        <v>47</v>
      </c>
      <c r="E41" s="29" t="s">
        <v>48</v>
      </c>
      <c r="F41" s="15" t="s">
        <v>44</v>
      </c>
      <c r="G41" s="21"/>
      <c r="H41" s="21"/>
      <c r="I41" s="21">
        <v>95000</v>
      </c>
      <c r="J41" s="21"/>
      <c r="K41" s="21"/>
      <c r="L41" s="21"/>
      <c r="M41" s="21"/>
      <c r="N41" s="21"/>
      <c r="O41" s="21"/>
      <c r="P41" s="21"/>
      <c r="Q41" s="21"/>
      <c r="R41" s="44">
        <f>SUM(G41:J41)</f>
        <v>95000</v>
      </c>
    </row>
    <row r="42" spans="1:18" s="10" customFormat="1" ht="16.5" hidden="1">
      <c r="A42" s="65" t="s">
        <v>79</v>
      </c>
      <c r="B42" s="17" t="s">
        <v>80</v>
      </c>
      <c r="C42" s="29" t="s">
        <v>81</v>
      </c>
      <c r="D42" s="29" t="s">
        <v>82</v>
      </c>
      <c r="E42" s="29" t="s">
        <v>83</v>
      </c>
      <c r="F42" s="17" t="s">
        <v>44</v>
      </c>
      <c r="G42" s="21"/>
      <c r="H42" s="21"/>
      <c r="I42" s="21"/>
      <c r="J42" s="21"/>
      <c r="K42" s="21"/>
      <c r="L42" s="21"/>
      <c r="M42" s="21"/>
      <c r="N42" s="21"/>
      <c r="O42" s="21">
        <f>40339.3</f>
        <v>40339.3</v>
      </c>
      <c r="P42" s="21">
        <v>-12669.65</v>
      </c>
      <c r="Q42" s="21"/>
      <c r="R42" s="44">
        <f>SUM(O42:P42)</f>
        <v>27669.65</v>
      </c>
    </row>
    <row r="43" spans="1:18" s="10" customFormat="1" ht="17.25" thickBot="1">
      <c r="A43" s="65"/>
      <c r="B43" s="17"/>
      <c r="C43" s="29"/>
      <c r="D43" s="46"/>
      <c r="E43" s="29"/>
      <c r="F43" s="15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44">
        <f aca="true" t="shared" si="3" ref="R43:R49">SUM(N43:O43)</f>
        <v>0</v>
      </c>
    </row>
    <row r="44" spans="1:18" s="10" customFormat="1" ht="16.5" hidden="1">
      <c r="A44" s="47" t="s">
        <v>8</v>
      </c>
      <c r="B44" s="17"/>
      <c r="C44" s="29"/>
      <c r="D44" s="29"/>
      <c r="E44" s="29"/>
      <c r="F44" s="15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44">
        <f t="shared" si="3"/>
        <v>0</v>
      </c>
    </row>
    <row r="45" spans="1:18" s="10" customFormat="1" ht="16.5" hidden="1">
      <c r="A45" s="15" t="s">
        <v>75</v>
      </c>
      <c r="B45" s="17"/>
      <c r="C45" s="67"/>
      <c r="D45" s="67"/>
      <c r="E45" s="67"/>
      <c r="F45" s="68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44">
        <f t="shared" si="3"/>
        <v>0</v>
      </c>
    </row>
    <row r="46" spans="1:18" s="10" customFormat="1" ht="16.5" hidden="1">
      <c r="A46" s="65" t="s">
        <v>69</v>
      </c>
      <c r="B46" s="17" t="s">
        <v>70</v>
      </c>
      <c r="C46" s="62" t="s">
        <v>71</v>
      </c>
      <c r="D46" s="69" t="s">
        <v>72</v>
      </c>
      <c r="E46" s="69" t="s">
        <v>73</v>
      </c>
      <c r="F46" s="62">
        <v>17.225</v>
      </c>
      <c r="G46" s="21"/>
      <c r="H46" s="21"/>
      <c r="I46" s="21"/>
      <c r="J46" s="21"/>
      <c r="K46" s="21"/>
      <c r="L46" s="21"/>
      <c r="M46" s="21"/>
      <c r="N46" s="21">
        <f>60000-2</f>
        <v>59998</v>
      </c>
      <c r="O46" s="21"/>
      <c r="P46" s="21"/>
      <c r="Q46" s="21"/>
      <c r="R46" s="44">
        <f t="shared" si="3"/>
        <v>59998</v>
      </c>
    </row>
    <row r="47" spans="1:18" s="10" customFormat="1" ht="16.5" hidden="1">
      <c r="A47" s="65" t="s">
        <v>69</v>
      </c>
      <c r="B47" s="15" t="s">
        <v>74</v>
      </c>
      <c r="C47" s="62" t="s">
        <v>71</v>
      </c>
      <c r="D47" s="69" t="s">
        <v>72</v>
      </c>
      <c r="E47" s="69" t="s">
        <v>73</v>
      </c>
      <c r="F47" s="62">
        <v>17.225</v>
      </c>
      <c r="G47" s="21"/>
      <c r="H47" s="21"/>
      <c r="I47" s="21"/>
      <c r="J47" s="21"/>
      <c r="K47" s="21"/>
      <c r="L47" s="21"/>
      <c r="M47" s="21"/>
      <c r="N47" s="21">
        <v>1</v>
      </c>
      <c r="O47" s="21"/>
      <c r="P47" s="21"/>
      <c r="Q47" s="21"/>
      <c r="R47" s="44">
        <f t="shared" si="3"/>
        <v>1</v>
      </c>
    </row>
    <row r="48" spans="1:18" s="10" customFormat="1" ht="16.5" hidden="1">
      <c r="A48" s="65" t="s">
        <v>69</v>
      </c>
      <c r="B48" s="17" t="s">
        <v>17</v>
      </c>
      <c r="C48" s="62" t="s">
        <v>71</v>
      </c>
      <c r="D48" s="69" t="s">
        <v>72</v>
      </c>
      <c r="E48" s="69" t="s">
        <v>73</v>
      </c>
      <c r="F48" s="62">
        <v>17.225</v>
      </c>
      <c r="G48" s="21"/>
      <c r="H48" s="21"/>
      <c r="I48" s="21"/>
      <c r="J48" s="21"/>
      <c r="K48" s="21"/>
      <c r="L48" s="21"/>
      <c r="M48" s="21"/>
      <c r="N48" s="21">
        <v>1</v>
      </c>
      <c r="O48" s="21"/>
      <c r="P48" s="21"/>
      <c r="Q48" s="21"/>
      <c r="R48" s="44">
        <f t="shared" si="3"/>
        <v>1</v>
      </c>
    </row>
    <row r="49" spans="1:18" s="10" customFormat="1" ht="17.25" hidden="1" thickBot="1">
      <c r="A49" s="55"/>
      <c r="B49" s="55"/>
      <c r="C49" s="55"/>
      <c r="D49" s="41"/>
      <c r="E49" s="41"/>
      <c r="F49" s="41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44">
        <f t="shared" si="3"/>
        <v>0</v>
      </c>
    </row>
    <row r="50" spans="1:18" s="10" customFormat="1" ht="17.25" thickBot="1">
      <c r="A50" s="57" t="s">
        <v>0</v>
      </c>
      <c r="B50" s="58"/>
      <c r="C50" s="59"/>
      <c r="D50" s="59"/>
      <c r="E50" s="59"/>
      <c r="F50" s="60"/>
      <c r="G50" s="61">
        <f>SUM(G8:G18)</f>
        <v>972988</v>
      </c>
      <c r="H50" s="61">
        <f>SUM(H6:H49)</f>
        <v>242002</v>
      </c>
      <c r="I50" s="61">
        <f>SUM(I6:I49)</f>
        <v>161156</v>
      </c>
      <c r="J50" s="61">
        <f>SUM(J6:J49)</f>
        <v>121153</v>
      </c>
      <c r="K50" s="61">
        <f>SUM(K25:K49)</f>
        <v>30332</v>
      </c>
      <c r="L50" s="61">
        <f>SUM(L6:L49)</f>
        <v>1371817</v>
      </c>
      <c r="M50" s="61">
        <f>SUM(M6:M49)</f>
        <v>121153</v>
      </c>
      <c r="N50" s="61">
        <f>SUM(N43:N49)</f>
        <v>60000</v>
      </c>
      <c r="O50" s="61">
        <f>SUM(O38:O49)</f>
        <v>40339.3</v>
      </c>
      <c r="P50" s="61">
        <f>SUM(P38:P43)</f>
        <v>-12669.65</v>
      </c>
      <c r="Q50" s="61">
        <f>SUM(Q6:Q43)</f>
        <v>5212</v>
      </c>
      <c r="R50" s="32">
        <f>SUM(R6:R49)</f>
        <v>3113481.65</v>
      </c>
    </row>
    <row r="51" spans="1:18" s="10" customFormat="1" ht="16.5">
      <c r="A51" s="33"/>
      <c r="B51" s="33"/>
      <c r="C51" s="34"/>
      <c r="D51" s="34"/>
      <c r="E51" s="34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7"/>
    </row>
    <row r="52" spans="1:17" s="10" customFormat="1" ht="16.5">
      <c r="A52" s="30" t="s">
        <v>9</v>
      </c>
      <c r="C52" s="38"/>
      <c r="D52" s="38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s="10" customFormat="1" ht="16.5" hidden="1">
      <c r="A53" s="24" t="s">
        <v>22</v>
      </c>
      <c r="C53" s="38"/>
      <c r="D53" s="38"/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s="10" customFormat="1" ht="16.5" hidden="1">
      <c r="A54" s="25" t="s">
        <v>19</v>
      </c>
      <c r="C54" s="38"/>
      <c r="D54" s="38"/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s="10" customFormat="1" ht="30.75" hidden="1">
      <c r="A55" s="26" t="s">
        <v>18</v>
      </c>
      <c r="C55" s="38"/>
      <c r="D55" s="38"/>
      <c r="E55" s="3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s="10" customFormat="1" ht="16.5" hidden="1">
      <c r="A56" s="30" t="s">
        <v>25</v>
      </c>
      <c r="C56" s="38"/>
      <c r="D56" s="38"/>
      <c r="E56" s="3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s="10" customFormat="1" ht="30.75" hidden="1">
      <c r="A57" s="43" t="s">
        <v>26</v>
      </c>
      <c r="C57" s="38"/>
      <c r="D57" s="38"/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s="10" customFormat="1" ht="16.5" hidden="1">
      <c r="A58" s="30" t="s">
        <v>49</v>
      </c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s="10" customFormat="1" ht="16.5" hidden="1">
      <c r="A59" s="30" t="s">
        <v>50</v>
      </c>
      <c r="C59" s="38"/>
      <c r="D59" s="38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s="10" customFormat="1" ht="16.5" hidden="1">
      <c r="A60" s="30" t="s">
        <v>55</v>
      </c>
      <c r="C60" s="38"/>
      <c r="D60" s="38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s="10" customFormat="1" ht="16.5" hidden="1">
      <c r="A61" s="30" t="s">
        <v>54</v>
      </c>
      <c r="C61" s="38"/>
      <c r="D61" s="38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s="10" customFormat="1" ht="16.5" hidden="1">
      <c r="A62" s="30" t="s">
        <v>59</v>
      </c>
      <c r="C62" s="38"/>
      <c r="D62" s="38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s="10" customFormat="1" ht="16.5" hidden="1">
      <c r="A63" s="30" t="s">
        <v>58</v>
      </c>
      <c r="C63" s="38"/>
      <c r="D63" s="38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s="10" customFormat="1" ht="16.5" hidden="1">
      <c r="A64" s="30" t="s">
        <v>63</v>
      </c>
      <c r="C64" s="38"/>
      <c r="D64" s="38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s="10" customFormat="1" ht="16.5" hidden="1">
      <c r="A65" s="30" t="s">
        <v>64</v>
      </c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s="10" customFormat="1" ht="16.5" hidden="1">
      <c r="A66" s="30" t="s">
        <v>67</v>
      </c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s="10" customFormat="1" ht="16.5" hidden="1">
      <c r="A67" s="30" t="s">
        <v>66</v>
      </c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s="10" customFormat="1" ht="16.5" hidden="1">
      <c r="A68" s="30" t="s">
        <v>77</v>
      </c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s="10" customFormat="1" ht="16.5" hidden="1">
      <c r="A69" s="30" t="s">
        <v>76</v>
      </c>
      <c r="C69" s="38"/>
      <c r="D69" s="38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s="10" customFormat="1" ht="16.5" hidden="1">
      <c r="A70" s="30" t="s">
        <v>85</v>
      </c>
      <c r="C70" s="38"/>
      <c r="D70" s="38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ht="15" hidden="1">
      <c r="A71" s="30" t="s">
        <v>84</v>
      </c>
    </row>
    <row r="72" ht="15" hidden="1">
      <c r="A72" s="30" t="s">
        <v>87</v>
      </c>
    </row>
    <row r="73" ht="15" hidden="1">
      <c r="A73" s="30" t="s">
        <v>88</v>
      </c>
    </row>
    <row r="74" ht="15">
      <c r="A74" s="30" t="s">
        <v>90</v>
      </c>
    </row>
    <row r="75" ht="15">
      <c r="A75" s="30" t="s">
        <v>91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2016-09-01T17:09:15Z</cp:lastPrinted>
  <dcterms:created xsi:type="dcterms:W3CDTF">2000-04-13T13:33:42Z</dcterms:created>
  <dcterms:modified xsi:type="dcterms:W3CDTF">2017-05-15T18:06:10Z</dcterms:modified>
  <cp:category/>
  <cp:version/>
  <cp:contentType/>
  <cp:contentStatus/>
</cp:coreProperties>
</file>