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ORTH SHORE" sheetId="1" r:id="rId1"/>
  </sheets>
  <definedNames/>
  <calcPr fullCalcOnLoad="1"/>
</workbook>
</file>

<file path=xl/sharedStrings.xml><?xml version="1.0" encoding="utf-8"?>
<sst xmlns="http://schemas.openxmlformats.org/spreadsheetml/2006/main" count="229" uniqueCount="119">
  <si>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</si>
  <si>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</si>
  <si>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</si>
  <si>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</si>
  <si>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</si>
  <si>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</si>
  <si>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</si>
  <si>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</si>
  <si>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</si>
  <si>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</si>
  <si>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</si>
  <si>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</si>
  <si>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</si>
  <si>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</si>
  <si>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</si>
  <si>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</si>
  <si>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</si>
  <si>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</si>
  <si>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</si>
  <si>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</si>
  <si>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CITY OF SALEM -NORTH SHORE</t>
  </si>
  <si>
    <t>INITIAL AWARD MAY 31, 2016</t>
  </si>
  <si>
    <t>CT EOL 17CCSALEWIA</t>
  </si>
  <si>
    <t>TO ADD FY17 ADULT &amp; DISLOCATED WORKER FUNDS</t>
  </si>
  <si>
    <t>BUDGET SHEET #1 AUGUST 18, 2016</t>
  </si>
  <si>
    <t>BUDGET SHEET #1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</si>
  <si>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</si>
  <si>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</si>
  <si>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</si>
  <si>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</si>
  <si>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</si>
  <si>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</si>
  <si>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</si>
  <si>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17CCSALEWP</t>
  </si>
  <si>
    <t>WP 90%</t>
  </si>
  <si>
    <t>FES2017</t>
  </si>
  <si>
    <t>7002-6626</t>
  </si>
  <si>
    <t xml:space="preserve">J105 </t>
  </si>
  <si>
    <t>WP 10%</t>
  </si>
  <si>
    <t>J107</t>
  </si>
  <si>
    <t>CT EOL 17CCSALESOSWTF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</si>
  <si>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</si>
  <si>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</si>
  <si>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</si>
  <si>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</si>
  <si>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</si>
  <si>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</si>
  <si>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</si>
  <si>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</si>
  <si>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</si>
  <si>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</si>
  <si>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 &amp; WTF FUNDS</t>
  </si>
  <si>
    <t>BUDGET SHEET #3</t>
  </si>
  <si>
    <t>TO ADD SOS FUNDS</t>
  </si>
  <si>
    <t>BUDGET SHEET #3  SEPTEMBER 29, 2016</t>
  </si>
  <si>
    <t>BUDGET SHEET #4</t>
  </si>
  <si>
    <t>RAPID RESPONSE STATE STAFF</t>
  </si>
  <si>
    <t>BUDGET SHEET #4 OCTOBER 4, 2016</t>
  </si>
  <si>
    <t xml:space="preserve">TO ADD RAPID RESPONSE FUNDS </t>
  </si>
  <si>
    <t xml:space="preserve">FWIADWK17A  </t>
  </si>
  <si>
    <t>BUDGET SHEET #5</t>
  </si>
  <si>
    <t>WP 90% (UI)</t>
  </si>
  <si>
    <t xml:space="preserve">TO ADD UI FUNDS </t>
  </si>
  <si>
    <t>BUDGET SHEET #5 OCTOBER 12, 2016</t>
  </si>
  <si>
    <t>BUDGET SHEET #6</t>
  </si>
  <si>
    <t>CT EOL 17CCSALEVETSUI</t>
  </si>
  <si>
    <t>VETS INCENTIVE</t>
  </si>
  <si>
    <t>SEPT 1, 2016-DEC 31, 2016</t>
  </si>
  <si>
    <t>BUDGET SHEET #6 OCTOBER 19, 2016</t>
  </si>
  <si>
    <t>TO ADD VETS INCENTIVE FUNDS</t>
  </si>
  <si>
    <t>FVETS2016</t>
  </si>
  <si>
    <t>7002-6628</t>
  </si>
  <si>
    <t>J009</t>
  </si>
  <si>
    <t>BUDGET SHEET #7</t>
  </si>
  <si>
    <t>FWIAADT17B </t>
  </si>
  <si>
    <t>FWIADWK17B</t>
  </si>
  <si>
    <r>
      <t>FWIAYTH17</t>
    </r>
    <r>
      <rPr>
        <sz val="11"/>
        <rFont val="Book Antiqua"/>
        <family val="1"/>
      </rPr>
      <t>      </t>
    </r>
  </si>
  <si>
    <t>TO INCREASE WIOA FUNDS</t>
  </si>
  <si>
    <t>BUDGET SHEET #7 NOVEMBER 3, 2016</t>
  </si>
  <si>
    <t>BUDGET SHEET #8</t>
  </si>
  <si>
    <t>TO ADD BALANCE OF SOS FUNDS</t>
  </si>
  <si>
    <t>BUDGET SHEET #8 NOVEMBER 15, 2016</t>
  </si>
  <si>
    <t>BUDGET SHEET #9</t>
  </si>
  <si>
    <t>DVOP</t>
  </si>
  <si>
    <t>FVETS2017</t>
  </si>
  <si>
    <t>7002-6628  </t>
  </si>
  <si>
    <t>J109</t>
  </si>
  <si>
    <t>CT EOL 17CCSALENEGREA</t>
  </si>
  <si>
    <t>JULY 1, 2017 - JUNE 30, 2018</t>
  </si>
  <si>
    <t xml:space="preserve">TO ADD DVOP &amp; APPRENTICESHIP FUNDS </t>
  </si>
  <si>
    <t>HB52</t>
  </si>
  <si>
    <t>FAPAE16</t>
  </si>
  <si>
    <t>7003-1785</t>
  </si>
  <si>
    <t>APPRENTICESHIP (11.1.16-4.30.18)</t>
  </si>
  <si>
    <t>NOV. 1, 2016 - JUNE 30, 2017</t>
  </si>
  <si>
    <t>JULY 1, 2017-JUNE 30, 2018</t>
  </si>
  <si>
    <t>JULY 1, 2018-JUNE 30, 2019</t>
  </si>
  <si>
    <t>BUDGET SHEET #9 MARCH 21, 2017</t>
  </si>
  <si>
    <t>JULY 1, 2016-JUNE 30, 2017</t>
  </si>
  <si>
    <t>BUDGET SHEET #10</t>
  </si>
  <si>
    <t>REA7</t>
  </si>
  <si>
    <t>JAN 1, 2017-DEC 31, 2017</t>
  </si>
  <si>
    <t>FUIREA17</t>
  </si>
  <si>
    <t xml:space="preserve">    7002-6624                </t>
  </si>
  <si>
    <t xml:space="preserve">   REA7</t>
  </si>
  <si>
    <t>JAN 1, 2018-JUNE 30, 2018</t>
  </si>
  <si>
    <t>TO ADD REA7 FUNDS</t>
  </si>
  <si>
    <t>BUDGET SHEET #10 APRIL 21, 2017</t>
  </si>
  <si>
    <t>BUDGET SHEET #11</t>
  </si>
  <si>
    <t>DTA FUNDING</t>
  </si>
  <si>
    <t>MARCH 16, 2017 - JUNE 30, 2017</t>
  </si>
  <si>
    <t>SPSS2017</t>
  </si>
  <si>
    <t xml:space="preserve">4400-1979 </t>
  </si>
  <si>
    <t>J127</t>
  </si>
  <si>
    <t>TO ADD DTA FUNDING</t>
  </si>
  <si>
    <t>BUDGET SHEET #11 APRIL 25, 2017</t>
  </si>
  <si>
    <t>BUDGET SHEET #12</t>
  </si>
  <si>
    <t>BUDGET SHEET #12 MAY 17, 2017</t>
  </si>
  <si>
    <t>TO REVISE AMOUNT OF ADULT &amp; D WKR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</si>
</sst>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5" xfId="0" applyFont="1" applyFill="1" applyBorder="1" applyAlignment="1" quotePrefix="1">
      <alignment horizontal="center"/>
    </xf>
    <xf numFmtId="0" fontId="12" fillId="0" borderId="15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4" fontId="13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wrapText="1"/>
    </xf>
    <xf numFmtId="0" fontId="16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44" fontId="14" fillId="0" borderId="11" xfId="44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0" fontId="13" fillId="0" borderId="10" xfId="57" applyFont="1" applyFill="1" applyBorder="1" applyAlignment="1">
      <alignment horizontal="center"/>
      <protection/>
    </xf>
    <xf numFmtId="0" fontId="13" fillId="0" borderId="10" xfId="57" applyNumberFormat="1" applyFont="1" applyFill="1" applyBorder="1" applyAlignment="1">
      <alignment horizontal="center" wrapText="1"/>
      <protection/>
    </xf>
    <xf numFmtId="0" fontId="13" fillId="0" borderId="10" xfId="57" applyFont="1" applyFill="1" applyBorder="1" applyAlignment="1" quotePrefix="1">
      <alignment horizontal="center"/>
      <protection/>
    </xf>
    <xf numFmtId="0" fontId="12" fillId="0" borderId="0" xfId="0" applyFont="1" applyFill="1" applyAlignment="1">
      <alignment/>
    </xf>
    <xf numFmtId="0" fontId="12" fillId="0" borderId="12" xfId="0" applyFont="1" applyBorder="1" applyAlignment="1">
      <alignment horizontal="center" wrapText="1"/>
    </xf>
    <xf numFmtId="7" fontId="13" fillId="0" borderId="12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13" fillId="0" borderId="12" xfId="0" applyFont="1" applyFill="1" applyBorder="1" applyAlignment="1" quotePrefix="1">
      <alignment horizontal="center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A103" sqref="A103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5.00390625" style="4" hidden="1" customWidth="1"/>
    <col min="10" max="12" width="16.8515625" style="4" hidden="1" customWidth="1"/>
    <col min="13" max="14" width="18.421875" style="4" hidden="1" customWidth="1"/>
    <col min="15" max="15" width="15.00390625" style="4" hidden="1" customWidth="1"/>
    <col min="16" max="18" width="18.421875" style="4" hidden="1" customWidth="1"/>
    <col min="19" max="19" width="18.421875" style="4" customWidth="1"/>
    <col min="20" max="20" width="17.8515625" style="3" hidden="1" customWidth="1"/>
    <col min="21" max="16384" width="9.140625" style="3" customWidth="1"/>
  </cols>
  <sheetData>
    <row r="1" spans="1:19" ht="20.25">
      <c r="A1" s="3" t="s">
        <v>12</v>
      </c>
      <c r="B1" s="84" t="s">
        <v>10</v>
      </c>
      <c r="C1" s="85"/>
      <c r="D1" s="85"/>
      <c r="E1" s="85"/>
      <c r="F1" s="85"/>
      <c r="G1" s="85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6" ht="20.25">
      <c r="A2" s="5"/>
      <c r="B2" s="12"/>
      <c r="C2" s="12"/>
      <c r="D2" s="12"/>
      <c r="E2" s="13"/>
      <c r="F2" s="13"/>
    </row>
    <row r="3" spans="1:3" ht="20.25">
      <c r="A3" s="36" t="s">
        <v>20</v>
      </c>
      <c r="B3" s="12" t="s">
        <v>7</v>
      </c>
      <c r="C3" s="1"/>
    </row>
    <row r="4" spans="1:3" ht="21" thickBot="1">
      <c r="A4" s="5"/>
      <c r="B4" s="6"/>
      <c r="C4" s="1"/>
    </row>
    <row r="5" spans="1:20" s="15" customFormat="1" ht="30.75" thickBot="1">
      <c r="A5" s="53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25</v>
      </c>
      <c r="I5" s="42" t="s">
        <v>32</v>
      </c>
      <c r="J5" s="42" t="s">
        <v>52</v>
      </c>
      <c r="K5" s="42" t="s">
        <v>55</v>
      </c>
      <c r="L5" s="42" t="s">
        <v>60</v>
      </c>
      <c r="M5" s="42" t="s">
        <v>64</v>
      </c>
      <c r="N5" s="42" t="s">
        <v>73</v>
      </c>
      <c r="O5" s="42" t="s">
        <v>79</v>
      </c>
      <c r="P5" s="42" t="s">
        <v>82</v>
      </c>
      <c r="Q5" s="42" t="s">
        <v>99</v>
      </c>
      <c r="R5" s="42" t="s">
        <v>108</v>
      </c>
      <c r="S5" s="42" t="s">
        <v>116</v>
      </c>
      <c r="T5" s="14" t="s">
        <v>6</v>
      </c>
    </row>
    <row r="6" spans="1:20" s="7" customFormat="1" ht="16.5">
      <c r="A6" s="62" t="s">
        <v>8</v>
      </c>
      <c r="B6" s="47"/>
      <c r="C6" s="48"/>
      <c r="D6" s="48"/>
      <c r="E6" s="49"/>
      <c r="F6" s="50"/>
      <c r="G6" s="50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</row>
    <row r="7" spans="1:20" s="8" customFormat="1" ht="16.5">
      <c r="A7" s="43" t="s">
        <v>22</v>
      </c>
      <c r="B7" s="16"/>
      <c r="C7" s="17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</row>
    <row r="8" spans="1:20" s="73" customFormat="1" ht="16.5" hidden="1">
      <c r="A8" s="43" t="s">
        <v>15</v>
      </c>
      <c r="B8" s="22" t="s">
        <v>13</v>
      </c>
      <c r="C8" s="46" t="s">
        <v>76</v>
      </c>
      <c r="D8" s="20" t="s">
        <v>11</v>
      </c>
      <c r="E8" s="46">
        <v>6101</v>
      </c>
      <c r="F8" s="22">
        <v>17.259</v>
      </c>
      <c r="G8" s="23">
        <f>611100-2</f>
        <v>611098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39">
        <f>SUM(G8:S8)</f>
        <v>611098</v>
      </c>
    </row>
    <row r="9" spans="1:20" s="15" customFormat="1" ht="16.5" hidden="1">
      <c r="A9" s="43" t="s">
        <v>15</v>
      </c>
      <c r="B9" s="22" t="s">
        <v>16</v>
      </c>
      <c r="C9" s="46" t="s">
        <v>76</v>
      </c>
      <c r="D9" s="20" t="s">
        <v>11</v>
      </c>
      <c r="E9" s="46">
        <v>6101</v>
      </c>
      <c r="F9" s="22">
        <v>17.259</v>
      </c>
      <c r="G9" s="23">
        <v>1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39">
        <f aca="true" t="shared" si="0" ref="T9:T65">SUM(G9:S9)</f>
        <v>1</v>
      </c>
    </row>
    <row r="10" spans="1:20" s="15" customFormat="1" ht="16.5" hidden="1">
      <c r="A10" s="43" t="s">
        <v>15</v>
      </c>
      <c r="B10" s="22" t="s">
        <v>17</v>
      </c>
      <c r="C10" s="46" t="s">
        <v>76</v>
      </c>
      <c r="D10" s="20" t="s">
        <v>11</v>
      </c>
      <c r="E10" s="46">
        <v>6101</v>
      </c>
      <c r="F10" s="22">
        <v>17.259</v>
      </c>
      <c r="G10" s="23">
        <v>1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39">
        <f t="shared" si="0"/>
        <v>1</v>
      </c>
    </row>
    <row r="11" spans="1:20" s="10" customFormat="1" ht="16.5" hidden="1">
      <c r="A11" s="63"/>
      <c r="B11" s="16"/>
      <c r="C11" s="24"/>
      <c r="D11" s="19"/>
      <c r="E11" s="16"/>
      <c r="F11" s="1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39">
        <f t="shared" si="0"/>
        <v>0</v>
      </c>
    </row>
    <row r="12" spans="1:20" s="10" customFormat="1" ht="15" hidden="1">
      <c r="A12" s="43" t="s">
        <v>26</v>
      </c>
      <c r="B12" s="22" t="s">
        <v>13</v>
      </c>
      <c r="C12" s="46" t="s">
        <v>27</v>
      </c>
      <c r="D12" s="45" t="s">
        <v>28</v>
      </c>
      <c r="E12" s="46">
        <v>6102</v>
      </c>
      <c r="F12" s="46">
        <v>17.258</v>
      </c>
      <c r="G12" s="26"/>
      <c r="H12" s="26">
        <v>75287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39">
        <f t="shared" si="0"/>
        <v>75287</v>
      </c>
    </row>
    <row r="13" spans="1:20" s="10" customFormat="1" ht="16.5">
      <c r="A13" s="43" t="s">
        <v>26</v>
      </c>
      <c r="B13" s="22" t="s">
        <v>13</v>
      </c>
      <c r="C13" s="65" t="s">
        <v>74</v>
      </c>
      <c r="D13" s="45" t="s">
        <v>28</v>
      </c>
      <c r="E13" s="46">
        <v>6102</v>
      </c>
      <c r="F13" s="46">
        <v>17.258</v>
      </c>
      <c r="G13" s="26"/>
      <c r="H13" s="26"/>
      <c r="I13" s="26"/>
      <c r="J13" s="26"/>
      <c r="K13" s="26"/>
      <c r="L13" s="26"/>
      <c r="M13" s="26"/>
      <c r="N13" s="26">
        <v>513382</v>
      </c>
      <c r="O13" s="26"/>
      <c r="P13" s="26"/>
      <c r="Q13" s="26"/>
      <c r="R13" s="26"/>
      <c r="S13" s="26">
        <v>1584</v>
      </c>
      <c r="T13" s="39">
        <f t="shared" si="0"/>
        <v>514966</v>
      </c>
    </row>
    <row r="14" spans="1:20" s="10" customFormat="1" ht="16.5" hidden="1">
      <c r="A14" s="43" t="s">
        <v>26</v>
      </c>
      <c r="B14" s="22" t="s">
        <v>16</v>
      </c>
      <c r="C14" s="65" t="s">
        <v>74</v>
      </c>
      <c r="D14" s="45" t="s">
        <v>28</v>
      </c>
      <c r="E14" s="46">
        <v>6102</v>
      </c>
      <c r="F14" s="46">
        <v>17.258</v>
      </c>
      <c r="G14" s="26"/>
      <c r="H14" s="26"/>
      <c r="I14" s="26"/>
      <c r="J14" s="26"/>
      <c r="K14" s="26"/>
      <c r="L14" s="26"/>
      <c r="M14" s="26"/>
      <c r="N14" s="26">
        <v>1</v>
      </c>
      <c r="O14" s="26"/>
      <c r="P14" s="26"/>
      <c r="Q14" s="26"/>
      <c r="R14" s="26"/>
      <c r="S14" s="26"/>
      <c r="T14" s="39">
        <f t="shared" si="0"/>
        <v>1</v>
      </c>
    </row>
    <row r="15" spans="1:20" s="10" customFormat="1" ht="16.5" hidden="1">
      <c r="A15" s="43" t="s">
        <v>26</v>
      </c>
      <c r="B15" s="22" t="s">
        <v>17</v>
      </c>
      <c r="C15" s="65" t="s">
        <v>74</v>
      </c>
      <c r="D15" s="45" t="s">
        <v>28</v>
      </c>
      <c r="E15" s="46">
        <v>6102</v>
      </c>
      <c r="F15" s="46">
        <v>17.258</v>
      </c>
      <c r="G15" s="26"/>
      <c r="H15" s="26"/>
      <c r="I15" s="26"/>
      <c r="J15" s="26"/>
      <c r="K15" s="26"/>
      <c r="L15" s="26"/>
      <c r="M15" s="26"/>
      <c r="N15" s="26">
        <v>1</v>
      </c>
      <c r="O15" s="26"/>
      <c r="P15" s="26"/>
      <c r="Q15" s="26"/>
      <c r="R15" s="26"/>
      <c r="S15" s="26"/>
      <c r="T15" s="39">
        <f t="shared" si="0"/>
        <v>1</v>
      </c>
    </row>
    <row r="16" spans="1:20" s="9" customFormat="1" ht="16.5" hidden="1">
      <c r="A16" s="64"/>
      <c r="B16" s="16"/>
      <c r="C16" s="25"/>
      <c r="D16" s="19"/>
      <c r="E16" s="25"/>
      <c r="F16" s="19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39">
        <f t="shared" si="0"/>
        <v>0</v>
      </c>
    </row>
    <row r="17" spans="1:20" s="9" customFormat="1" ht="16.5" hidden="1">
      <c r="A17" s="43" t="s">
        <v>29</v>
      </c>
      <c r="B17" s="22" t="s">
        <v>13</v>
      </c>
      <c r="C17" s="46" t="s">
        <v>30</v>
      </c>
      <c r="D17" s="45" t="s">
        <v>31</v>
      </c>
      <c r="E17" s="46">
        <v>6103</v>
      </c>
      <c r="F17" s="46">
        <v>17.278</v>
      </c>
      <c r="G17" s="26"/>
      <c r="H17" s="26">
        <v>107250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39">
        <f t="shared" si="0"/>
        <v>107250</v>
      </c>
    </row>
    <row r="18" spans="1:20" s="9" customFormat="1" ht="16.5">
      <c r="A18" s="43" t="s">
        <v>29</v>
      </c>
      <c r="B18" s="22" t="s">
        <v>13</v>
      </c>
      <c r="C18" s="65" t="s">
        <v>75</v>
      </c>
      <c r="D18" s="45" t="s">
        <v>31</v>
      </c>
      <c r="E18" s="46">
        <v>6103</v>
      </c>
      <c r="F18" s="46">
        <v>17.278</v>
      </c>
      <c r="G18" s="26"/>
      <c r="H18" s="26"/>
      <c r="I18" s="26"/>
      <c r="J18" s="26"/>
      <c r="K18" s="26"/>
      <c r="L18" s="26"/>
      <c r="M18" s="26"/>
      <c r="N18" s="26">
        <v>568601</v>
      </c>
      <c r="O18" s="26"/>
      <c r="P18" s="26"/>
      <c r="Q18" s="26"/>
      <c r="R18" s="26"/>
      <c r="S18" s="26">
        <v>2361</v>
      </c>
      <c r="T18" s="39">
        <f t="shared" si="0"/>
        <v>570962</v>
      </c>
    </row>
    <row r="19" spans="1:20" s="9" customFormat="1" ht="16.5" hidden="1">
      <c r="A19" s="43" t="s">
        <v>29</v>
      </c>
      <c r="B19" s="22" t="s">
        <v>16</v>
      </c>
      <c r="C19" s="65" t="s">
        <v>75</v>
      </c>
      <c r="D19" s="45" t="s">
        <v>31</v>
      </c>
      <c r="E19" s="46">
        <v>6103</v>
      </c>
      <c r="F19" s="46">
        <v>17.278</v>
      </c>
      <c r="G19" s="26"/>
      <c r="H19" s="26"/>
      <c r="I19" s="26"/>
      <c r="J19" s="26"/>
      <c r="K19" s="26"/>
      <c r="L19" s="26"/>
      <c r="M19" s="26"/>
      <c r="N19" s="26">
        <v>1</v>
      </c>
      <c r="O19" s="26"/>
      <c r="P19" s="26"/>
      <c r="Q19" s="26"/>
      <c r="R19" s="26"/>
      <c r="S19" s="26"/>
      <c r="T19" s="39">
        <f t="shared" si="0"/>
        <v>1</v>
      </c>
    </row>
    <row r="20" spans="1:20" s="9" customFormat="1" ht="16.5" hidden="1">
      <c r="A20" s="43" t="s">
        <v>29</v>
      </c>
      <c r="B20" s="22" t="s">
        <v>17</v>
      </c>
      <c r="C20" s="65" t="s">
        <v>75</v>
      </c>
      <c r="D20" s="45" t="s">
        <v>31</v>
      </c>
      <c r="E20" s="46">
        <v>6103</v>
      </c>
      <c r="F20" s="46">
        <v>17.278</v>
      </c>
      <c r="G20" s="26"/>
      <c r="H20" s="26"/>
      <c r="I20" s="26"/>
      <c r="J20" s="26"/>
      <c r="K20" s="26"/>
      <c r="L20" s="26"/>
      <c r="M20" s="26"/>
      <c r="N20" s="26">
        <v>1</v>
      </c>
      <c r="O20" s="26"/>
      <c r="P20" s="26"/>
      <c r="Q20" s="26"/>
      <c r="R20" s="26"/>
      <c r="S20" s="26"/>
      <c r="T20" s="39">
        <f t="shared" si="0"/>
        <v>1</v>
      </c>
    </row>
    <row r="21" spans="1:20" s="9" customFormat="1" ht="16.5">
      <c r="A21" s="43"/>
      <c r="B21" s="22"/>
      <c r="C21" s="44"/>
      <c r="D21" s="45"/>
      <c r="E21" s="46"/>
      <c r="F21" s="4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39">
        <f t="shared" si="0"/>
        <v>0</v>
      </c>
    </row>
    <row r="22" spans="1:20" s="9" customFormat="1" ht="16.5" hidden="1">
      <c r="A22" s="43" t="s">
        <v>56</v>
      </c>
      <c r="B22" s="22" t="s">
        <v>13</v>
      </c>
      <c r="C22" s="46" t="s">
        <v>59</v>
      </c>
      <c r="D22" s="46" t="s">
        <v>31</v>
      </c>
      <c r="E22" s="46">
        <v>6123</v>
      </c>
      <c r="F22" s="46">
        <v>17.278</v>
      </c>
      <c r="G22" s="26"/>
      <c r="H22" s="26"/>
      <c r="I22" s="26"/>
      <c r="J22" s="26"/>
      <c r="K22" s="26">
        <f>13991-1</f>
        <v>13990</v>
      </c>
      <c r="L22" s="26"/>
      <c r="M22" s="26"/>
      <c r="N22" s="26"/>
      <c r="O22" s="26"/>
      <c r="P22" s="26"/>
      <c r="Q22" s="26"/>
      <c r="R22" s="26"/>
      <c r="S22" s="26"/>
      <c r="T22" s="39">
        <f t="shared" si="0"/>
        <v>13990</v>
      </c>
    </row>
    <row r="23" spans="1:20" s="9" customFormat="1" ht="16.5" hidden="1">
      <c r="A23" s="43" t="s">
        <v>56</v>
      </c>
      <c r="B23" s="22" t="s">
        <v>16</v>
      </c>
      <c r="C23" s="46" t="s">
        <v>59</v>
      </c>
      <c r="D23" s="46" t="s">
        <v>31</v>
      </c>
      <c r="E23" s="46">
        <v>6123</v>
      </c>
      <c r="F23" s="46">
        <v>17.278</v>
      </c>
      <c r="G23" s="26"/>
      <c r="H23" s="26"/>
      <c r="I23" s="26"/>
      <c r="J23" s="26"/>
      <c r="K23" s="26">
        <v>1</v>
      </c>
      <c r="L23" s="26"/>
      <c r="M23" s="26"/>
      <c r="N23" s="26"/>
      <c r="O23" s="26"/>
      <c r="P23" s="26"/>
      <c r="Q23" s="26"/>
      <c r="R23" s="26"/>
      <c r="S23" s="26"/>
      <c r="T23" s="39">
        <f t="shared" si="0"/>
        <v>1</v>
      </c>
    </row>
    <row r="24" spans="1:20" s="9" customFormat="1" ht="16.5" hidden="1">
      <c r="A24" s="43"/>
      <c r="B24" s="22"/>
      <c r="C24" s="46"/>
      <c r="D24" s="45"/>
      <c r="E24" s="46"/>
      <c r="F24" s="4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39">
        <f t="shared" si="0"/>
        <v>0</v>
      </c>
    </row>
    <row r="25" spans="1:20" s="9" customFormat="1" ht="16.5" hidden="1">
      <c r="A25" s="62" t="s">
        <v>8</v>
      </c>
      <c r="B25" s="22"/>
      <c r="C25" s="46"/>
      <c r="D25" s="45"/>
      <c r="E25" s="46"/>
      <c r="F25" s="4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39">
        <f t="shared" si="0"/>
        <v>0</v>
      </c>
    </row>
    <row r="26" spans="1:20" s="9" customFormat="1" ht="16.5" hidden="1">
      <c r="A26" s="43" t="s">
        <v>65</v>
      </c>
      <c r="B26" s="22"/>
      <c r="C26" s="46"/>
      <c r="D26" s="45"/>
      <c r="E26" s="46"/>
      <c r="F26" s="4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39">
        <f t="shared" si="0"/>
        <v>0</v>
      </c>
    </row>
    <row r="27" spans="1:20" s="9" customFormat="1" ht="16.5" hidden="1">
      <c r="A27" s="66" t="s">
        <v>66</v>
      </c>
      <c r="B27" s="22" t="s">
        <v>67</v>
      </c>
      <c r="C27" s="70" t="s">
        <v>70</v>
      </c>
      <c r="D27" s="70" t="s">
        <v>71</v>
      </c>
      <c r="E27" s="71" t="s">
        <v>72</v>
      </c>
      <c r="F27" s="72">
        <v>17.801</v>
      </c>
      <c r="G27" s="26"/>
      <c r="H27" s="26"/>
      <c r="I27" s="26"/>
      <c r="J27" s="26"/>
      <c r="K27" s="26"/>
      <c r="L27" s="26"/>
      <c r="M27" s="26">
        <v>6125</v>
      </c>
      <c r="N27" s="26"/>
      <c r="O27" s="26"/>
      <c r="P27" s="26"/>
      <c r="Q27" s="26"/>
      <c r="R27" s="26"/>
      <c r="S27" s="26"/>
      <c r="T27" s="39">
        <f t="shared" si="0"/>
        <v>6125</v>
      </c>
    </row>
    <row r="28" spans="1:20" s="9" customFormat="1" ht="16.5" hidden="1">
      <c r="A28" s="43"/>
      <c r="B28" s="22"/>
      <c r="C28" s="44"/>
      <c r="D28" s="45"/>
      <c r="E28" s="46"/>
      <c r="F28" s="4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39">
        <f t="shared" si="0"/>
        <v>0</v>
      </c>
    </row>
    <row r="29" spans="1:20" s="9" customFormat="1" ht="16.5" hidden="1">
      <c r="A29" s="43"/>
      <c r="B29" s="22"/>
      <c r="C29" s="44"/>
      <c r="D29" s="45"/>
      <c r="E29" s="46"/>
      <c r="F29" s="4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39">
        <f t="shared" si="0"/>
        <v>0</v>
      </c>
    </row>
    <row r="30" spans="1:20" s="9" customFormat="1" ht="16.5" hidden="1">
      <c r="A30" s="62" t="s">
        <v>8</v>
      </c>
      <c r="B30" s="22"/>
      <c r="C30" s="44"/>
      <c r="D30" s="45"/>
      <c r="E30" s="46"/>
      <c r="F30" s="4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39">
        <f t="shared" si="0"/>
        <v>0</v>
      </c>
    </row>
    <row r="31" spans="1:20" s="9" customFormat="1" ht="16.5" hidden="1">
      <c r="A31" s="43" t="s">
        <v>33</v>
      </c>
      <c r="B31" s="22"/>
      <c r="C31" s="44"/>
      <c r="D31" s="45"/>
      <c r="E31" s="46"/>
      <c r="F31" s="4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39">
        <f t="shared" si="0"/>
        <v>0</v>
      </c>
    </row>
    <row r="32" spans="1:20" s="9" customFormat="1" ht="16.5" hidden="1">
      <c r="A32" s="43" t="s">
        <v>34</v>
      </c>
      <c r="B32" s="22" t="s">
        <v>13</v>
      </c>
      <c r="C32" s="65" t="s">
        <v>35</v>
      </c>
      <c r="D32" s="20" t="s">
        <v>36</v>
      </c>
      <c r="E32" s="65" t="s">
        <v>37</v>
      </c>
      <c r="F32" s="22">
        <v>17.207</v>
      </c>
      <c r="G32" s="26"/>
      <c r="H32" s="26"/>
      <c r="I32" s="26">
        <f>42761-2</f>
        <v>42759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39">
        <f t="shared" si="0"/>
        <v>42759</v>
      </c>
    </row>
    <row r="33" spans="1:20" s="9" customFormat="1" ht="16.5" hidden="1">
      <c r="A33" s="43" t="s">
        <v>34</v>
      </c>
      <c r="B33" s="22" t="s">
        <v>16</v>
      </c>
      <c r="C33" s="65" t="s">
        <v>35</v>
      </c>
      <c r="D33" s="20" t="s">
        <v>36</v>
      </c>
      <c r="E33" s="65" t="s">
        <v>37</v>
      </c>
      <c r="F33" s="22">
        <v>17.207</v>
      </c>
      <c r="G33" s="26"/>
      <c r="H33" s="26"/>
      <c r="I33" s="26">
        <v>1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39">
        <f t="shared" si="0"/>
        <v>1</v>
      </c>
    </row>
    <row r="34" spans="1:20" s="9" customFormat="1" ht="16.5" hidden="1">
      <c r="A34" s="43" t="s">
        <v>34</v>
      </c>
      <c r="B34" s="22" t="s">
        <v>17</v>
      </c>
      <c r="C34" s="65" t="s">
        <v>35</v>
      </c>
      <c r="D34" s="20" t="s">
        <v>36</v>
      </c>
      <c r="E34" s="65" t="s">
        <v>37</v>
      </c>
      <c r="F34" s="22">
        <v>17.207</v>
      </c>
      <c r="G34" s="26"/>
      <c r="H34" s="26"/>
      <c r="I34" s="26">
        <v>1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39">
        <f t="shared" si="0"/>
        <v>1</v>
      </c>
    </row>
    <row r="35" spans="1:20" s="9" customFormat="1" ht="16.5" hidden="1">
      <c r="A35" s="43"/>
      <c r="B35" s="22"/>
      <c r="C35" s="65"/>
      <c r="D35" s="20"/>
      <c r="E35" s="65"/>
      <c r="F35" s="22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39">
        <f t="shared" si="0"/>
        <v>0</v>
      </c>
    </row>
    <row r="36" spans="1:20" s="9" customFormat="1" ht="16.5" hidden="1">
      <c r="A36" s="66" t="s">
        <v>61</v>
      </c>
      <c r="B36" s="22" t="s">
        <v>13</v>
      </c>
      <c r="C36" s="65" t="s">
        <v>35</v>
      </c>
      <c r="D36" s="20" t="s">
        <v>36</v>
      </c>
      <c r="E36" s="65" t="s">
        <v>37</v>
      </c>
      <c r="F36" s="22">
        <v>17.207</v>
      </c>
      <c r="G36" s="26"/>
      <c r="H36" s="26"/>
      <c r="I36" s="26"/>
      <c r="J36" s="26"/>
      <c r="K36" s="26"/>
      <c r="L36" s="26">
        <f>18391-2</f>
        <v>18389</v>
      </c>
      <c r="M36" s="26"/>
      <c r="N36" s="26"/>
      <c r="O36" s="26"/>
      <c r="P36" s="26"/>
      <c r="Q36" s="26"/>
      <c r="R36" s="26"/>
      <c r="S36" s="26"/>
      <c r="T36" s="39">
        <f t="shared" si="0"/>
        <v>18389</v>
      </c>
    </row>
    <row r="37" spans="1:20" s="9" customFormat="1" ht="16.5" hidden="1">
      <c r="A37" s="66" t="s">
        <v>61</v>
      </c>
      <c r="B37" s="22" t="s">
        <v>16</v>
      </c>
      <c r="C37" s="65" t="s">
        <v>35</v>
      </c>
      <c r="D37" s="20" t="s">
        <v>36</v>
      </c>
      <c r="E37" s="65" t="s">
        <v>37</v>
      </c>
      <c r="F37" s="22">
        <v>17.207</v>
      </c>
      <c r="G37" s="26"/>
      <c r="H37" s="26"/>
      <c r="I37" s="26"/>
      <c r="J37" s="26"/>
      <c r="K37" s="26"/>
      <c r="L37" s="26">
        <v>1</v>
      </c>
      <c r="M37" s="26"/>
      <c r="N37" s="26"/>
      <c r="O37" s="26"/>
      <c r="P37" s="26"/>
      <c r="Q37" s="26"/>
      <c r="R37" s="26"/>
      <c r="S37" s="26"/>
      <c r="T37" s="39">
        <f t="shared" si="0"/>
        <v>1</v>
      </c>
    </row>
    <row r="38" spans="1:20" s="9" customFormat="1" ht="16.5" hidden="1">
      <c r="A38" s="66" t="s">
        <v>61</v>
      </c>
      <c r="B38" s="22" t="s">
        <v>17</v>
      </c>
      <c r="C38" s="65" t="s">
        <v>35</v>
      </c>
      <c r="D38" s="20" t="s">
        <v>36</v>
      </c>
      <c r="E38" s="65" t="s">
        <v>37</v>
      </c>
      <c r="F38" s="22">
        <v>17.207</v>
      </c>
      <c r="G38" s="26"/>
      <c r="H38" s="26"/>
      <c r="I38" s="26"/>
      <c r="J38" s="26"/>
      <c r="K38" s="26"/>
      <c r="L38" s="26">
        <v>1</v>
      </c>
      <c r="M38" s="26"/>
      <c r="N38" s="26"/>
      <c r="O38" s="26"/>
      <c r="P38" s="26"/>
      <c r="Q38" s="26"/>
      <c r="R38" s="26"/>
      <c r="S38" s="26"/>
      <c r="T38" s="39">
        <f t="shared" si="0"/>
        <v>1</v>
      </c>
    </row>
    <row r="39" spans="1:20" s="9" customFormat="1" ht="16.5" hidden="1">
      <c r="A39" s="43"/>
      <c r="B39" s="22"/>
      <c r="C39" s="65"/>
      <c r="D39" s="20"/>
      <c r="E39" s="65"/>
      <c r="F39" s="22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39">
        <f t="shared" si="0"/>
        <v>0</v>
      </c>
    </row>
    <row r="40" spans="1:20" s="9" customFormat="1" ht="16.5" hidden="1">
      <c r="A40" s="66" t="s">
        <v>38</v>
      </c>
      <c r="B40" s="22" t="s">
        <v>13</v>
      </c>
      <c r="C40" s="65" t="s">
        <v>35</v>
      </c>
      <c r="D40" s="20" t="s">
        <v>36</v>
      </c>
      <c r="E40" s="65" t="s">
        <v>39</v>
      </c>
      <c r="F40" s="22">
        <v>17.207</v>
      </c>
      <c r="G40" s="26"/>
      <c r="H40" s="26"/>
      <c r="I40" s="26">
        <f>23206-2</f>
        <v>23204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39">
        <f t="shared" si="0"/>
        <v>23204</v>
      </c>
    </row>
    <row r="41" spans="1:20" s="9" customFormat="1" ht="16.5" hidden="1">
      <c r="A41" s="66" t="s">
        <v>38</v>
      </c>
      <c r="B41" s="22" t="s">
        <v>16</v>
      </c>
      <c r="C41" s="65" t="s">
        <v>35</v>
      </c>
      <c r="D41" s="20" t="s">
        <v>36</v>
      </c>
      <c r="E41" s="65" t="s">
        <v>39</v>
      </c>
      <c r="F41" s="22">
        <v>17.207</v>
      </c>
      <c r="G41" s="26"/>
      <c r="H41" s="26"/>
      <c r="I41" s="26">
        <v>1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39">
        <f t="shared" si="0"/>
        <v>1</v>
      </c>
    </row>
    <row r="42" spans="1:20" s="9" customFormat="1" ht="16.5" hidden="1">
      <c r="A42" s="66" t="s">
        <v>38</v>
      </c>
      <c r="B42" s="22" t="s">
        <v>17</v>
      </c>
      <c r="C42" s="65" t="s">
        <v>35</v>
      </c>
      <c r="D42" s="20" t="s">
        <v>36</v>
      </c>
      <c r="E42" s="65" t="s">
        <v>39</v>
      </c>
      <c r="F42" s="22">
        <v>17.207</v>
      </c>
      <c r="G42" s="26"/>
      <c r="H42" s="26"/>
      <c r="I42" s="26">
        <v>1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39">
        <f t="shared" si="0"/>
        <v>1</v>
      </c>
    </row>
    <row r="43" spans="1:20" s="9" customFormat="1" ht="16.5" hidden="1">
      <c r="A43" s="43"/>
      <c r="B43" s="22"/>
      <c r="C43" s="44"/>
      <c r="D43" s="45"/>
      <c r="E43" s="46"/>
      <c r="F43" s="4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39">
        <f t="shared" si="0"/>
        <v>0</v>
      </c>
    </row>
    <row r="44" spans="1:20" s="9" customFormat="1" ht="16.5" hidden="1">
      <c r="A44" s="62" t="s">
        <v>8</v>
      </c>
      <c r="B44" s="22"/>
      <c r="C44" s="44"/>
      <c r="D44" s="45"/>
      <c r="E44" s="46"/>
      <c r="F44" s="4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39">
        <f t="shared" si="0"/>
        <v>0</v>
      </c>
    </row>
    <row r="45" spans="1:20" s="9" customFormat="1" ht="16.5" hidden="1">
      <c r="A45" s="43" t="s">
        <v>40</v>
      </c>
      <c r="B45" s="22"/>
      <c r="C45" s="44"/>
      <c r="D45" s="45"/>
      <c r="E45" s="46"/>
      <c r="F45" s="4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39">
        <f t="shared" si="0"/>
        <v>0</v>
      </c>
    </row>
    <row r="46" spans="1:20" s="9" customFormat="1" ht="16.5" hidden="1">
      <c r="A46" s="68" t="s">
        <v>41</v>
      </c>
      <c r="B46" s="22" t="s">
        <v>13</v>
      </c>
      <c r="C46" s="20" t="s">
        <v>42</v>
      </c>
      <c r="D46" s="20" t="s">
        <v>43</v>
      </c>
      <c r="E46" s="69" t="s">
        <v>44</v>
      </c>
      <c r="F46" s="20" t="s">
        <v>45</v>
      </c>
      <c r="G46" s="26"/>
      <c r="H46" s="26"/>
      <c r="I46" s="26"/>
      <c r="J46" s="26">
        <v>117312.5</v>
      </c>
      <c r="K46" s="26"/>
      <c r="L46" s="26"/>
      <c r="M46" s="26"/>
      <c r="N46" s="26"/>
      <c r="O46" s="26">
        <v>117312.5</v>
      </c>
      <c r="P46" s="26"/>
      <c r="Q46" s="26"/>
      <c r="R46" s="26"/>
      <c r="S46" s="26"/>
      <c r="T46" s="39">
        <f t="shared" si="0"/>
        <v>234625</v>
      </c>
    </row>
    <row r="47" spans="1:20" s="9" customFormat="1" ht="16.5" hidden="1">
      <c r="A47" s="68" t="s">
        <v>46</v>
      </c>
      <c r="B47" s="22" t="s">
        <v>13</v>
      </c>
      <c r="C47" s="46" t="s">
        <v>47</v>
      </c>
      <c r="D47" s="46" t="s">
        <v>48</v>
      </c>
      <c r="E47" s="46" t="s">
        <v>49</v>
      </c>
      <c r="F47" s="20" t="s">
        <v>45</v>
      </c>
      <c r="G47" s="26"/>
      <c r="H47" s="26"/>
      <c r="I47" s="26">
        <v>95000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39">
        <f t="shared" si="0"/>
        <v>95000</v>
      </c>
    </row>
    <row r="48" spans="1:20" s="9" customFormat="1" ht="16.5" hidden="1">
      <c r="A48" s="68" t="s">
        <v>109</v>
      </c>
      <c r="B48" s="22" t="s">
        <v>110</v>
      </c>
      <c r="C48" s="46" t="s">
        <v>111</v>
      </c>
      <c r="D48" s="46" t="s">
        <v>112</v>
      </c>
      <c r="E48" s="46" t="s">
        <v>113</v>
      </c>
      <c r="F48" s="22" t="s">
        <v>45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>
        <f>21757.15</f>
        <v>21757.15</v>
      </c>
      <c r="S48" s="26"/>
      <c r="T48" s="39">
        <f t="shared" si="0"/>
        <v>21757.15</v>
      </c>
    </row>
    <row r="49" spans="1:20" s="9" customFormat="1" ht="16.5">
      <c r="A49" s="43"/>
      <c r="B49" s="22"/>
      <c r="C49" s="44"/>
      <c r="D49" s="45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39">
        <f t="shared" si="0"/>
        <v>0</v>
      </c>
    </row>
    <row r="50" spans="1:20" s="9" customFormat="1" ht="16.5" hidden="1">
      <c r="A50" s="62" t="s">
        <v>8</v>
      </c>
      <c r="B50" s="22"/>
      <c r="C50" s="44"/>
      <c r="D50" s="45"/>
      <c r="E50" s="46"/>
      <c r="F50" s="4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39">
        <f t="shared" si="0"/>
        <v>0</v>
      </c>
    </row>
    <row r="51" spans="1:20" s="9" customFormat="1" ht="16.5" hidden="1">
      <c r="A51" s="43" t="s">
        <v>65</v>
      </c>
      <c r="B51" s="22"/>
      <c r="C51" s="44"/>
      <c r="D51" s="45"/>
      <c r="E51" s="46"/>
      <c r="F51" s="4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39">
        <f t="shared" si="0"/>
        <v>0</v>
      </c>
    </row>
    <row r="52" spans="1:20" s="9" customFormat="1" ht="16.5" hidden="1">
      <c r="A52" s="68" t="s">
        <v>83</v>
      </c>
      <c r="B52" s="22" t="s">
        <v>98</v>
      </c>
      <c r="C52" s="46" t="s">
        <v>84</v>
      </c>
      <c r="D52" s="46" t="s">
        <v>85</v>
      </c>
      <c r="E52" s="76" t="s">
        <v>86</v>
      </c>
      <c r="F52" s="77">
        <v>17.801</v>
      </c>
      <c r="G52" s="26"/>
      <c r="H52" s="26"/>
      <c r="I52" s="26"/>
      <c r="J52" s="26"/>
      <c r="K52" s="26"/>
      <c r="L52" s="26"/>
      <c r="M52" s="26"/>
      <c r="N52" s="26"/>
      <c r="O52" s="26"/>
      <c r="P52" s="26">
        <f>12896-2</f>
        <v>12894</v>
      </c>
      <c r="Q52" s="26"/>
      <c r="R52" s="26"/>
      <c r="S52" s="26"/>
      <c r="T52" s="39">
        <f t="shared" si="0"/>
        <v>12894</v>
      </c>
    </row>
    <row r="53" spans="1:20" s="9" customFormat="1" ht="16.5" hidden="1">
      <c r="A53" s="68" t="s">
        <v>83</v>
      </c>
      <c r="B53" s="22" t="s">
        <v>95</v>
      </c>
      <c r="C53" s="46" t="s">
        <v>84</v>
      </c>
      <c r="D53" s="46" t="s">
        <v>85</v>
      </c>
      <c r="E53" s="76" t="s">
        <v>86</v>
      </c>
      <c r="F53" s="77">
        <v>17.801</v>
      </c>
      <c r="G53" s="26"/>
      <c r="H53" s="26"/>
      <c r="I53" s="26"/>
      <c r="J53" s="26"/>
      <c r="K53" s="26"/>
      <c r="L53" s="26"/>
      <c r="M53" s="26"/>
      <c r="N53" s="26"/>
      <c r="O53" s="26"/>
      <c r="P53" s="26">
        <v>1</v>
      </c>
      <c r="Q53" s="26"/>
      <c r="R53" s="26"/>
      <c r="S53" s="26"/>
      <c r="T53" s="39">
        <f t="shared" si="0"/>
        <v>1</v>
      </c>
    </row>
    <row r="54" spans="1:20" s="9" customFormat="1" ht="16.5" hidden="1">
      <c r="A54" s="68" t="s">
        <v>83</v>
      </c>
      <c r="B54" s="22" t="s">
        <v>96</v>
      </c>
      <c r="C54" s="46" t="s">
        <v>84</v>
      </c>
      <c r="D54" s="46" t="s">
        <v>85</v>
      </c>
      <c r="E54" s="76" t="s">
        <v>86</v>
      </c>
      <c r="F54" s="77">
        <v>17.801</v>
      </c>
      <c r="G54" s="26"/>
      <c r="H54" s="26"/>
      <c r="I54" s="26"/>
      <c r="J54" s="26"/>
      <c r="K54" s="26"/>
      <c r="L54" s="26"/>
      <c r="M54" s="26"/>
      <c r="N54" s="26"/>
      <c r="O54" s="26"/>
      <c r="P54" s="26">
        <v>1</v>
      </c>
      <c r="Q54" s="26"/>
      <c r="R54" s="26"/>
      <c r="S54" s="26"/>
      <c r="T54" s="39">
        <f t="shared" si="0"/>
        <v>1</v>
      </c>
    </row>
    <row r="55" spans="1:20" s="9" customFormat="1" ht="16.5" hidden="1">
      <c r="A55" s="11"/>
      <c r="B55" s="19"/>
      <c r="C55" s="25"/>
      <c r="D55" s="19"/>
      <c r="E55" s="25"/>
      <c r="F55" s="19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39">
        <f t="shared" si="0"/>
        <v>0</v>
      </c>
    </row>
    <row r="56" spans="1:20" s="9" customFormat="1" ht="16.5" hidden="1">
      <c r="A56" s="62" t="s">
        <v>8</v>
      </c>
      <c r="B56" s="38"/>
      <c r="C56" s="74"/>
      <c r="D56" s="38"/>
      <c r="E56" s="74"/>
      <c r="F56" s="38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39">
        <f t="shared" si="0"/>
        <v>0</v>
      </c>
    </row>
    <row r="57" spans="1:20" s="9" customFormat="1" ht="16.5" hidden="1">
      <c r="A57" s="78" t="s">
        <v>87</v>
      </c>
      <c r="B57" s="38"/>
      <c r="C57" s="74"/>
      <c r="D57" s="38"/>
      <c r="E57" s="74"/>
      <c r="F57" s="38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39">
        <f t="shared" si="0"/>
        <v>0</v>
      </c>
    </row>
    <row r="58" spans="1:20" s="9" customFormat="1" ht="16.5" hidden="1">
      <c r="A58" s="79" t="s">
        <v>93</v>
      </c>
      <c r="B58" s="22" t="s">
        <v>94</v>
      </c>
      <c r="C58" s="65" t="s">
        <v>91</v>
      </c>
      <c r="D58" s="65" t="s">
        <v>92</v>
      </c>
      <c r="E58" s="65" t="s">
        <v>90</v>
      </c>
      <c r="F58" s="65">
        <v>17.285</v>
      </c>
      <c r="G58" s="75"/>
      <c r="H58" s="75"/>
      <c r="I58" s="75"/>
      <c r="J58" s="75"/>
      <c r="K58" s="75"/>
      <c r="L58" s="75"/>
      <c r="M58" s="75"/>
      <c r="N58" s="75"/>
      <c r="O58" s="75"/>
      <c r="P58" s="75">
        <f>324000-2</f>
        <v>323998</v>
      </c>
      <c r="Q58" s="75"/>
      <c r="R58" s="75"/>
      <c r="S58" s="75"/>
      <c r="T58" s="39">
        <f t="shared" si="0"/>
        <v>323998</v>
      </c>
    </row>
    <row r="59" spans="1:20" s="9" customFormat="1" ht="16.5" hidden="1">
      <c r="A59" s="79" t="s">
        <v>93</v>
      </c>
      <c r="B59" s="22" t="s">
        <v>88</v>
      </c>
      <c r="C59" s="65" t="s">
        <v>91</v>
      </c>
      <c r="D59" s="65" t="s">
        <v>92</v>
      </c>
      <c r="E59" s="65" t="s">
        <v>90</v>
      </c>
      <c r="F59" s="65">
        <v>17.285</v>
      </c>
      <c r="G59" s="75"/>
      <c r="H59" s="75"/>
      <c r="I59" s="75"/>
      <c r="J59" s="75"/>
      <c r="K59" s="75"/>
      <c r="L59" s="75"/>
      <c r="M59" s="75"/>
      <c r="N59" s="75"/>
      <c r="O59" s="75"/>
      <c r="P59" s="75">
        <v>1</v>
      </c>
      <c r="Q59" s="75"/>
      <c r="R59" s="75"/>
      <c r="S59" s="75"/>
      <c r="T59" s="39">
        <f t="shared" si="0"/>
        <v>1</v>
      </c>
    </row>
    <row r="60" spans="1:20" s="9" customFormat="1" ht="16.5" hidden="1">
      <c r="A60" s="79" t="s">
        <v>93</v>
      </c>
      <c r="B60" s="22" t="s">
        <v>17</v>
      </c>
      <c r="C60" s="65" t="s">
        <v>91</v>
      </c>
      <c r="D60" s="65" t="s">
        <v>92</v>
      </c>
      <c r="E60" s="65" t="s">
        <v>90</v>
      </c>
      <c r="F60" s="65">
        <v>17.285</v>
      </c>
      <c r="G60" s="75"/>
      <c r="H60" s="75"/>
      <c r="I60" s="75"/>
      <c r="J60" s="75"/>
      <c r="K60" s="75"/>
      <c r="L60" s="75"/>
      <c r="M60" s="75"/>
      <c r="N60" s="75"/>
      <c r="O60" s="75"/>
      <c r="P60" s="75">
        <v>1</v>
      </c>
      <c r="Q60" s="75"/>
      <c r="R60" s="75"/>
      <c r="S60" s="75"/>
      <c r="T60" s="39">
        <f t="shared" si="0"/>
        <v>1</v>
      </c>
    </row>
    <row r="61" spans="1:20" s="9" customFormat="1" ht="16.5" hidden="1">
      <c r="A61" s="68" t="s">
        <v>100</v>
      </c>
      <c r="B61" s="22" t="s">
        <v>101</v>
      </c>
      <c r="C61" s="65" t="s">
        <v>102</v>
      </c>
      <c r="D61" s="83" t="s">
        <v>103</v>
      </c>
      <c r="E61" s="83" t="s">
        <v>104</v>
      </c>
      <c r="F61" s="65">
        <v>17.225</v>
      </c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>
        <f>55426-2</f>
        <v>55424</v>
      </c>
      <c r="R61" s="75"/>
      <c r="S61" s="75"/>
      <c r="T61" s="39">
        <f t="shared" si="0"/>
        <v>55424</v>
      </c>
    </row>
    <row r="62" spans="1:20" s="9" customFormat="1" ht="16.5" hidden="1">
      <c r="A62" s="68" t="s">
        <v>100</v>
      </c>
      <c r="B62" s="20" t="s">
        <v>105</v>
      </c>
      <c r="C62" s="65" t="s">
        <v>102</v>
      </c>
      <c r="D62" s="83" t="s">
        <v>103</v>
      </c>
      <c r="E62" s="83" t="s">
        <v>104</v>
      </c>
      <c r="F62" s="65">
        <v>17.225</v>
      </c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>
        <v>1</v>
      </c>
      <c r="R62" s="75"/>
      <c r="S62" s="75"/>
      <c r="T62" s="39">
        <f t="shared" si="0"/>
        <v>1</v>
      </c>
    </row>
    <row r="63" spans="1:20" s="9" customFormat="1" ht="16.5" hidden="1">
      <c r="A63" s="68" t="s">
        <v>100</v>
      </c>
      <c r="B63" s="22" t="s">
        <v>17</v>
      </c>
      <c r="C63" s="65" t="s">
        <v>102</v>
      </c>
      <c r="D63" s="83" t="s">
        <v>103</v>
      </c>
      <c r="E63" s="83" t="s">
        <v>104</v>
      </c>
      <c r="F63" s="65">
        <v>17.225</v>
      </c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>
        <v>1</v>
      </c>
      <c r="R63" s="75"/>
      <c r="S63" s="75"/>
      <c r="T63" s="39">
        <f t="shared" si="0"/>
        <v>1</v>
      </c>
    </row>
    <row r="64" spans="1:20" s="9" customFormat="1" ht="16.5">
      <c r="A64" s="80"/>
      <c r="B64" s="81"/>
      <c r="C64" s="82"/>
      <c r="D64" s="82"/>
      <c r="E64" s="82"/>
      <c r="F64" s="82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39">
        <f t="shared" si="0"/>
        <v>0</v>
      </c>
    </row>
    <row r="65" spans="1:20" s="9" customFormat="1" ht="16.5">
      <c r="A65" s="80"/>
      <c r="B65" s="81"/>
      <c r="C65" s="82"/>
      <c r="D65" s="82"/>
      <c r="E65" s="82"/>
      <c r="F65" s="82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39">
        <f t="shared" si="0"/>
        <v>0</v>
      </c>
    </row>
    <row r="66" spans="1:20" s="9" customFormat="1" ht="17.25" thickBot="1">
      <c r="A66" s="54"/>
      <c r="B66" s="55"/>
      <c r="C66" s="55"/>
      <c r="D66" s="38"/>
      <c r="E66" s="38"/>
      <c r="F66" s="38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39">
        <f aca="true" t="shared" si="1" ref="T61:T66">SUM(P66:Q66)</f>
        <v>0</v>
      </c>
    </row>
    <row r="67" spans="1:20" s="9" customFormat="1" ht="19.5" thickBot="1">
      <c r="A67" s="57" t="s">
        <v>0</v>
      </c>
      <c r="B67" s="58"/>
      <c r="C67" s="59"/>
      <c r="D67" s="59"/>
      <c r="E67" s="59"/>
      <c r="F67" s="60"/>
      <c r="G67" s="61">
        <f>SUM(G8:G17)</f>
        <v>611100</v>
      </c>
      <c r="H67" s="61">
        <f>SUM(H6:H66)</f>
        <v>182537</v>
      </c>
      <c r="I67" s="61">
        <f>SUM(I6:I66)</f>
        <v>160967</v>
      </c>
      <c r="J67" s="61">
        <f>SUM(J6:J66)</f>
        <v>117312.5</v>
      </c>
      <c r="K67" s="61">
        <f>SUM(K7:K66)</f>
        <v>13991</v>
      </c>
      <c r="L67" s="61">
        <f>SUM(L6:L66)</f>
        <v>18391</v>
      </c>
      <c r="M67" s="61">
        <f>SUM(M6:M66)</f>
        <v>6125</v>
      </c>
      <c r="N67" s="61">
        <f>SUM(N6:N66)</f>
        <v>1081987</v>
      </c>
      <c r="O67" s="61">
        <f>SUM(O6:O66)</f>
        <v>117312.5</v>
      </c>
      <c r="P67" s="61">
        <f>SUM(P43:P66)</f>
        <v>336896</v>
      </c>
      <c r="Q67" s="61">
        <f>SUM(Q43:Q66)</f>
        <v>55426</v>
      </c>
      <c r="R67" s="61">
        <f>SUM(R7:R66)</f>
        <v>21757.15</v>
      </c>
      <c r="S67" s="61">
        <f>SUM(S6:S66)</f>
        <v>3945</v>
      </c>
      <c r="T67" s="67">
        <f>SUM(T6:T55)</f>
        <v>2348321.15</v>
      </c>
    </row>
    <row r="68" spans="1:20" s="9" customFormat="1" ht="18.75">
      <c r="A68" s="30"/>
      <c r="B68" s="31"/>
      <c r="C68" s="32"/>
      <c r="D68" s="32"/>
      <c r="E68" s="32"/>
      <c r="F68" s="33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5"/>
    </row>
    <row r="69" spans="1:2" ht="16.5">
      <c r="A69" s="10" t="s">
        <v>9</v>
      </c>
      <c r="B69" s="9"/>
    </row>
    <row r="70" ht="15" hidden="1">
      <c r="A70" s="27" t="s">
        <v>21</v>
      </c>
    </row>
    <row r="71" ht="15" hidden="1">
      <c r="A71" s="28" t="s">
        <v>19</v>
      </c>
    </row>
    <row r="72" ht="30" hidden="1">
      <c r="A72" s="29" t="s">
        <v>18</v>
      </c>
    </row>
    <row r="73" ht="15" hidden="1">
      <c r="A73" s="40" t="s">
        <v>24</v>
      </c>
    </row>
    <row r="74" ht="30" hidden="1">
      <c r="A74" s="41" t="s">
        <v>23</v>
      </c>
    </row>
    <row r="75" ht="15" hidden="1">
      <c r="A75" s="40" t="s">
        <v>50</v>
      </c>
    </row>
    <row r="76" ht="15" hidden="1">
      <c r="A76" s="40" t="s">
        <v>51</v>
      </c>
    </row>
    <row r="77" ht="15" hidden="1">
      <c r="A77" s="40" t="s">
        <v>54</v>
      </c>
    </row>
    <row r="78" ht="15" hidden="1">
      <c r="A78" s="40" t="s">
        <v>53</v>
      </c>
    </row>
    <row r="79" ht="15" hidden="1">
      <c r="A79" s="40" t="s">
        <v>57</v>
      </c>
    </row>
    <row r="80" ht="15" hidden="1">
      <c r="A80" s="40" t="s">
        <v>58</v>
      </c>
    </row>
    <row r="81" ht="15" hidden="1">
      <c r="A81" s="40" t="s">
        <v>63</v>
      </c>
    </row>
    <row r="82" ht="15" hidden="1">
      <c r="A82" s="40" t="s">
        <v>62</v>
      </c>
    </row>
    <row r="83" ht="15" hidden="1">
      <c r="A83" s="40" t="s">
        <v>68</v>
      </c>
    </row>
    <row r="84" ht="15" hidden="1">
      <c r="A84" s="40" t="s">
        <v>69</v>
      </c>
    </row>
    <row r="85" ht="15" hidden="1">
      <c r="A85" s="40" t="s">
        <v>78</v>
      </c>
    </row>
    <row r="86" ht="15" hidden="1">
      <c r="A86" s="40" t="s">
        <v>77</v>
      </c>
    </row>
    <row r="87" ht="15" hidden="1">
      <c r="A87" s="40" t="s">
        <v>81</v>
      </c>
    </row>
    <row r="88" ht="15" hidden="1">
      <c r="A88" s="40" t="s">
        <v>80</v>
      </c>
    </row>
    <row r="89" ht="15" hidden="1">
      <c r="A89" s="40" t="s">
        <v>97</v>
      </c>
    </row>
    <row r="90" ht="15" hidden="1">
      <c r="A90" s="40" t="s">
        <v>89</v>
      </c>
    </row>
    <row r="91" ht="15" hidden="1">
      <c r="A91" s="40" t="s">
        <v>107</v>
      </c>
    </row>
    <row r="92" ht="15" hidden="1">
      <c r="A92" s="40" t="s">
        <v>106</v>
      </c>
    </row>
    <row r="93" ht="15" hidden="1">
      <c r="A93" s="40" t="s">
        <v>115</v>
      </c>
    </row>
    <row r="94" ht="15" hidden="1">
      <c r="A94" s="40" t="s">
        <v>114</v>
      </c>
    </row>
    <row r="95" ht="15">
      <c r="A95" s="40" t="s">
        <v>117</v>
      </c>
    </row>
    <row r="96" ht="15">
      <c r="A96" s="40" t="s">
        <v>118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2016-08-18T13:10:46Z</cp:lastPrinted>
  <dcterms:created xsi:type="dcterms:W3CDTF">2000-04-13T13:33:42Z</dcterms:created>
  <dcterms:modified xsi:type="dcterms:W3CDTF">2017-05-17T14:29:37Z</dcterms:modified>
  <cp:category/>
  <cp:version/>
  <cp:contentType/>
  <cp:contentStatus/>
</cp:coreProperties>
</file>