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/>
  <calcPr fullCalcOnLoad="1"/>
</workbook>
</file>

<file path=xl/sharedStrings.xml><?xml version="1.0" encoding="utf-8"?>
<sst xmlns="http://schemas.openxmlformats.org/spreadsheetml/2006/main" count="202" uniqueCount="98">
  <si>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</si>
  <si>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</si>
  <si>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</si>
  <si>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</si>
  <si>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</si>
  <si>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</si>
  <si>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</si>
  <si>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</si>
  <si>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</si>
  <si>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</si>
  <si>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</si>
  <si>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</si>
  <si>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</si>
  <si>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</si>
  <si>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</si>
  <si>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</si>
  <si>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</si>
  <si>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</si>
  <si>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</si>
  <si>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</si>
  <si>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</si>
  <si>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</si>
  <si>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</si>
  <si>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</si>
  <si>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</si>
  <si>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</si>
  <si>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</si>
  <si>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</si>
  <si>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</si>
  <si>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</si>
  <si>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</si>
  <si>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</si>
  <si>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</si>
  <si>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</si>
  <si>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17CCFHAMWP</t>
  </si>
  <si>
    <t>WP 90%</t>
  </si>
  <si>
    <t>FES2017</t>
  </si>
  <si>
    <t>7002-6626</t>
  </si>
  <si>
    <t xml:space="preserve">J105 </t>
  </si>
  <si>
    <t>WP 10%</t>
  </si>
  <si>
    <t>J107</t>
  </si>
  <si>
    <t>CT EOL 17CCFHAMSOSWTF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</si>
  <si>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</si>
  <si>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</si>
  <si>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</si>
  <si>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</si>
  <si>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</si>
  <si>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</si>
  <si>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</si>
  <si>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</si>
  <si>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</si>
  <si>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</si>
  <si>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</si>
  <si>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</si>
  <si>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</si>
  <si>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</si>
  <si>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</si>
  <si>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</si>
  <si>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</si>
  <si>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</si>
  <si>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</si>
  <si>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</si>
  <si>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</si>
  <si>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</si>
  <si>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</si>
  <si>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</si>
  <si>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17CCFHAMVETSUI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</si>
  <si>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</si>
  <si>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</si>
  <si>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</si>
  <si>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</si>
  <si>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</si>
  <si>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</si>
  <si>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</si>
  <si>
    <t>BUDGET SHEET #7</t>
  </si>
  <si>
    <t>FWIAADT17B </t>
  </si>
  <si>
    <t>FWIADWK17B</t>
  </si>
  <si>
    <t xml:space="preserve">TO INCREASE WIOA FUNDS </t>
  </si>
  <si>
    <t>BUDGET SHEET #7 NOVEMBER 3, 2016</t>
  </si>
  <si>
    <t>BUDGET SHEET #8</t>
  </si>
  <si>
    <t>TO ADD BALANCE OF SOS FUNDS</t>
  </si>
  <si>
    <t>BUDGET SHEET #8 NOVEMBER 14, 2016</t>
  </si>
  <si>
    <t>BUDGET SHEET #9</t>
  </si>
  <si>
    <t>UI HEARINGS (ENDS 12-31-19)</t>
  </si>
  <si>
    <t>OCT 1, 2016-JUNE 30, 2017</t>
  </si>
  <si>
    <t>FUI2017 </t>
  </si>
  <si>
    <t>7002-6624</t>
  </si>
  <si>
    <t>J130</t>
  </si>
  <si>
    <t>JULY 1, 2017-JUNE 30, 2018</t>
  </si>
  <si>
    <t>JULY 1, 2018-JUNE 30, 2019</t>
  </si>
  <si>
    <t>UI OTHER (ENDS 12-31-19)</t>
  </si>
  <si>
    <t>DVOP</t>
  </si>
  <si>
    <t>OCT 1, 2016-DEC. 9, 2016</t>
  </si>
  <si>
    <t>FVETS2017</t>
  </si>
  <si>
    <t>7002-6628  </t>
  </si>
  <si>
    <t>J109</t>
  </si>
  <si>
    <t xml:space="preserve">TO ADD 90%, UI &amp; DVOP FUNDS </t>
  </si>
  <si>
    <t>BUDGET SHEET #9 JANUARY 24,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</si>
</sst>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NumberFormat="1" applyFont="1" applyFill="1" applyBorder="1" applyAlignment="1">
      <alignment horizontal="center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3">
      <selection activeCell="P32" sqref="P3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1" width="19.7109375" style="4" hidden="1" customWidth="1"/>
    <col min="12" max="14" width="21.28125" style="4" hidden="1" customWidth="1"/>
    <col min="15" max="15" width="18.57421875" style="4" hidden="1" customWidth="1"/>
    <col min="16" max="16" width="21.2812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72" t="s">
        <v>10</v>
      </c>
      <c r="C1" s="73"/>
      <c r="D1" s="73"/>
      <c r="E1" s="73"/>
      <c r="F1" s="73"/>
      <c r="G1" s="73"/>
      <c r="H1" s="36"/>
      <c r="I1" s="36"/>
      <c r="J1" s="36"/>
      <c r="K1" s="36"/>
      <c r="L1" s="36"/>
      <c r="M1" s="36"/>
      <c r="N1" s="36"/>
      <c r="O1" s="36"/>
      <c r="P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47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39" t="s">
        <v>56</v>
      </c>
      <c r="L5" s="39" t="s">
        <v>61</v>
      </c>
      <c r="M5" s="39" t="s">
        <v>65</v>
      </c>
      <c r="N5" s="39" t="s">
        <v>74</v>
      </c>
      <c r="O5" s="39" t="s">
        <v>79</v>
      </c>
      <c r="P5" s="39" t="s">
        <v>82</v>
      </c>
      <c r="Q5" s="9" t="s">
        <v>6</v>
      </c>
    </row>
    <row r="6" spans="1:17" s="23" customFormat="1" ht="16.5" hidden="1">
      <c r="A6" s="59" t="s">
        <v>8</v>
      </c>
      <c r="B6" s="41"/>
      <c r="C6" s="42"/>
      <c r="D6" s="42"/>
      <c r="E6" s="43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s="23" customFormat="1" ht="16.5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3" customFormat="1" ht="16.5" hidden="1">
      <c r="A8" s="60" t="s">
        <v>15</v>
      </c>
      <c r="B8" s="17" t="s">
        <v>13</v>
      </c>
      <c r="C8" s="25" t="s">
        <v>21</v>
      </c>
      <c r="D8" s="15" t="s">
        <v>11</v>
      </c>
      <c r="E8" s="25">
        <v>6101</v>
      </c>
      <c r="F8" s="17">
        <v>17.259</v>
      </c>
      <c r="G8" s="18">
        <f>604472-2</f>
        <v>604470</v>
      </c>
      <c r="H8" s="18"/>
      <c r="I8" s="18"/>
      <c r="J8" s="18"/>
      <c r="K8" s="18"/>
      <c r="L8" s="18"/>
      <c r="M8" s="18"/>
      <c r="N8" s="18"/>
      <c r="O8" s="18"/>
      <c r="P8" s="18"/>
      <c r="Q8" s="38">
        <f>SUM(G8:N8)</f>
        <v>604470</v>
      </c>
    </row>
    <row r="9" spans="1:17" s="10" customFormat="1" ht="16.5" hidden="1">
      <c r="A9" s="24" t="s">
        <v>15</v>
      </c>
      <c r="B9" s="17" t="s">
        <v>16</v>
      </c>
      <c r="C9" s="25" t="s">
        <v>21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38">
        <f aca="true" t="shared" si="0" ref="Q9:Q20">SUM(G9:N9)</f>
        <v>1</v>
      </c>
    </row>
    <row r="10" spans="1:17" s="10" customFormat="1" ht="16.5" hidden="1">
      <c r="A10" s="24" t="s">
        <v>15</v>
      </c>
      <c r="B10" s="17" t="s">
        <v>17</v>
      </c>
      <c r="C10" s="25" t="s">
        <v>21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38">
        <f t="shared" si="0"/>
        <v>1</v>
      </c>
    </row>
    <row r="11" spans="1:17" s="27" customFormat="1" ht="16.5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>
        <f t="shared" si="0"/>
        <v>0</v>
      </c>
    </row>
    <row r="12" spans="1:17" s="10" customFormat="1" ht="16.5" hidden="1">
      <c r="A12" s="24" t="s">
        <v>27</v>
      </c>
      <c r="B12" s="17" t="s">
        <v>13</v>
      </c>
      <c r="C12" s="61" t="s">
        <v>28</v>
      </c>
      <c r="D12" s="62" t="s">
        <v>29</v>
      </c>
      <c r="E12" s="25">
        <v>6102</v>
      </c>
      <c r="F12" s="25">
        <v>17.258</v>
      </c>
      <c r="G12" s="18"/>
      <c r="H12" s="18">
        <v>44570</v>
      </c>
      <c r="I12" s="18"/>
      <c r="J12" s="18"/>
      <c r="K12" s="18"/>
      <c r="L12" s="18"/>
      <c r="M12" s="18"/>
      <c r="N12" s="18"/>
      <c r="O12" s="18"/>
      <c r="P12" s="18"/>
      <c r="Q12" s="38">
        <f t="shared" si="0"/>
        <v>44570</v>
      </c>
    </row>
    <row r="13" spans="1:17" s="10" customFormat="1" ht="16.5" hidden="1">
      <c r="A13" s="24" t="s">
        <v>27</v>
      </c>
      <c r="B13" s="17" t="s">
        <v>13</v>
      </c>
      <c r="C13" s="63" t="s">
        <v>75</v>
      </c>
      <c r="D13" s="6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18">
        <v>303921</v>
      </c>
      <c r="O13" s="18"/>
      <c r="P13" s="18"/>
      <c r="Q13" s="38">
        <f t="shared" si="0"/>
        <v>303921</v>
      </c>
    </row>
    <row r="14" spans="1:17" s="10" customFormat="1" ht="16.5" hidden="1">
      <c r="A14" s="24" t="s">
        <v>27</v>
      </c>
      <c r="B14" s="17" t="s">
        <v>16</v>
      </c>
      <c r="C14" s="63" t="s">
        <v>75</v>
      </c>
      <c r="D14" s="6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38">
        <f t="shared" si="0"/>
        <v>1</v>
      </c>
    </row>
    <row r="15" spans="1:17" s="10" customFormat="1" ht="16.5" hidden="1">
      <c r="A15" s="24" t="s">
        <v>27</v>
      </c>
      <c r="B15" s="17" t="s">
        <v>17</v>
      </c>
      <c r="C15" s="63" t="s">
        <v>75</v>
      </c>
      <c r="D15" s="6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18">
        <v>1</v>
      </c>
      <c r="O15" s="18"/>
      <c r="P15" s="18"/>
      <c r="Q15" s="38">
        <f t="shared" si="0"/>
        <v>1</v>
      </c>
    </row>
    <row r="16" spans="1:17" s="27" customFormat="1" ht="16.5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8">
        <f t="shared" si="0"/>
        <v>0</v>
      </c>
    </row>
    <row r="17" spans="1:17" s="27" customFormat="1" ht="15" hidden="1">
      <c r="A17" s="24" t="s">
        <v>30</v>
      </c>
      <c r="B17" s="17" t="s">
        <v>13</v>
      </c>
      <c r="C17" s="25" t="s">
        <v>31</v>
      </c>
      <c r="D17" s="62" t="s">
        <v>32</v>
      </c>
      <c r="E17" s="25">
        <v>6103</v>
      </c>
      <c r="F17" s="25">
        <v>17.278</v>
      </c>
      <c r="G17" s="18"/>
      <c r="H17" s="18">
        <v>70223</v>
      </c>
      <c r="I17" s="18"/>
      <c r="J17" s="18"/>
      <c r="K17" s="18"/>
      <c r="L17" s="18"/>
      <c r="M17" s="18"/>
      <c r="N17" s="18"/>
      <c r="O17" s="18"/>
      <c r="P17" s="18"/>
      <c r="Q17" s="38">
        <f t="shared" si="0"/>
        <v>70223</v>
      </c>
    </row>
    <row r="18" spans="1:17" s="27" customFormat="1" ht="16.5" hidden="1">
      <c r="A18" s="24" t="s">
        <v>30</v>
      </c>
      <c r="B18" s="17" t="s">
        <v>13</v>
      </c>
      <c r="C18" s="63" t="s">
        <v>76</v>
      </c>
      <c r="D18" s="6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18">
        <v>372298</v>
      </c>
      <c r="O18" s="18"/>
      <c r="P18" s="18"/>
      <c r="Q18" s="38">
        <f t="shared" si="0"/>
        <v>372298</v>
      </c>
    </row>
    <row r="19" spans="1:17" s="27" customFormat="1" ht="16.5" hidden="1">
      <c r="A19" s="24" t="s">
        <v>30</v>
      </c>
      <c r="B19" s="17" t="s">
        <v>16</v>
      </c>
      <c r="C19" s="63" t="s">
        <v>76</v>
      </c>
      <c r="D19" s="6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18">
        <v>1</v>
      </c>
      <c r="O19" s="18"/>
      <c r="P19" s="18"/>
      <c r="Q19" s="38">
        <f t="shared" si="0"/>
        <v>1</v>
      </c>
    </row>
    <row r="20" spans="1:17" s="27" customFormat="1" ht="16.5" hidden="1">
      <c r="A20" s="24" t="s">
        <v>30</v>
      </c>
      <c r="B20" s="17" t="s">
        <v>17</v>
      </c>
      <c r="C20" s="63" t="s">
        <v>76</v>
      </c>
      <c r="D20" s="6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18">
        <v>1</v>
      </c>
      <c r="O20" s="18"/>
      <c r="P20" s="18"/>
      <c r="Q20" s="38">
        <f t="shared" si="0"/>
        <v>1</v>
      </c>
    </row>
    <row r="21" spans="1:17" s="27" customFormat="1" ht="15" hidden="1">
      <c r="A21" s="24"/>
      <c r="B21" s="17"/>
      <c r="C21" s="25"/>
      <c r="D21" s="62"/>
      <c r="E21" s="25"/>
      <c r="F21" s="2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8"/>
    </row>
    <row r="22" spans="1:17" s="27" customFormat="1" ht="15" hidden="1">
      <c r="A22" s="24" t="s">
        <v>57</v>
      </c>
      <c r="B22" s="17" t="s">
        <v>13</v>
      </c>
      <c r="C22" s="25" t="s">
        <v>60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>
        <f>26765-1</f>
        <v>26764</v>
      </c>
      <c r="L22" s="18"/>
      <c r="M22" s="18"/>
      <c r="N22" s="18"/>
      <c r="O22" s="18"/>
      <c r="P22" s="18"/>
      <c r="Q22" s="38">
        <f aca="true" t="shared" si="1" ref="Q22:Q31">SUM(G22:K22)</f>
        <v>26764</v>
      </c>
    </row>
    <row r="23" spans="1:17" s="27" customFormat="1" ht="15" hidden="1">
      <c r="A23" s="24" t="s">
        <v>57</v>
      </c>
      <c r="B23" s="17" t="s">
        <v>16</v>
      </c>
      <c r="C23" s="25" t="s">
        <v>60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>
        <v>1</v>
      </c>
      <c r="L23" s="18"/>
      <c r="M23" s="18"/>
      <c r="N23" s="18"/>
      <c r="O23" s="18"/>
      <c r="P23" s="18"/>
      <c r="Q23" s="38">
        <f t="shared" si="1"/>
        <v>1</v>
      </c>
    </row>
    <row r="24" spans="1:17" s="27" customFormat="1" ht="15" hidden="1">
      <c r="A24" s="24"/>
      <c r="B24" s="17"/>
      <c r="C24" s="25"/>
      <c r="D24" s="62"/>
      <c r="E24" s="25"/>
      <c r="F24" s="2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8"/>
    </row>
    <row r="25" spans="1:17" s="27" customFormat="1" ht="15" hidden="1">
      <c r="A25" s="59" t="s">
        <v>8</v>
      </c>
      <c r="B25" s="17"/>
      <c r="C25" s="25"/>
      <c r="D25" s="62"/>
      <c r="E25" s="25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8"/>
    </row>
    <row r="26" spans="1:17" s="27" customFormat="1" ht="15" hidden="1">
      <c r="A26" s="24" t="s">
        <v>66</v>
      </c>
      <c r="B26" s="17"/>
      <c r="C26" s="25"/>
      <c r="D26" s="62"/>
      <c r="E26" s="25"/>
      <c r="F26" s="2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8"/>
    </row>
    <row r="27" spans="1:17" s="27" customFormat="1" ht="15" hidden="1">
      <c r="A27" s="64" t="s">
        <v>67</v>
      </c>
      <c r="B27" s="17" t="s">
        <v>68</v>
      </c>
      <c r="C27" s="67" t="s">
        <v>71</v>
      </c>
      <c r="D27" s="67" t="s">
        <v>72</v>
      </c>
      <c r="E27" s="69" t="s">
        <v>73</v>
      </c>
      <c r="F27" s="68">
        <v>17.801</v>
      </c>
      <c r="G27" s="18"/>
      <c r="H27" s="18"/>
      <c r="I27" s="18"/>
      <c r="J27" s="18"/>
      <c r="K27" s="18"/>
      <c r="L27" s="18"/>
      <c r="M27" s="18">
        <v>5125</v>
      </c>
      <c r="N27" s="18"/>
      <c r="O27" s="18"/>
      <c r="P27" s="18"/>
      <c r="Q27" s="38">
        <f>SUM(L27:M27)</f>
        <v>5125</v>
      </c>
    </row>
    <row r="28" spans="1:17" s="27" customFormat="1" ht="15">
      <c r="A28" s="24"/>
      <c r="B28" s="17"/>
      <c r="C28" s="25"/>
      <c r="D28" s="62"/>
      <c r="E28" s="25"/>
      <c r="F28" s="2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8">
        <f t="shared" si="1"/>
        <v>0</v>
      </c>
    </row>
    <row r="29" spans="1:17" s="27" customFormat="1" ht="15">
      <c r="A29" s="24"/>
      <c r="B29" s="17"/>
      <c r="C29" s="25"/>
      <c r="D29" s="62"/>
      <c r="E29" s="25"/>
      <c r="F29" s="2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8">
        <f t="shared" si="1"/>
        <v>0</v>
      </c>
    </row>
    <row r="30" spans="1:17" s="27" customFormat="1" ht="15">
      <c r="A30" s="59" t="s">
        <v>8</v>
      </c>
      <c r="B30" s="17"/>
      <c r="C30" s="25"/>
      <c r="D30" s="62"/>
      <c r="E30" s="25"/>
      <c r="F30" s="2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8">
        <f t="shared" si="1"/>
        <v>0</v>
      </c>
    </row>
    <row r="31" spans="1:17" s="27" customFormat="1" ht="15">
      <c r="A31" s="24" t="s">
        <v>34</v>
      </c>
      <c r="B31" s="17"/>
      <c r="C31" s="25"/>
      <c r="D31" s="62"/>
      <c r="E31" s="25"/>
      <c r="F31" s="2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8">
        <f t="shared" si="1"/>
        <v>0</v>
      </c>
    </row>
    <row r="32" spans="1:17" s="27" customFormat="1" ht="16.5">
      <c r="A32" s="24" t="s">
        <v>35</v>
      </c>
      <c r="B32" s="17" t="s">
        <v>13</v>
      </c>
      <c r="C32" s="63" t="s">
        <v>36</v>
      </c>
      <c r="D32" s="15" t="s">
        <v>37</v>
      </c>
      <c r="E32" s="63" t="s">
        <v>38</v>
      </c>
      <c r="F32" s="17">
        <v>17.207</v>
      </c>
      <c r="G32" s="18"/>
      <c r="H32" s="18"/>
      <c r="I32" s="18">
        <f>68990-2</f>
        <v>68988</v>
      </c>
      <c r="J32" s="18"/>
      <c r="K32" s="18"/>
      <c r="L32" s="18"/>
      <c r="M32" s="18"/>
      <c r="N32" s="18"/>
      <c r="O32" s="18"/>
      <c r="P32" s="18">
        <f>15149+2408.75</f>
        <v>17557.75</v>
      </c>
      <c r="Q32" s="38">
        <f>SUM(G32:P32)</f>
        <v>86545.75</v>
      </c>
    </row>
    <row r="33" spans="1:17" s="27" customFormat="1" ht="16.5" hidden="1">
      <c r="A33" s="24" t="s">
        <v>35</v>
      </c>
      <c r="B33" s="17" t="s">
        <v>16</v>
      </c>
      <c r="C33" s="63" t="s">
        <v>36</v>
      </c>
      <c r="D33" s="15" t="s">
        <v>37</v>
      </c>
      <c r="E33" s="63" t="s">
        <v>38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18"/>
      <c r="O33" s="18"/>
      <c r="P33" s="18"/>
      <c r="Q33" s="38">
        <f>SUM(G33:P33)</f>
        <v>1</v>
      </c>
    </row>
    <row r="34" spans="1:17" s="27" customFormat="1" ht="16.5" hidden="1">
      <c r="A34" s="24" t="s">
        <v>35</v>
      </c>
      <c r="B34" s="17" t="s">
        <v>17</v>
      </c>
      <c r="C34" s="63" t="s">
        <v>36</v>
      </c>
      <c r="D34" s="15" t="s">
        <v>37</v>
      </c>
      <c r="E34" s="63" t="s">
        <v>38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18"/>
      <c r="O34" s="18"/>
      <c r="P34" s="18"/>
      <c r="Q34" s="38">
        <f>SUM(G34:P34)</f>
        <v>1</v>
      </c>
    </row>
    <row r="35" spans="1:17" s="27" customFormat="1" ht="16.5" hidden="1">
      <c r="A35" s="24"/>
      <c r="B35" s="17"/>
      <c r="C35" s="63"/>
      <c r="D35" s="15"/>
      <c r="E35" s="63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8">
        <f>SUM(G35:P35)</f>
        <v>0</v>
      </c>
    </row>
    <row r="36" spans="1:17" s="27" customFormat="1" ht="16.5" hidden="1">
      <c r="A36" s="64" t="s">
        <v>62</v>
      </c>
      <c r="B36" s="17" t="s">
        <v>13</v>
      </c>
      <c r="C36" s="63" t="s">
        <v>36</v>
      </c>
      <c r="D36" s="15" t="s">
        <v>37</v>
      </c>
      <c r="E36" s="63" t="s">
        <v>38</v>
      </c>
      <c r="F36" s="17">
        <v>17.207</v>
      </c>
      <c r="G36" s="18"/>
      <c r="H36" s="18"/>
      <c r="I36" s="18"/>
      <c r="J36" s="18"/>
      <c r="K36" s="18"/>
      <c r="L36" s="18">
        <f>30000-2</f>
        <v>29998</v>
      </c>
      <c r="M36" s="18"/>
      <c r="N36" s="18"/>
      <c r="O36" s="18"/>
      <c r="P36" s="18"/>
      <c r="Q36" s="38">
        <f aca="true" t="shared" si="2" ref="Q33:Q51">SUM(O36:P36)</f>
        <v>0</v>
      </c>
    </row>
    <row r="37" spans="1:17" s="27" customFormat="1" ht="16.5" hidden="1">
      <c r="A37" s="64" t="s">
        <v>62</v>
      </c>
      <c r="B37" s="17" t="s">
        <v>16</v>
      </c>
      <c r="C37" s="63" t="s">
        <v>36</v>
      </c>
      <c r="D37" s="15" t="s">
        <v>37</v>
      </c>
      <c r="E37" s="63" t="s">
        <v>38</v>
      </c>
      <c r="F37" s="17">
        <v>17.207</v>
      </c>
      <c r="G37" s="18"/>
      <c r="H37" s="18"/>
      <c r="I37" s="18"/>
      <c r="J37" s="18"/>
      <c r="K37" s="18"/>
      <c r="L37" s="18">
        <v>1</v>
      </c>
      <c r="M37" s="18"/>
      <c r="N37" s="18"/>
      <c r="O37" s="18"/>
      <c r="P37" s="18"/>
      <c r="Q37" s="38">
        <f t="shared" si="2"/>
        <v>0</v>
      </c>
    </row>
    <row r="38" spans="1:17" s="27" customFormat="1" ht="16.5" hidden="1">
      <c r="A38" s="64" t="s">
        <v>62</v>
      </c>
      <c r="B38" s="17" t="s">
        <v>17</v>
      </c>
      <c r="C38" s="63" t="s">
        <v>36</v>
      </c>
      <c r="D38" s="15" t="s">
        <v>37</v>
      </c>
      <c r="E38" s="63" t="s">
        <v>38</v>
      </c>
      <c r="F38" s="17">
        <v>17.207</v>
      </c>
      <c r="G38" s="18"/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38">
        <f t="shared" si="2"/>
        <v>0</v>
      </c>
    </row>
    <row r="39" spans="1:17" s="27" customFormat="1" ht="16.5" hidden="1">
      <c r="A39" s="24"/>
      <c r="B39" s="17"/>
      <c r="C39" s="63"/>
      <c r="D39" s="15"/>
      <c r="E39" s="63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38">
        <f t="shared" si="2"/>
        <v>0</v>
      </c>
    </row>
    <row r="40" spans="1:17" s="27" customFormat="1" ht="16.5" hidden="1">
      <c r="A40" s="24"/>
      <c r="B40" s="17"/>
      <c r="C40" s="63"/>
      <c r="D40" s="15"/>
      <c r="E40" s="63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8">
        <f t="shared" si="2"/>
        <v>0</v>
      </c>
    </row>
    <row r="41" spans="1:17" s="27" customFormat="1" ht="16.5" hidden="1">
      <c r="A41" s="64" t="s">
        <v>39</v>
      </c>
      <c r="B41" s="17" t="s">
        <v>13</v>
      </c>
      <c r="C41" s="63" t="s">
        <v>36</v>
      </c>
      <c r="D41" s="15" t="s">
        <v>37</v>
      </c>
      <c r="E41" s="63" t="s">
        <v>40</v>
      </c>
      <c r="F41" s="17">
        <v>17.207</v>
      </c>
      <c r="G41" s="18"/>
      <c r="H41" s="18"/>
      <c r="I41" s="18">
        <f>31450-2</f>
        <v>31448</v>
      </c>
      <c r="J41" s="18"/>
      <c r="K41" s="18"/>
      <c r="L41" s="18"/>
      <c r="M41" s="18"/>
      <c r="N41" s="18"/>
      <c r="O41" s="18"/>
      <c r="P41" s="18"/>
      <c r="Q41" s="38">
        <f t="shared" si="2"/>
        <v>0</v>
      </c>
    </row>
    <row r="42" spans="1:17" s="27" customFormat="1" ht="16.5" hidden="1">
      <c r="A42" s="64" t="s">
        <v>39</v>
      </c>
      <c r="B42" s="17" t="s">
        <v>16</v>
      </c>
      <c r="C42" s="63" t="s">
        <v>36</v>
      </c>
      <c r="D42" s="15" t="s">
        <v>37</v>
      </c>
      <c r="E42" s="63" t="s">
        <v>40</v>
      </c>
      <c r="F42" s="17">
        <v>17.207</v>
      </c>
      <c r="G42" s="18"/>
      <c r="H42" s="18"/>
      <c r="I42" s="18">
        <v>1</v>
      </c>
      <c r="J42" s="18"/>
      <c r="K42" s="18"/>
      <c r="L42" s="18"/>
      <c r="M42" s="18"/>
      <c r="N42" s="18"/>
      <c r="O42" s="18"/>
      <c r="P42" s="18"/>
      <c r="Q42" s="38">
        <f t="shared" si="2"/>
        <v>0</v>
      </c>
    </row>
    <row r="43" spans="1:17" s="27" customFormat="1" ht="16.5" hidden="1">
      <c r="A43" s="64" t="s">
        <v>39</v>
      </c>
      <c r="B43" s="17" t="s">
        <v>17</v>
      </c>
      <c r="C43" s="63" t="s">
        <v>36</v>
      </c>
      <c r="D43" s="15" t="s">
        <v>37</v>
      </c>
      <c r="E43" s="63" t="s">
        <v>40</v>
      </c>
      <c r="F43" s="17">
        <v>17.207</v>
      </c>
      <c r="G43" s="18"/>
      <c r="H43" s="18"/>
      <c r="I43" s="18">
        <v>1</v>
      </c>
      <c r="J43" s="18"/>
      <c r="K43" s="18"/>
      <c r="L43" s="18"/>
      <c r="M43" s="18"/>
      <c r="N43" s="18"/>
      <c r="O43" s="18"/>
      <c r="P43" s="18"/>
      <c r="Q43" s="38">
        <f t="shared" si="2"/>
        <v>0</v>
      </c>
    </row>
    <row r="44" spans="1:17" s="27" customFormat="1" ht="15" hidden="1">
      <c r="A44" s="24"/>
      <c r="B44" s="17"/>
      <c r="C44" s="25"/>
      <c r="D44" s="62"/>
      <c r="E44" s="25"/>
      <c r="F44" s="25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8">
        <f t="shared" si="2"/>
        <v>0</v>
      </c>
    </row>
    <row r="45" spans="1:17" s="27" customFormat="1" ht="15" hidden="1">
      <c r="A45" s="59" t="s">
        <v>8</v>
      </c>
      <c r="B45" s="17"/>
      <c r="C45" s="25"/>
      <c r="D45" s="62"/>
      <c r="E45" s="25"/>
      <c r="F45" s="25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38">
        <f t="shared" si="2"/>
        <v>0</v>
      </c>
    </row>
    <row r="46" spans="1:17" s="27" customFormat="1" ht="15" hidden="1">
      <c r="A46" s="24" t="s">
        <v>41</v>
      </c>
      <c r="B46" s="17"/>
      <c r="C46" s="25"/>
      <c r="D46" s="62"/>
      <c r="E46" s="25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8">
        <f t="shared" si="2"/>
        <v>0</v>
      </c>
    </row>
    <row r="47" spans="1:17" s="27" customFormat="1" ht="15" hidden="1">
      <c r="A47" s="65" t="s">
        <v>42</v>
      </c>
      <c r="B47" s="17" t="s">
        <v>13</v>
      </c>
      <c r="C47" s="15" t="s">
        <v>43</v>
      </c>
      <c r="D47" s="15" t="s">
        <v>44</v>
      </c>
      <c r="E47" s="66" t="s">
        <v>45</v>
      </c>
      <c r="F47" s="15" t="s">
        <v>46</v>
      </c>
      <c r="G47" s="18"/>
      <c r="H47" s="18"/>
      <c r="I47" s="18"/>
      <c r="J47" s="18">
        <v>71214</v>
      </c>
      <c r="K47" s="18"/>
      <c r="L47" s="18"/>
      <c r="M47" s="18"/>
      <c r="N47" s="18"/>
      <c r="O47" s="18">
        <v>71214</v>
      </c>
      <c r="P47" s="18"/>
      <c r="Q47" s="38">
        <f t="shared" si="2"/>
        <v>71214</v>
      </c>
    </row>
    <row r="48" spans="1:17" s="27" customFormat="1" ht="15" hidden="1">
      <c r="A48" s="65" t="s">
        <v>47</v>
      </c>
      <c r="B48" s="17" t="s">
        <v>13</v>
      </c>
      <c r="C48" s="25" t="s">
        <v>48</v>
      </c>
      <c r="D48" s="25" t="s">
        <v>49</v>
      </c>
      <c r="E48" s="25" t="s">
        <v>50</v>
      </c>
      <c r="F48" s="15" t="s">
        <v>46</v>
      </c>
      <c r="G48" s="18"/>
      <c r="H48" s="18"/>
      <c r="I48" s="18">
        <v>95000</v>
      </c>
      <c r="J48" s="18"/>
      <c r="K48" s="18"/>
      <c r="L48" s="18"/>
      <c r="M48" s="18"/>
      <c r="N48" s="18"/>
      <c r="O48" s="18"/>
      <c r="P48" s="18"/>
      <c r="Q48" s="38">
        <f t="shared" si="2"/>
        <v>0</v>
      </c>
    </row>
    <row r="49" spans="1:17" s="27" customFormat="1" ht="15">
      <c r="A49" s="24"/>
      <c r="B49" s="17"/>
      <c r="C49" s="25"/>
      <c r="D49" s="62"/>
      <c r="E49" s="25"/>
      <c r="F49" s="2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38">
        <f t="shared" si="2"/>
        <v>0</v>
      </c>
    </row>
    <row r="50" spans="1:17" s="27" customFormat="1" ht="15">
      <c r="A50" s="59" t="s">
        <v>8</v>
      </c>
      <c r="B50" s="17"/>
      <c r="C50" s="25"/>
      <c r="D50" s="62"/>
      <c r="E50" s="25"/>
      <c r="F50" s="25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38">
        <f t="shared" si="2"/>
        <v>0</v>
      </c>
    </row>
    <row r="51" spans="1:17" s="27" customFormat="1" ht="15">
      <c r="A51" s="24" t="s">
        <v>66</v>
      </c>
      <c r="B51" s="17"/>
      <c r="C51" s="25"/>
      <c r="D51" s="62"/>
      <c r="E51" s="25"/>
      <c r="F51" s="25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38">
        <f t="shared" si="2"/>
        <v>0</v>
      </c>
    </row>
    <row r="52" spans="1:17" s="27" customFormat="1" ht="15">
      <c r="A52" s="24" t="s">
        <v>83</v>
      </c>
      <c r="B52" s="17" t="s">
        <v>84</v>
      </c>
      <c r="C52" s="25" t="s">
        <v>85</v>
      </c>
      <c r="D52" s="25" t="s">
        <v>86</v>
      </c>
      <c r="E52" s="70" t="s">
        <v>87</v>
      </c>
      <c r="F52" s="25">
        <v>17.225</v>
      </c>
      <c r="G52" s="18"/>
      <c r="H52" s="18"/>
      <c r="I52" s="18"/>
      <c r="J52" s="18"/>
      <c r="K52" s="18"/>
      <c r="L52" s="18"/>
      <c r="M52" s="18"/>
      <c r="N52" s="18"/>
      <c r="O52" s="18"/>
      <c r="P52" s="18">
        <f>12869-2</f>
        <v>12867</v>
      </c>
      <c r="Q52" s="38">
        <f>SUM(O52:P52)</f>
        <v>12867</v>
      </c>
    </row>
    <row r="53" spans="1:17" s="27" customFormat="1" ht="15">
      <c r="A53" s="24" t="s">
        <v>83</v>
      </c>
      <c r="B53" s="17" t="s">
        <v>88</v>
      </c>
      <c r="C53" s="25" t="s">
        <v>85</v>
      </c>
      <c r="D53" s="25" t="s">
        <v>86</v>
      </c>
      <c r="E53" s="70" t="s">
        <v>87</v>
      </c>
      <c r="F53" s="25">
        <v>17.225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1</v>
      </c>
      <c r="Q53" s="38">
        <f aca="true" t="shared" si="3" ref="Q53:Q59">SUM(O53:P53)</f>
        <v>1</v>
      </c>
    </row>
    <row r="54" spans="1:17" s="27" customFormat="1" ht="15">
      <c r="A54" s="24" t="s">
        <v>83</v>
      </c>
      <c r="B54" s="17" t="s">
        <v>89</v>
      </c>
      <c r="C54" s="25" t="s">
        <v>85</v>
      </c>
      <c r="D54" s="25" t="s">
        <v>86</v>
      </c>
      <c r="E54" s="70" t="s">
        <v>87</v>
      </c>
      <c r="F54" s="25">
        <v>17.225</v>
      </c>
      <c r="G54" s="18"/>
      <c r="H54" s="18"/>
      <c r="I54" s="18"/>
      <c r="J54" s="18"/>
      <c r="K54" s="18"/>
      <c r="L54" s="18"/>
      <c r="M54" s="18"/>
      <c r="N54" s="18"/>
      <c r="O54" s="18"/>
      <c r="P54" s="18">
        <v>1</v>
      </c>
      <c r="Q54" s="38">
        <f t="shared" si="3"/>
        <v>1</v>
      </c>
    </row>
    <row r="55" spans="1:17" s="27" customFormat="1" ht="15">
      <c r="A55" s="24" t="s">
        <v>90</v>
      </c>
      <c r="B55" s="17" t="s">
        <v>84</v>
      </c>
      <c r="C55" s="25" t="s">
        <v>85</v>
      </c>
      <c r="D55" s="25" t="s">
        <v>86</v>
      </c>
      <c r="E55" s="70" t="s">
        <v>87</v>
      </c>
      <c r="F55" s="25">
        <v>17.225</v>
      </c>
      <c r="G55" s="18"/>
      <c r="H55" s="18"/>
      <c r="I55" s="18"/>
      <c r="J55" s="18"/>
      <c r="K55" s="18"/>
      <c r="L55" s="18"/>
      <c r="M55" s="18"/>
      <c r="N55" s="18"/>
      <c r="O55" s="18"/>
      <c r="P55" s="18">
        <f>26765-2</f>
        <v>26763</v>
      </c>
      <c r="Q55" s="38">
        <f t="shared" si="3"/>
        <v>26763</v>
      </c>
    </row>
    <row r="56" spans="1:17" s="27" customFormat="1" ht="15">
      <c r="A56" s="24" t="s">
        <v>90</v>
      </c>
      <c r="B56" s="17" t="s">
        <v>88</v>
      </c>
      <c r="C56" s="25" t="s">
        <v>85</v>
      </c>
      <c r="D56" s="25" t="s">
        <v>86</v>
      </c>
      <c r="E56" s="70" t="s">
        <v>87</v>
      </c>
      <c r="F56" s="25">
        <v>17.225</v>
      </c>
      <c r="G56" s="18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38">
        <f t="shared" si="3"/>
        <v>1</v>
      </c>
    </row>
    <row r="57" spans="1:17" s="27" customFormat="1" ht="15">
      <c r="A57" s="24" t="s">
        <v>90</v>
      </c>
      <c r="B57" s="17" t="s">
        <v>89</v>
      </c>
      <c r="C57" s="25" t="s">
        <v>85</v>
      </c>
      <c r="D57" s="25" t="s">
        <v>86</v>
      </c>
      <c r="E57" s="70" t="s">
        <v>87</v>
      </c>
      <c r="F57" s="25">
        <v>17.225</v>
      </c>
      <c r="G57" s="18"/>
      <c r="H57" s="18"/>
      <c r="I57" s="18"/>
      <c r="J57" s="18"/>
      <c r="K57" s="18"/>
      <c r="L57" s="18"/>
      <c r="M57" s="18"/>
      <c r="N57" s="18"/>
      <c r="O57" s="18"/>
      <c r="P57" s="18">
        <v>1</v>
      </c>
      <c r="Q57" s="38">
        <f t="shared" si="3"/>
        <v>1</v>
      </c>
    </row>
    <row r="58" spans="1:17" s="27" customFormat="1" ht="15">
      <c r="A58" s="65" t="s">
        <v>91</v>
      </c>
      <c r="B58" s="17" t="s">
        <v>92</v>
      </c>
      <c r="C58" s="25" t="s">
        <v>93</v>
      </c>
      <c r="D58" s="25" t="s">
        <v>94</v>
      </c>
      <c r="E58" s="70" t="s">
        <v>95</v>
      </c>
      <c r="F58" s="71">
        <v>17.801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23569</v>
      </c>
      <c r="Q58" s="38">
        <f t="shared" si="3"/>
        <v>23569</v>
      </c>
    </row>
    <row r="59" spans="1:17" s="10" customFormat="1" ht="16.5">
      <c r="A59" s="26"/>
      <c r="B59" s="11"/>
      <c r="C59" s="12"/>
      <c r="D59" s="12"/>
      <c r="E59" s="13"/>
      <c r="F59" s="1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8">
        <f t="shared" si="3"/>
        <v>0</v>
      </c>
    </row>
    <row r="60" spans="1:17" s="10" customFormat="1" ht="17.25" thickBot="1">
      <c r="A60" s="48"/>
      <c r="B60" s="49"/>
      <c r="C60" s="50"/>
      <c r="D60" s="50"/>
      <c r="E60" s="51"/>
      <c r="F60" s="37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3"/>
    </row>
    <row r="61" spans="1:17" s="10" customFormat="1" ht="17.25" thickBot="1">
      <c r="A61" s="54" t="s">
        <v>0</v>
      </c>
      <c r="B61" s="55"/>
      <c r="C61" s="56"/>
      <c r="D61" s="56"/>
      <c r="E61" s="56"/>
      <c r="F61" s="57"/>
      <c r="G61" s="58">
        <f>SUM(G8:G60)</f>
        <v>604472</v>
      </c>
      <c r="H61" s="58">
        <f>SUM(H6:H59)</f>
        <v>114793</v>
      </c>
      <c r="I61" s="58">
        <f>SUM(I6:I60)</f>
        <v>195440</v>
      </c>
      <c r="J61" s="58">
        <f>SUM(J44:J60)</f>
        <v>71214</v>
      </c>
      <c r="K61" s="58">
        <f>SUM(K6:K60)</f>
        <v>26765</v>
      </c>
      <c r="L61" s="58">
        <f>SUM(L6:L60)</f>
        <v>30000</v>
      </c>
      <c r="M61" s="58">
        <f>SUM(M25:M60)</f>
        <v>5125</v>
      </c>
      <c r="N61" s="58">
        <f>SUM(N6:N60)</f>
        <v>676223</v>
      </c>
      <c r="O61" s="58">
        <f>SUM(O6:O60)</f>
        <v>71214</v>
      </c>
      <c r="P61" s="58">
        <f>SUM(P28:P59)</f>
        <v>80760.75</v>
      </c>
      <c r="Q61" s="28">
        <f>SUM(Q6:Q60)</f>
        <v>1648342.75</v>
      </c>
    </row>
    <row r="62" spans="1:17" s="10" customFormat="1" ht="16.5">
      <c r="A62" s="29"/>
      <c r="B62" s="29"/>
      <c r="C62" s="30"/>
      <c r="D62" s="30"/>
      <c r="E62" s="30"/>
      <c r="F62" s="3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</row>
    <row r="63" spans="1:16" s="10" customFormat="1" ht="16.5">
      <c r="A63" s="27" t="s">
        <v>9</v>
      </c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s="10" customFormat="1" ht="16.5" hidden="1">
      <c r="A64" s="20" t="s">
        <v>22</v>
      </c>
      <c r="C64" s="34"/>
      <c r="D64" s="34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s="10" customFormat="1" ht="16.5" hidden="1">
      <c r="A65" s="21" t="s">
        <v>19</v>
      </c>
      <c r="C65" s="34"/>
      <c r="D65" s="34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s="10" customFormat="1" ht="30.75" hidden="1">
      <c r="A66" s="22" t="s">
        <v>18</v>
      </c>
      <c r="C66" s="34"/>
      <c r="D66" s="34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s="10" customFormat="1" ht="16.5" hidden="1">
      <c r="A67" s="27" t="s">
        <v>25</v>
      </c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s="10" customFormat="1" ht="30.75" hidden="1">
      <c r="A68" s="40" t="s">
        <v>26</v>
      </c>
      <c r="C68" s="34"/>
      <c r="D68" s="34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s="10" customFormat="1" ht="16.5" hidden="1">
      <c r="A69" s="27" t="s">
        <v>51</v>
      </c>
      <c r="C69" s="34"/>
      <c r="D69" s="34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s="10" customFormat="1" ht="16.5" hidden="1">
      <c r="A70" s="27" t="s">
        <v>52</v>
      </c>
      <c r="C70" s="34"/>
      <c r="D70" s="34"/>
      <c r="E70" s="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s="10" customFormat="1" ht="16.5" hidden="1">
      <c r="A71" s="27" t="s">
        <v>55</v>
      </c>
      <c r="C71" s="34"/>
      <c r="D71" s="34"/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 s="10" customFormat="1" ht="16.5" hidden="1">
      <c r="A72" s="27" t="s">
        <v>54</v>
      </c>
      <c r="C72" s="34"/>
      <c r="D72" s="34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6" s="10" customFormat="1" ht="16.5" hidden="1">
      <c r="A73" s="27" t="s">
        <v>58</v>
      </c>
      <c r="C73" s="34"/>
      <c r="D73" s="34"/>
      <c r="E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s="10" customFormat="1" ht="16.5" hidden="1">
      <c r="A74" s="27" t="s">
        <v>59</v>
      </c>
      <c r="C74" s="34"/>
      <c r="D74" s="34"/>
      <c r="E74" s="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6" s="10" customFormat="1" ht="16.5" hidden="1">
      <c r="A75" s="27" t="s">
        <v>64</v>
      </c>
      <c r="C75" s="34"/>
      <c r="D75" s="34"/>
      <c r="E75" s="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s="10" customFormat="1" ht="16.5" hidden="1">
      <c r="A76" s="27" t="s">
        <v>63</v>
      </c>
      <c r="C76" s="34"/>
      <c r="D76" s="34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s="10" customFormat="1" ht="16.5" hidden="1">
      <c r="A77" s="27" t="s">
        <v>69</v>
      </c>
      <c r="C77" s="34"/>
      <c r="D77" s="34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ht="15" hidden="1">
      <c r="A78" s="27" t="s">
        <v>70</v>
      </c>
    </row>
    <row r="79" ht="15" hidden="1">
      <c r="A79" s="27" t="s">
        <v>78</v>
      </c>
    </row>
    <row r="80" ht="15" hidden="1">
      <c r="A80" s="27" t="s">
        <v>77</v>
      </c>
    </row>
    <row r="81" ht="15" hidden="1">
      <c r="A81" s="27" t="s">
        <v>81</v>
      </c>
    </row>
    <row r="82" ht="15" hidden="1">
      <c r="A82" s="27" t="s">
        <v>80</v>
      </c>
    </row>
    <row r="83" ht="15">
      <c r="A83" s="27" t="s">
        <v>97</v>
      </c>
    </row>
    <row r="84" ht="15">
      <c r="A84" s="27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2016-09-01T17:51:42Z</cp:lastPrinted>
  <dcterms:created xsi:type="dcterms:W3CDTF">2000-04-13T13:33:42Z</dcterms:created>
  <dcterms:modified xsi:type="dcterms:W3CDTF">2017-01-24T17:12:13Z</dcterms:modified>
  <cp:category/>
  <cp:version/>
  <cp:contentType/>
  <cp:contentStatus/>
</cp:coreProperties>
</file>