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<sst xmlns="http://schemas.openxmlformats.org/spreadsheetml/2006/main" count="285" uniqueCount="150">
  <si>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</si>
  <si>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</si>
  <si>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</si>
  <si>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</si>
  <si>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</si>
  <si>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</si>
  <si>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</si>
  <si>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</si>
  <si>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</si>
  <si>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</si>
  <si>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</si>
  <si>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</si>
  <si>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</si>
  <si>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</si>
  <si>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</si>
  <si>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</si>
  <si>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</si>
  <si>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</si>
  <si>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</si>
  <si>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</si>
  <si>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</si>
  <si>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</si>
  <si>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</si>
  <si>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</si>
  <si>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</si>
  <si>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</si>
  <si>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</si>
  <si>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</si>
  <si>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</si>
  <si>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</si>
  <si>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</si>
  <si>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</si>
  <si>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</si>
  <si>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</si>
  <si>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</si>
  <si>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</si>
  <si>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</si>
  <si>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</si>
  <si>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</si>
  <si>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</si>
  <si>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</si>
  <si>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</si>
  <si>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</si>
  <si>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</si>
  <si>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</si>
  <si>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</si>
  <si>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</si>
  <si>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</si>
  <si>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</si>
  <si>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</si>
  <si>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</si>
  <si>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</si>
  <si>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</si>
  <si>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</si>
  <si>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</si>
  <si>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</si>
  <si>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</si>
  <si>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</si>
  <si>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</si>
  <si>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</si>
  <si>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</si>
  <si>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</si>
  <si>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</si>
  <si>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</si>
  <si>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</si>
  <si>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</si>
  <si>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</si>
  <si>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</si>
  <si>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</si>
  <si>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</si>
  <si>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</si>
  <si>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</si>
  <si>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</si>
  <si>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</si>
  <si>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</si>
  <si>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</si>
  <si>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</si>
  <si>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</si>
  <si>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</si>
  <si>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</si>
  <si>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</si>
  <si>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</si>
  <si>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</si>
  <si>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</si>
  <si>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</si>
  <si>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</si>
  <si>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</si>
  <si>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</si>
  <si>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</si>
  <si>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</si>
  <si>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</si>
  <si>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</si>
  <si>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</si>
  <si>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</si>
  <si>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</si>
  <si>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</si>
  <si>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</si>
  <si>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</si>
  <si>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</si>
  <si>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</si>
  <si>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</si>
  <si>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</si>
  <si>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</si>
  <si>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</si>
  <si>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</si>
  <si>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</si>
  <si>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</si>
  <si>
    <t>BUDGET SHEET #12</t>
  </si>
  <si>
    <t>CT EOL 17CCHAMPVETSUI</t>
  </si>
  <si>
    <t>DVOP</t>
  </si>
  <si>
    <t>OCT 1, 2016-DEC. 9, 2016</t>
  </si>
  <si>
    <t>FVETS2017</t>
  </si>
  <si>
    <t>7002-6628  </t>
  </si>
  <si>
    <t>J109</t>
  </si>
  <si>
    <t xml:space="preserve">TO ADD DVOP FUNDS </t>
  </si>
  <si>
    <t>BUDGET SHEET #9 JANUARY 24, 2017</t>
  </si>
  <si>
    <t>APPRENTICESHIP (11.1.16-4.30.18)</t>
  </si>
  <si>
    <t>FAPAE16</t>
  </si>
  <si>
    <t>7003-1785</t>
  </si>
  <si>
    <t>HB52</t>
  </si>
  <si>
    <t>JULY 1, 2017 - JUNE 30, 2018</t>
  </si>
  <si>
    <t>BUDGET SHEET #13</t>
  </si>
  <si>
    <t xml:space="preserve">TO ADD APPRENTICESHIP FUNDS </t>
  </si>
  <si>
    <t>BUDGET SHEET #13 FEBRUARY 1, 2017</t>
  </si>
  <si>
    <t>JULY 1, 2018 - JUNE 30, 2019</t>
  </si>
  <si>
    <t>NOV. 1, 2016 - JUNE 30, 2017</t>
  </si>
  <si>
    <t>BUDGET SHEET #14</t>
  </si>
  <si>
    <t>TO MAKE ADJUSTMENTS TO FUNDS BASED ON REVISED BUDGET</t>
  </si>
  <si>
    <t xml:space="preserve">7002-6625  </t>
  </si>
  <si>
    <t>FLABCET16</t>
  </si>
  <si>
    <t>J025</t>
  </si>
  <si>
    <t>LABOR CERT STAFF SPACE</t>
  </si>
  <si>
    <t>BUDGET SHEET #14 APRIL 6, 2017</t>
  </si>
  <si>
    <t>BUDGET SHEET #15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</si>
  <si>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</si>
  <si>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</si>
  <si>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</si>
  <si>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</si>
  <si>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</si>
  <si>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</si>
  <si>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TO ADD REA7 FUNDS</t>
  </si>
  <si>
    <t>BUDGET SHEET #15 APRIL 21, 2017</t>
  </si>
  <si>
    <t>TO ADD DTA FUNDING</t>
  </si>
  <si>
    <t>BUDGET SHEET #16 APRIL 25, 2017</t>
  </si>
  <si>
    <t>BUDGET SHEET #16</t>
  </si>
  <si>
    <t>DTA FUNDING</t>
  </si>
  <si>
    <t>MARCH 16, 2017 - JUNE 30, 2017</t>
  </si>
  <si>
    <t>SPSS2017</t>
  </si>
  <si>
    <t xml:space="preserve">4400-1979 </t>
  </si>
  <si>
    <t>J127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</si>
</sst>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"/>
  <sheetViews>
    <sheetView tabSelected="1" zoomScalePageLayoutView="0" workbookViewId="0" topLeftCell="A1">
      <selection activeCell="A50" sqref="A50:IV5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9" width="19.421875" style="4" hidden="1" customWidth="1"/>
    <col min="20" max="20" width="18.57421875" style="4" hidden="1" customWidth="1"/>
    <col min="21" max="22" width="19.421875" style="4" hidden="1" customWidth="1"/>
    <col min="23" max="23" width="19.421875" style="4" customWidth="1"/>
    <col min="24" max="24" width="15.7109375" style="3" hidden="1" customWidth="1"/>
    <col min="25" max="16384" width="9.140625" style="3" customWidth="1"/>
  </cols>
  <sheetData>
    <row r="1" spans="1:23" ht="20.25">
      <c r="A1" s="3" t="s">
        <v>12</v>
      </c>
      <c r="B1" s="61" t="s">
        <v>10</v>
      </c>
      <c r="C1" s="62"/>
      <c r="D1" s="62"/>
      <c r="E1" s="62"/>
      <c r="F1" s="62"/>
      <c r="G1" s="6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4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4" t="s">
        <v>107</v>
      </c>
      <c r="T5" s="44" t="s">
        <v>121</v>
      </c>
      <c r="U5" s="44" t="s">
        <v>126</v>
      </c>
      <c r="V5" s="44" t="s">
        <v>133</v>
      </c>
      <c r="W5" s="44" t="s">
        <v>144</v>
      </c>
      <c r="X5" s="45" t="s">
        <v>6</v>
      </c>
    </row>
    <row r="6" spans="1:24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6"/>
    </row>
    <row r="7" spans="1:24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1">
        <f>SUM(G8:Q8)</f>
        <v>1635785</v>
      </c>
    </row>
    <row r="9" spans="1:24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41">
        <f aca="true" t="shared" si="0" ref="X9:X20">SUM(G9:Q9)</f>
        <v>1</v>
      </c>
    </row>
    <row r="10" spans="1:24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1">
        <f t="shared" si="0"/>
        <v>1</v>
      </c>
    </row>
    <row r="11" spans="1:24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41">
        <f t="shared" si="0"/>
        <v>0</v>
      </c>
    </row>
    <row r="12" spans="1:24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1">
        <f t="shared" si="0"/>
        <v>195296</v>
      </c>
    </row>
    <row r="13" spans="1:24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18"/>
      <c r="T13" s="18"/>
      <c r="U13" s="18"/>
      <c r="V13" s="18"/>
      <c r="W13" s="18"/>
      <c r="X13" s="41">
        <f t="shared" si="0"/>
        <v>1331715</v>
      </c>
    </row>
    <row r="14" spans="1:24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18"/>
      <c r="T14" s="18"/>
      <c r="U14" s="18"/>
      <c r="V14" s="18"/>
      <c r="W14" s="18"/>
      <c r="X14" s="41">
        <f t="shared" si="0"/>
        <v>1</v>
      </c>
    </row>
    <row r="15" spans="1:24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41">
        <f t="shared" si="0"/>
        <v>1</v>
      </c>
    </row>
    <row r="16" spans="1:24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1">
        <f t="shared" si="0"/>
        <v>0</v>
      </c>
    </row>
    <row r="17" spans="1:24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41">
        <f t="shared" si="0"/>
        <v>143729</v>
      </c>
    </row>
    <row r="18" spans="1:24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18"/>
      <c r="T18" s="18"/>
      <c r="U18" s="18"/>
      <c r="V18" s="18"/>
      <c r="W18" s="18"/>
      <c r="X18" s="41">
        <f t="shared" si="0"/>
        <v>762005</v>
      </c>
    </row>
    <row r="19" spans="1:24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  <c r="U19" s="18"/>
      <c r="V19" s="18"/>
      <c r="W19" s="18"/>
      <c r="X19" s="41">
        <f t="shared" si="0"/>
        <v>1</v>
      </c>
    </row>
    <row r="20" spans="1:24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18"/>
      <c r="T20" s="18"/>
      <c r="U20" s="18"/>
      <c r="V20" s="18"/>
      <c r="W20" s="18"/>
      <c r="X20" s="41">
        <f t="shared" si="0"/>
        <v>1</v>
      </c>
    </row>
    <row r="21" spans="1:24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18"/>
      <c r="T21" s="18"/>
      <c r="U21" s="18">
        <v>4725</v>
      </c>
      <c r="V21" s="18"/>
      <c r="W21" s="18"/>
      <c r="X21" s="41">
        <f>SUM(G21:U21)</f>
        <v>18224</v>
      </c>
    </row>
    <row r="22" spans="1:24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/>
      <c r="X22" s="41">
        <f aca="true" t="shared" si="1" ref="X22:X67">SUM(G22:U22)</f>
        <v>1</v>
      </c>
    </row>
    <row r="23" spans="1:24" s="10" customFormat="1" ht="16.5" hidden="1">
      <c r="A23" s="26" t="s">
        <v>131</v>
      </c>
      <c r="B23" s="17" t="s">
        <v>13</v>
      </c>
      <c r="C23" s="27" t="s">
        <v>129</v>
      </c>
      <c r="D23" s="27" t="s">
        <v>128</v>
      </c>
      <c r="E23" s="27" t="s">
        <v>130</v>
      </c>
      <c r="F23" s="27">
        <v>17.273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>8775-2</f>
        <v>8773</v>
      </c>
      <c r="V23" s="18"/>
      <c r="W23" s="18"/>
      <c r="X23" s="41">
        <f>SUM(T23:U23)</f>
        <v>8773</v>
      </c>
    </row>
    <row r="24" spans="1:24" s="10" customFormat="1" ht="16.5" hidden="1">
      <c r="A24" s="26" t="s">
        <v>131</v>
      </c>
      <c r="B24" s="17" t="s">
        <v>16</v>
      </c>
      <c r="C24" s="27" t="s">
        <v>129</v>
      </c>
      <c r="D24" s="27" t="s">
        <v>128</v>
      </c>
      <c r="E24" s="27" t="s">
        <v>130</v>
      </c>
      <c r="F24" s="27">
        <v>17.273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18"/>
      <c r="W24" s="18"/>
      <c r="X24" s="41">
        <f>SUM(T24:U24)</f>
        <v>1</v>
      </c>
    </row>
    <row r="25" spans="1:24" s="10" customFormat="1" ht="16.5" hidden="1">
      <c r="A25" s="26" t="s">
        <v>131</v>
      </c>
      <c r="B25" s="17" t="s">
        <v>17</v>
      </c>
      <c r="C25" s="27" t="s">
        <v>129</v>
      </c>
      <c r="D25" s="27" t="s">
        <v>128</v>
      </c>
      <c r="E25" s="27" t="s">
        <v>130</v>
      </c>
      <c r="F25" s="27">
        <v>17.273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18"/>
      <c r="W25" s="18"/>
      <c r="X25" s="41">
        <f>SUM(T25:U25)</f>
        <v>1</v>
      </c>
    </row>
    <row r="26" spans="1:24" s="10" customFormat="1" ht="16.5" hidden="1">
      <c r="A26" s="26"/>
      <c r="B26" s="17"/>
      <c r="C26" s="27"/>
      <c r="D26" s="27"/>
      <c r="E26" s="27"/>
      <c r="F26" s="2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41"/>
    </row>
    <row r="27" spans="1:24" s="28" customFormat="1" ht="16.5" hidden="1">
      <c r="A27" s="26"/>
      <c r="B27" s="11"/>
      <c r="C27" s="19"/>
      <c r="D27" s="14"/>
      <c r="E27" s="11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41"/>
    </row>
    <row r="28" spans="1:24" s="10" customFormat="1" ht="16.5" hidden="1">
      <c r="A28" s="47" t="s">
        <v>27</v>
      </c>
      <c r="B28" s="17" t="s">
        <v>13</v>
      </c>
      <c r="C28" s="27" t="s">
        <v>29</v>
      </c>
      <c r="D28" s="27" t="s">
        <v>28</v>
      </c>
      <c r="E28" s="27">
        <v>6018</v>
      </c>
      <c r="F28" s="17">
        <v>17.278</v>
      </c>
      <c r="G28" s="18"/>
      <c r="H28" s="18">
        <v>31500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41"/>
    </row>
    <row r="29" spans="1:24" s="10" customFormat="1" ht="16.5" hidden="1">
      <c r="A29" s="47" t="s">
        <v>27</v>
      </c>
      <c r="B29" s="17" t="s">
        <v>13</v>
      </c>
      <c r="C29" s="48" t="s">
        <v>29</v>
      </c>
      <c r="D29" s="27" t="s">
        <v>30</v>
      </c>
      <c r="E29" s="27">
        <v>6019</v>
      </c>
      <c r="F29" s="17">
        <v>17.278</v>
      </c>
      <c r="G29" s="20"/>
      <c r="H29" s="20">
        <v>338500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41"/>
    </row>
    <row r="30" spans="1:24" s="10" customFormat="1" ht="16.5" hidden="1">
      <c r="A30" s="47"/>
      <c r="B30" s="17"/>
      <c r="C30" s="48"/>
      <c r="D30" s="27"/>
      <c r="E30" s="27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41"/>
    </row>
    <row r="31" spans="1:24" s="10" customFormat="1" ht="16.5" hidden="1">
      <c r="A31" s="9" t="s">
        <v>8</v>
      </c>
      <c r="B31" s="17"/>
      <c r="C31" s="48"/>
      <c r="D31" s="27"/>
      <c r="E31" s="27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41"/>
    </row>
    <row r="32" spans="1:24" s="10" customFormat="1" ht="16.5" hidden="1">
      <c r="A32" s="26" t="s">
        <v>40</v>
      </c>
      <c r="B32" s="17"/>
      <c r="C32" s="48"/>
      <c r="D32" s="27"/>
      <c r="E32" s="27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41"/>
    </row>
    <row r="33" spans="1:24" s="10" customFormat="1" ht="16.5" hidden="1">
      <c r="A33" s="26" t="s">
        <v>41</v>
      </c>
      <c r="B33" s="17" t="s">
        <v>13</v>
      </c>
      <c r="C33" s="50" t="s">
        <v>42</v>
      </c>
      <c r="D33" s="15" t="s">
        <v>43</v>
      </c>
      <c r="E33" s="50" t="s">
        <v>44</v>
      </c>
      <c r="F33" s="17">
        <v>17.207</v>
      </c>
      <c r="G33" s="20"/>
      <c r="H33" s="20"/>
      <c r="I33" s="20"/>
      <c r="J33" s="20">
        <f>694432-2</f>
        <v>694430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41">
        <f t="shared" si="1"/>
        <v>694430</v>
      </c>
    </row>
    <row r="34" spans="1:24" s="10" customFormat="1" ht="16.5" hidden="1">
      <c r="A34" s="26" t="s">
        <v>41</v>
      </c>
      <c r="B34" s="17" t="s">
        <v>16</v>
      </c>
      <c r="C34" s="50" t="s">
        <v>42</v>
      </c>
      <c r="D34" s="15" t="s">
        <v>43</v>
      </c>
      <c r="E34" s="50" t="s">
        <v>44</v>
      </c>
      <c r="F34" s="17">
        <v>17.207</v>
      </c>
      <c r="G34" s="20"/>
      <c r="H34" s="20"/>
      <c r="I34" s="20"/>
      <c r="J34" s="20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41">
        <f t="shared" si="1"/>
        <v>1</v>
      </c>
    </row>
    <row r="35" spans="1:24" s="10" customFormat="1" ht="16.5" hidden="1">
      <c r="A35" s="26" t="s">
        <v>41</v>
      </c>
      <c r="B35" s="17" t="s">
        <v>17</v>
      </c>
      <c r="C35" s="50" t="s">
        <v>42</v>
      </c>
      <c r="D35" s="15" t="s">
        <v>43</v>
      </c>
      <c r="E35" s="50" t="s">
        <v>44</v>
      </c>
      <c r="F35" s="17">
        <v>17.207</v>
      </c>
      <c r="G35" s="20"/>
      <c r="H35" s="20"/>
      <c r="I35" s="20"/>
      <c r="J35" s="20"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41">
        <f t="shared" si="1"/>
        <v>1</v>
      </c>
    </row>
    <row r="36" spans="1:24" s="10" customFormat="1" ht="16.5" hidden="1">
      <c r="A36" s="26"/>
      <c r="B36" s="17"/>
      <c r="C36" s="50"/>
      <c r="D36" s="15"/>
      <c r="E36" s="5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41">
        <f t="shared" si="1"/>
        <v>0</v>
      </c>
    </row>
    <row r="37" spans="1:24" s="10" customFormat="1" ht="16.5" hidden="1">
      <c r="A37" s="51" t="s">
        <v>66</v>
      </c>
      <c r="B37" s="17" t="s">
        <v>13</v>
      </c>
      <c r="C37" s="50" t="s">
        <v>42</v>
      </c>
      <c r="D37" s="15" t="s">
        <v>43</v>
      </c>
      <c r="E37" s="50" t="s">
        <v>44</v>
      </c>
      <c r="F37" s="17">
        <v>17.207</v>
      </c>
      <c r="G37" s="20"/>
      <c r="H37" s="20"/>
      <c r="I37" s="20"/>
      <c r="J37" s="20"/>
      <c r="K37" s="20"/>
      <c r="L37" s="20"/>
      <c r="M37" s="20">
        <f>30000-2</f>
        <v>29998</v>
      </c>
      <c r="N37" s="20"/>
      <c r="O37" s="20"/>
      <c r="P37" s="20"/>
      <c r="Q37" s="20"/>
      <c r="R37" s="20"/>
      <c r="S37" s="20"/>
      <c r="T37" s="20"/>
      <c r="U37" s="20">
        <v>2700</v>
      </c>
      <c r="V37" s="20"/>
      <c r="W37" s="20"/>
      <c r="X37" s="41">
        <f t="shared" si="1"/>
        <v>32698</v>
      </c>
    </row>
    <row r="38" spans="1:24" s="10" customFormat="1" ht="16.5" hidden="1">
      <c r="A38" s="51" t="s">
        <v>66</v>
      </c>
      <c r="B38" s="17" t="s">
        <v>16</v>
      </c>
      <c r="C38" s="50" t="s">
        <v>42</v>
      </c>
      <c r="D38" s="15" t="s">
        <v>43</v>
      </c>
      <c r="E38" s="50" t="s">
        <v>44</v>
      </c>
      <c r="F38" s="17">
        <v>17.207</v>
      </c>
      <c r="G38" s="20"/>
      <c r="H38" s="20"/>
      <c r="I38" s="20"/>
      <c r="J38" s="20"/>
      <c r="K38" s="20"/>
      <c r="L38" s="20"/>
      <c r="M38" s="20">
        <v>1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41">
        <f t="shared" si="1"/>
        <v>1</v>
      </c>
    </row>
    <row r="39" spans="1:24" s="10" customFormat="1" ht="16.5" hidden="1">
      <c r="A39" s="51" t="s">
        <v>66</v>
      </c>
      <c r="B39" s="17" t="s">
        <v>17</v>
      </c>
      <c r="C39" s="50" t="s">
        <v>42</v>
      </c>
      <c r="D39" s="15" t="s">
        <v>43</v>
      </c>
      <c r="E39" s="50" t="s">
        <v>44</v>
      </c>
      <c r="F39" s="17">
        <v>17.207</v>
      </c>
      <c r="G39" s="20"/>
      <c r="H39" s="20"/>
      <c r="I39" s="20"/>
      <c r="J39" s="20"/>
      <c r="K39" s="20"/>
      <c r="L39" s="20"/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41">
        <f t="shared" si="1"/>
        <v>1</v>
      </c>
    </row>
    <row r="40" spans="1:24" s="10" customFormat="1" ht="16.5" hidden="1">
      <c r="A40" s="26"/>
      <c r="B40" s="17"/>
      <c r="C40" s="50"/>
      <c r="D40" s="15"/>
      <c r="E40" s="50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1">
        <f t="shared" si="1"/>
        <v>0</v>
      </c>
    </row>
    <row r="41" spans="1:24" s="10" customFormat="1" ht="16.5" hidden="1">
      <c r="A41" s="51" t="s">
        <v>45</v>
      </c>
      <c r="B41" s="17" t="s">
        <v>13</v>
      </c>
      <c r="C41" s="50" t="s">
        <v>42</v>
      </c>
      <c r="D41" s="15" t="s">
        <v>43</v>
      </c>
      <c r="E41" s="50" t="s">
        <v>46</v>
      </c>
      <c r="F41" s="17">
        <v>17.207</v>
      </c>
      <c r="G41" s="20"/>
      <c r="H41" s="20"/>
      <c r="I41" s="20"/>
      <c r="J41" s="20">
        <f>59798-2</f>
        <v>59796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41">
        <f t="shared" si="1"/>
        <v>59796</v>
      </c>
    </row>
    <row r="42" spans="1:24" s="10" customFormat="1" ht="16.5" hidden="1">
      <c r="A42" s="51" t="s">
        <v>45</v>
      </c>
      <c r="B42" s="17" t="s">
        <v>16</v>
      </c>
      <c r="C42" s="50" t="s">
        <v>42</v>
      </c>
      <c r="D42" s="15" t="s">
        <v>43</v>
      </c>
      <c r="E42" s="50" t="s">
        <v>46</v>
      </c>
      <c r="F42" s="17">
        <v>17.207</v>
      </c>
      <c r="G42" s="20"/>
      <c r="H42" s="20"/>
      <c r="I42" s="20"/>
      <c r="J42" s="20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41">
        <f t="shared" si="1"/>
        <v>1</v>
      </c>
    </row>
    <row r="43" spans="1:24" s="10" customFormat="1" ht="16.5" hidden="1">
      <c r="A43" s="51" t="s">
        <v>45</v>
      </c>
      <c r="B43" s="17" t="s">
        <v>17</v>
      </c>
      <c r="C43" s="50" t="s">
        <v>42</v>
      </c>
      <c r="D43" s="15" t="s">
        <v>43</v>
      </c>
      <c r="E43" s="50" t="s">
        <v>46</v>
      </c>
      <c r="F43" s="17">
        <v>17.207</v>
      </c>
      <c r="G43" s="20"/>
      <c r="H43" s="20"/>
      <c r="I43" s="20"/>
      <c r="J43" s="20"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41">
        <f t="shared" si="1"/>
        <v>1</v>
      </c>
    </row>
    <row r="44" spans="1:24" s="10" customFormat="1" ht="16.5">
      <c r="A44" s="47"/>
      <c r="B44" s="17"/>
      <c r="C44" s="48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41">
        <f t="shared" si="1"/>
        <v>0</v>
      </c>
    </row>
    <row r="45" spans="1:24" s="10" customFormat="1" ht="16.5">
      <c r="A45" s="9" t="s">
        <v>8</v>
      </c>
      <c r="B45" s="17"/>
      <c r="C45" s="48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1">
        <f t="shared" si="1"/>
        <v>0</v>
      </c>
    </row>
    <row r="46" spans="1:24" s="10" customFormat="1" ht="16.5">
      <c r="A46" s="26" t="s">
        <v>57</v>
      </c>
      <c r="B46" s="17"/>
      <c r="C46" s="48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41">
        <f t="shared" si="1"/>
        <v>0</v>
      </c>
    </row>
    <row r="47" spans="1:24" s="10" customFormat="1" ht="16.5" hidden="1">
      <c r="A47" s="47" t="s">
        <v>47</v>
      </c>
      <c r="B47" s="17" t="s">
        <v>13</v>
      </c>
      <c r="C47" s="15" t="s">
        <v>48</v>
      </c>
      <c r="D47" s="15" t="s">
        <v>49</v>
      </c>
      <c r="E47" s="52" t="s">
        <v>50</v>
      </c>
      <c r="F47" s="15" t="s">
        <v>51</v>
      </c>
      <c r="G47" s="20"/>
      <c r="H47" s="20"/>
      <c r="I47" s="20"/>
      <c r="J47" s="20"/>
      <c r="K47" s="20">
        <v>107830.5</v>
      </c>
      <c r="L47" s="20">
        <v>92220</v>
      </c>
      <c r="M47" s="20"/>
      <c r="N47" s="20"/>
      <c r="O47" s="20"/>
      <c r="P47" s="20"/>
      <c r="Q47" s="20"/>
      <c r="R47" s="20">
        <v>107830.5</v>
      </c>
      <c r="S47" s="20"/>
      <c r="T47" s="20"/>
      <c r="U47" s="20"/>
      <c r="V47" s="20"/>
      <c r="W47" s="20"/>
      <c r="X47" s="41">
        <f t="shared" si="1"/>
        <v>307881</v>
      </c>
    </row>
    <row r="48" spans="1:24" s="10" customFormat="1" ht="16.5" hidden="1">
      <c r="A48" s="47" t="s">
        <v>52</v>
      </c>
      <c r="B48" s="17" t="s">
        <v>13</v>
      </c>
      <c r="C48" s="27" t="s">
        <v>53</v>
      </c>
      <c r="D48" s="27" t="s">
        <v>54</v>
      </c>
      <c r="E48" s="27" t="s">
        <v>55</v>
      </c>
      <c r="F48" s="15" t="s">
        <v>51</v>
      </c>
      <c r="G48" s="20"/>
      <c r="H48" s="20"/>
      <c r="I48" s="20"/>
      <c r="J48" s="20">
        <v>95000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41">
        <f t="shared" si="1"/>
        <v>95000</v>
      </c>
    </row>
    <row r="49" spans="1:24" s="10" customFormat="1" ht="16.5">
      <c r="A49" s="47" t="s">
        <v>145</v>
      </c>
      <c r="B49" s="17" t="s">
        <v>146</v>
      </c>
      <c r="C49" s="27" t="s">
        <v>147</v>
      </c>
      <c r="D49" s="27" t="s">
        <v>148</v>
      </c>
      <c r="E49" s="27" t="s">
        <v>149</v>
      </c>
      <c r="F49" s="17" t="s">
        <v>51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>
        <f>69395.04</f>
        <v>69395.04</v>
      </c>
      <c r="X49" s="41">
        <f>SUM(V49:W49)</f>
        <v>69395.04</v>
      </c>
    </row>
    <row r="50" spans="1:24" s="10" customFormat="1" ht="16.5">
      <c r="A50" s="47"/>
      <c r="B50" s="17"/>
      <c r="C50" s="27"/>
      <c r="D50" s="27"/>
      <c r="E50" s="27"/>
      <c r="F50" s="1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41">
        <f>SUM(V50:W50)</f>
        <v>0</v>
      </c>
    </row>
    <row r="51" spans="1:24" s="10" customFormat="1" ht="16.5" hidden="1">
      <c r="A51" s="9" t="s">
        <v>8</v>
      </c>
      <c r="B51" s="17"/>
      <c r="C51" s="27"/>
      <c r="D51" s="27"/>
      <c r="E51" s="27"/>
      <c r="F51" s="1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1">
        <f t="shared" si="1"/>
        <v>0</v>
      </c>
    </row>
    <row r="52" spans="1:24" s="10" customFormat="1" ht="16.5" hidden="1">
      <c r="A52" s="26" t="s">
        <v>108</v>
      </c>
      <c r="B52" s="17"/>
      <c r="C52" s="27"/>
      <c r="D52" s="27"/>
      <c r="E52" s="27"/>
      <c r="F52" s="1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41">
        <f t="shared" si="1"/>
        <v>0</v>
      </c>
    </row>
    <row r="53" spans="1:24" s="10" customFormat="1" ht="16.5" hidden="1">
      <c r="A53" s="47" t="s">
        <v>109</v>
      </c>
      <c r="B53" s="17" t="s">
        <v>110</v>
      </c>
      <c r="C53" s="27" t="s">
        <v>111</v>
      </c>
      <c r="D53" s="27" t="s">
        <v>112</v>
      </c>
      <c r="E53" s="58" t="s">
        <v>113</v>
      </c>
      <c r="F53" s="48">
        <v>17.801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>
        <v>31499</v>
      </c>
      <c r="T53" s="20"/>
      <c r="U53" s="20"/>
      <c r="V53" s="20"/>
      <c r="W53" s="20"/>
      <c r="X53" s="41">
        <f t="shared" si="1"/>
        <v>31499</v>
      </c>
    </row>
    <row r="54" spans="1:24" s="10" customFormat="1" ht="16.5" hidden="1">
      <c r="A54" s="47"/>
      <c r="B54" s="17"/>
      <c r="C54" s="27"/>
      <c r="D54" s="27"/>
      <c r="E54" s="27"/>
      <c r="F54" s="1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41">
        <f t="shared" si="1"/>
        <v>0</v>
      </c>
    </row>
    <row r="55" spans="1:24" s="10" customFormat="1" ht="16.5" hidden="1">
      <c r="A55" s="47"/>
      <c r="B55" s="17"/>
      <c r="C55" s="48"/>
      <c r="D55" s="27"/>
      <c r="E55" s="27"/>
      <c r="F55" s="1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41">
        <f t="shared" si="1"/>
        <v>0</v>
      </c>
    </row>
    <row r="56" spans="1:24" s="10" customFormat="1" ht="16.5" hidden="1">
      <c r="A56" s="9" t="s">
        <v>8</v>
      </c>
      <c r="B56" s="17"/>
      <c r="C56" s="48"/>
      <c r="D56" s="27"/>
      <c r="E56" s="27"/>
      <c r="F56" s="17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41"/>
    </row>
    <row r="57" spans="1:24" s="10" customFormat="1" ht="16.5" hidden="1">
      <c r="A57" s="26" t="s">
        <v>70</v>
      </c>
      <c r="B57" s="17"/>
      <c r="C57" s="48"/>
      <c r="D57" s="27"/>
      <c r="E57" s="27"/>
      <c r="F57" s="17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41"/>
    </row>
    <row r="58" spans="1:24" s="10" customFormat="1" ht="16.5" hidden="1">
      <c r="A58" s="47" t="s">
        <v>74</v>
      </c>
      <c r="B58" s="17" t="s">
        <v>73</v>
      </c>
      <c r="C58" s="27" t="s">
        <v>72</v>
      </c>
      <c r="D58" s="56" t="s">
        <v>77</v>
      </c>
      <c r="E58" s="27" t="s">
        <v>71</v>
      </c>
      <c r="F58" s="27">
        <v>17.281</v>
      </c>
      <c r="G58" s="20"/>
      <c r="H58" s="20"/>
      <c r="I58" s="20"/>
      <c r="J58" s="20"/>
      <c r="K58" s="20"/>
      <c r="L58" s="20"/>
      <c r="M58" s="20"/>
      <c r="N58" s="53">
        <v>1564.36</v>
      </c>
      <c r="O58" s="53"/>
      <c r="P58" s="53"/>
      <c r="Q58" s="53">
        <v>39.8</v>
      </c>
      <c r="R58" s="53"/>
      <c r="S58" s="53"/>
      <c r="T58" s="53"/>
      <c r="U58" s="53"/>
      <c r="V58" s="53"/>
      <c r="W58" s="53"/>
      <c r="X58" s="41">
        <f t="shared" si="1"/>
        <v>1604.1599999999999</v>
      </c>
    </row>
    <row r="59" spans="1:24" s="10" customFormat="1" ht="16.5" hidden="1">
      <c r="A59" s="54" t="s">
        <v>79</v>
      </c>
      <c r="B59" s="17" t="s">
        <v>80</v>
      </c>
      <c r="C59" s="50" t="s">
        <v>95</v>
      </c>
      <c r="D59" s="50" t="s">
        <v>43</v>
      </c>
      <c r="E59" s="50" t="s">
        <v>81</v>
      </c>
      <c r="F59" s="50">
        <v>17.207</v>
      </c>
      <c r="G59" s="20"/>
      <c r="H59" s="20"/>
      <c r="I59" s="20"/>
      <c r="J59" s="20"/>
      <c r="K59" s="20"/>
      <c r="L59" s="20"/>
      <c r="M59" s="20"/>
      <c r="N59" s="53"/>
      <c r="O59" s="53">
        <f>1000000-3</f>
        <v>999997</v>
      </c>
      <c r="P59" s="53"/>
      <c r="Q59" s="53"/>
      <c r="R59" s="53"/>
      <c r="S59" s="53"/>
      <c r="T59" s="53"/>
      <c r="U59" s="53"/>
      <c r="V59" s="53"/>
      <c r="W59" s="53"/>
      <c r="X59" s="41">
        <f t="shared" si="1"/>
        <v>999997</v>
      </c>
    </row>
    <row r="60" spans="1:24" s="10" customFormat="1" ht="16.5" hidden="1">
      <c r="A60" s="54" t="s">
        <v>79</v>
      </c>
      <c r="B60" s="17" t="s">
        <v>16</v>
      </c>
      <c r="C60" s="50" t="s">
        <v>95</v>
      </c>
      <c r="D60" s="50" t="s">
        <v>43</v>
      </c>
      <c r="E60" s="50" t="s">
        <v>81</v>
      </c>
      <c r="F60" s="50">
        <v>17.207</v>
      </c>
      <c r="G60" s="20"/>
      <c r="H60" s="20"/>
      <c r="I60" s="20"/>
      <c r="J60" s="20"/>
      <c r="K60" s="20"/>
      <c r="L60" s="20"/>
      <c r="M60" s="20"/>
      <c r="N60" s="53"/>
      <c r="O60" s="53">
        <v>1</v>
      </c>
      <c r="P60" s="53"/>
      <c r="Q60" s="53"/>
      <c r="R60" s="53"/>
      <c r="S60" s="53"/>
      <c r="T60" s="53"/>
      <c r="U60" s="53"/>
      <c r="V60" s="53"/>
      <c r="W60" s="53"/>
      <c r="X60" s="41">
        <f t="shared" si="1"/>
        <v>1</v>
      </c>
    </row>
    <row r="61" spans="1:24" s="10" customFormat="1" ht="16.5" hidden="1">
      <c r="A61" s="54" t="s">
        <v>79</v>
      </c>
      <c r="B61" s="17" t="s">
        <v>17</v>
      </c>
      <c r="C61" s="50" t="s">
        <v>95</v>
      </c>
      <c r="D61" s="50" t="s">
        <v>43</v>
      </c>
      <c r="E61" s="50" t="s">
        <v>81</v>
      </c>
      <c r="F61" s="50">
        <v>17.207</v>
      </c>
      <c r="G61" s="20"/>
      <c r="H61" s="20"/>
      <c r="I61" s="20"/>
      <c r="J61" s="20"/>
      <c r="K61" s="20"/>
      <c r="L61" s="20"/>
      <c r="M61" s="20"/>
      <c r="N61" s="53"/>
      <c r="O61" s="53">
        <v>1</v>
      </c>
      <c r="P61" s="53"/>
      <c r="Q61" s="53"/>
      <c r="R61" s="53"/>
      <c r="S61" s="53"/>
      <c r="T61" s="53"/>
      <c r="U61" s="53"/>
      <c r="V61" s="53"/>
      <c r="W61" s="53"/>
      <c r="X61" s="41">
        <f t="shared" si="1"/>
        <v>1</v>
      </c>
    </row>
    <row r="62" spans="1:24" s="10" customFormat="1" ht="16.5" hidden="1">
      <c r="A62" s="54" t="s">
        <v>79</v>
      </c>
      <c r="B62" s="17" t="s">
        <v>82</v>
      </c>
      <c r="C62" s="50" t="s">
        <v>95</v>
      </c>
      <c r="D62" s="50" t="s">
        <v>43</v>
      </c>
      <c r="E62" s="50" t="s">
        <v>81</v>
      </c>
      <c r="F62" s="50">
        <v>17.207</v>
      </c>
      <c r="G62" s="20"/>
      <c r="H62" s="20"/>
      <c r="I62" s="20"/>
      <c r="J62" s="20"/>
      <c r="K62" s="20"/>
      <c r="L62" s="20"/>
      <c r="M62" s="20"/>
      <c r="N62" s="53"/>
      <c r="O62" s="53">
        <v>1</v>
      </c>
      <c r="P62" s="53"/>
      <c r="Q62" s="53"/>
      <c r="R62" s="53"/>
      <c r="S62" s="53"/>
      <c r="T62" s="53"/>
      <c r="U62" s="53"/>
      <c r="V62" s="53"/>
      <c r="W62" s="53"/>
      <c r="X62" s="41">
        <f t="shared" si="1"/>
        <v>1</v>
      </c>
    </row>
    <row r="63" spans="1:24" s="10" customFormat="1" ht="16.5" hidden="1">
      <c r="A63" s="54" t="s">
        <v>98</v>
      </c>
      <c r="B63" s="17" t="s">
        <v>100</v>
      </c>
      <c r="C63" s="50" t="s">
        <v>96</v>
      </c>
      <c r="D63" s="50" t="s">
        <v>94</v>
      </c>
      <c r="E63" s="50" t="s">
        <v>97</v>
      </c>
      <c r="F63" s="50">
        <v>17.277</v>
      </c>
      <c r="G63" s="20"/>
      <c r="H63" s="20"/>
      <c r="I63" s="20"/>
      <c r="J63" s="20"/>
      <c r="K63" s="20"/>
      <c r="L63" s="20"/>
      <c r="M63" s="20"/>
      <c r="N63" s="53"/>
      <c r="O63" s="53"/>
      <c r="P63" s="53"/>
      <c r="Q63" s="53">
        <f>500000-1</f>
        <v>499999</v>
      </c>
      <c r="R63" s="53"/>
      <c r="S63" s="53"/>
      <c r="T63" s="53"/>
      <c r="U63" s="53"/>
      <c r="V63" s="53"/>
      <c r="W63" s="53"/>
      <c r="X63" s="41">
        <f t="shared" si="1"/>
        <v>499999</v>
      </c>
    </row>
    <row r="64" spans="1:24" s="10" customFormat="1" ht="16.5" hidden="1">
      <c r="A64" s="54" t="s">
        <v>98</v>
      </c>
      <c r="B64" s="17" t="s">
        <v>16</v>
      </c>
      <c r="C64" s="50" t="s">
        <v>96</v>
      </c>
      <c r="D64" s="50" t="s">
        <v>94</v>
      </c>
      <c r="E64" s="50" t="s">
        <v>97</v>
      </c>
      <c r="F64" s="50">
        <v>17.277</v>
      </c>
      <c r="G64" s="20"/>
      <c r="H64" s="20"/>
      <c r="I64" s="20"/>
      <c r="J64" s="20"/>
      <c r="K64" s="20"/>
      <c r="L64" s="20"/>
      <c r="M64" s="20"/>
      <c r="N64" s="53"/>
      <c r="O64" s="53"/>
      <c r="P64" s="53"/>
      <c r="Q64" s="53">
        <v>1</v>
      </c>
      <c r="R64" s="53"/>
      <c r="S64" s="53"/>
      <c r="T64" s="53"/>
      <c r="U64" s="53"/>
      <c r="V64" s="53"/>
      <c r="W64" s="53"/>
      <c r="X64" s="41">
        <f t="shared" si="1"/>
        <v>1</v>
      </c>
    </row>
    <row r="65" spans="1:24" s="10" customFormat="1" ht="16.5" hidden="1">
      <c r="A65" s="59" t="s">
        <v>116</v>
      </c>
      <c r="B65" s="17" t="s">
        <v>125</v>
      </c>
      <c r="C65" s="50" t="s">
        <v>117</v>
      </c>
      <c r="D65" s="50" t="s">
        <v>118</v>
      </c>
      <c r="E65" s="50" t="s">
        <v>119</v>
      </c>
      <c r="F65" s="50">
        <v>17.285</v>
      </c>
      <c r="G65" s="20"/>
      <c r="H65" s="20"/>
      <c r="I65" s="20"/>
      <c r="J65" s="20"/>
      <c r="K65" s="20"/>
      <c r="L65" s="20"/>
      <c r="M65" s="20"/>
      <c r="N65" s="53"/>
      <c r="O65" s="53"/>
      <c r="P65" s="53"/>
      <c r="Q65" s="53"/>
      <c r="R65" s="53"/>
      <c r="S65" s="53"/>
      <c r="T65" s="53">
        <f>765973-2</f>
        <v>765971</v>
      </c>
      <c r="U65" s="53"/>
      <c r="V65" s="53"/>
      <c r="W65" s="53"/>
      <c r="X65" s="41">
        <f t="shared" si="1"/>
        <v>765971</v>
      </c>
    </row>
    <row r="66" spans="1:24" s="10" customFormat="1" ht="16.5" hidden="1">
      <c r="A66" s="59" t="s">
        <v>116</v>
      </c>
      <c r="B66" s="17" t="s">
        <v>120</v>
      </c>
      <c r="C66" s="50" t="s">
        <v>117</v>
      </c>
      <c r="D66" s="50" t="s">
        <v>118</v>
      </c>
      <c r="E66" s="50" t="s">
        <v>119</v>
      </c>
      <c r="F66" s="50">
        <v>17.285</v>
      </c>
      <c r="G66" s="20"/>
      <c r="H66" s="20"/>
      <c r="I66" s="20"/>
      <c r="J66" s="20"/>
      <c r="K66" s="20"/>
      <c r="L66" s="20"/>
      <c r="M66" s="20"/>
      <c r="N66" s="53"/>
      <c r="O66" s="53"/>
      <c r="P66" s="53"/>
      <c r="Q66" s="53"/>
      <c r="R66" s="53"/>
      <c r="S66" s="53"/>
      <c r="T66" s="53">
        <v>1</v>
      </c>
      <c r="U66" s="53"/>
      <c r="V66" s="53"/>
      <c r="W66" s="53"/>
      <c r="X66" s="41">
        <f t="shared" si="1"/>
        <v>1</v>
      </c>
    </row>
    <row r="67" spans="1:24" s="10" customFormat="1" ht="16.5" hidden="1">
      <c r="A67" s="59" t="s">
        <v>116</v>
      </c>
      <c r="B67" s="17" t="s">
        <v>124</v>
      </c>
      <c r="C67" s="50" t="s">
        <v>117</v>
      </c>
      <c r="D67" s="50" t="s">
        <v>118</v>
      </c>
      <c r="E67" s="50" t="s">
        <v>119</v>
      </c>
      <c r="F67" s="50">
        <v>17.285</v>
      </c>
      <c r="G67" s="20"/>
      <c r="H67" s="20"/>
      <c r="I67" s="20"/>
      <c r="J67" s="20"/>
      <c r="K67" s="20"/>
      <c r="L67" s="20"/>
      <c r="M67" s="20"/>
      <c r="N67" s="53"/>
      <c r="O67" s="53"/>
      <c r="P67" s="53"/>
      <c r="Q67" s="53"/>
      <c r="R67" s="53"/>
      <c r="S67" s="53"/>
      <c r="T67" s="53">
        <v>1</v>
      </c>
      <c r="U67" s="53"/>
      <c r="V67" s="53"/>
      <c r="W67" s="53"/>
      <c r="X67" s="41">
        <f t="shared" si="1"/>
        <v>1</v>
      </c>
    </row>
    <row r="68" spans="1:24" s="10" customFormat="1" ht="16.5" hidden="1">
      <c r="A68" s="47" t="s">
        <v>134</v>
      </c>
      <c r="B68" s="17" t="s">
        <v>135</v>
      </c>
      <c r="C68" s="50" t="s">
        <v>136</v>
      </c>
      <c r="D68" s="60" t="s">
        <v>137</v>
      </c>
      <c r="E68" s="60" t="s">
        <v>138</v>
      </c>
      <c r="F68" s="50">
        <v>17.225</v>
      </c>
      <c r="G68" s="20"/>
      <c r="H68" s="20"/>
      <c r="I68" s="20"/>
      <c r="J68" s="20"/>
      <c r="K68" s="20"/>
      <c r="L68" s="20"/>
      <c r="M68" s="20"/>
      <c r="N68" s="53"/>
      <c r="O68" s="53"/>
      <c r="P68" s="53"/>
      <c r="Q68" s="53"/>
      <c r="R68" s="53"/>
      <c r="S68" s="53"/>
      <c r="T68" s="53"/>
      <c r="U68" s="53"/>
      <c r="V68" s="53">
        <f>193172.39-2</f>
        <v>193170.39</v>
      </c>
      <c r="W68" s="53"/>
      <c r="X68" s="16">
        <f aca="true" t="shared" si="2" ref="X68:X73">SUM(U68:V68)</f>
        <v>193170.39</v>
      </c>
    </row>
    <row r="69" spans="1:24" s="10" customFormat="1" ht="16.5" hidden="1">
      <c r="A69" s="47" t="s">
        <v>134</v>
      </c>
      <c r="B69" s="15" t="s">
        <v>139</v>
      </c>
      <c r="C69" s="50" t="s">
        <v>136</v>
      </c>
      <c r="D69" s="60" t="s">
        <v>137</v>
      </c>
      <c r="E69" s="60" t="s">
        <v>138</v>
      </c>
      <c r="F69" s="50">
        <v>17.225</v>
      </c>
      <c r="G69" s="20"/>
      <c r="H69" s="20"/>
      <c r="I69" s="20"/>
      <c r="J69" s="20"/>
      <c r="K69" s="20"/>
      <c r="L69" s="20"/>
      <c r="M69" s="20"/>
      <c r="N69" s="53"/>
      <c r="O69" s="53"/>
      <c r="P69" s="53"/>
      <c r="Q69" s="53"/>
      <c r="R69" s="53"/>
      <c r="S69" s="53"/>
      <c r="T69" s="53"/>
      <c r="U69" s="53"/>
      <c r="V69" s="53">
        <v>1</v>
      </c>
      <c r="W69" s="53"/>
      <c r="X69" s="16">
        <f t="shared" si="2"/>
        <v>1</v>
      </c>
    </row>
    <row r="70" spans="1:24" s="10" customFormat="1" ht="16.5" hidden="1">
      <c r="A70" s="47" t="s">
        <v>134</v>
      </c>
      <c r="B70" s="17" t="s">
        <v>17</v>
      </c>
      <c r="C70" s="50" t="s">
        <v>136</v>
      </c>
      <c r="D70" s="60" t="s">
        <v>137</v>
      </c>
      <c r="E70" s="60" t="s">
        <v>138</v>
      </c>
      <c r="F70" s="50">
        <v>17.225</v>
      </c>
      <c r="G70" s="20"/>
      <c r="H70" s="20"/>
      <c r="I70" s="20"/>
      <c r="J70" s="20"/>
      <c r="K70" s="20"/>
      <c r="L70" s="20"/>
      <c r="M70" s="20"/>
      <c r="N70" s="53"/>
      <c r="O70" s="53"/>
      <c r="P70" s="53"/>
      <c r="Q70" s="53"/>
      <c r="R70" s="53"/>
      <c r="S70" s="53"/>
      <c r="T70" s="53"/>
      <c r="U70" s="53"/>
      <c r="V70" s="53">
        <v>1</v>
      </c>
      <c r="W70" s="53"/>
      <c r="X70" s="16">
        <f t="shared" si="2"/>
        <v>1</v>
      </c>
    </row>
    <row r="71" spans="1:24" s="10" customFormat="1" ht="16.5" hidden="1">
      <c r="A71" s="59"/>
      <c r="B71" s="17"/>
      <c r="C71" s="50"/>
      <c r="D71" s="50"/>
      <c r="E71" s="50"/>
      <c r="F71" s="50"/>
      <c r="G71" s="20"/>
      <c r="H71" s="20"/>
      <c r="I71" s="20"/>
      <c r="J71" s="20"/>
      <c r="K71" s="20"/>
      <c r="L71" s="20"/>
      <c r="M71" s="2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16">
        <f t="shared" si="2"/>
        <v>0</v>
      </c>
    </row>
    <row r="72" spans="1:24" s="10" customFormat="1" ht="16.5" hidden="1">
      <c r="A72" s="47"/>
      <c r="B72" s="17"/>
      <c r="C72" s="48"/>
      <c r="D72" s="27"/>
      <c r="E72" s="27"/>
      <c r="F72" s="17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16">
        <f t="shared" si="2"/>
        <v>0</v>
      </c>
    </row>
    <row r="73" spans="1:24" s="10" customFormat="1" ht="16.5" hidden="1">
      <c r="A73" s="21"/>
      <c r="B73" s="21"/>
      <c r="C73" s="15"/>
      <c r="D73" s="15"/>
      <c r="E73" s="15"/>
      <c r="F73" s="1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6">
        <f t="shared" si="2"/>
        <v>0</v>
      </c>
    </row>
    <row r="74" spans="1:24" s="10" customFormat="1" ht="16.5">
      <c r="A74" s="29" t="s">
        <v>0</v>
      </c>
      <c r="B74" s="29"/>
      <c r="C74" s="30"/>
      <c r="D74" s="30"/>
      <c r="E74" s="30"/>
      <c r="F74" s="31"/>
      <c r="G74" s="32">
        <f>SUM(G8:G73)</f>
        <v>1635787</v>
      </c>
      <c r="H74" s="32">
        <f>SUM(H8:H73)</f>
        <v>370000</v>
      </c>
      <c r="I74" s="32">
        <f aca="true" t="shared" si="3" ref="I74:N74">SUM(I6:I73)</f>
        <v>339025</v>
      </c>
      <c r="J74" s="32">
        <f t="shared" si="3"/>
        <v>849230</v>
      </c>
      <c r="K74" s="32">
        <f t="shared" si="3"/>
        <v>107830.5</v>
      </c>
      <c r="L74" s="32">
        <f t="shared" si="3"/>
        <v>92220</v>
      </c>
      <c r="M74" s="32">
        <f t="shared" si="3"/>
        <v>30000</v>
      </c>
      <c r="N74" s="32">
        <f t="shared" si="3"/>
        <v>1564.36</v>
      </c>
      <c r="O74" s="32">
        <f>SUM(O55:O73)</f>
        <v>1000000</v>
      </c>
      <c r="P74" s="32">
        <f>SUM(P6:P73)</f>
        <v>13500</v>
      </c>
      <c r="Q74" s="32">
        <f>SUM(Q6:Q73)</f>
        <v>2593763.8</v>
      </c>
      <c r="R74" s="32">
        <f>SUM(R6:R73)</f>
        <v>107830.5</v>
      </c>
      <c r="S74" s="32">
        <f>SUM(S44:S73)</f>
        <v>31499</v>
      </c>
      <c r="T74" s="32">
        <f>SUM(T51:T73)</f>
        <v>765973</v>
      </c>
      <c r="U74" s="32">
        <f>SUM(U7:U73)</f>
        <v>16200</v>
      </c>
      <c r="V74" s="32">
        <f>SUM(V54:V73)</f>
        <v>193172.39</v>
      </c>
      <c r="W74" s="32">
        <f>SUM(W44:W50)</f>
        <v>69395.04</v>
      </c>
      <c r="X74" s="46">
        <f>SUM(X6:X73)</f>
        <v>7846990.59</v>
      </c>
    </row>
    <row r="75" spans="1:24" s="10" customFormat="1" ht="16.5">
      <c r="A75" s="33"/>
      <c r="B75" s="33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7"/>
    </row>
    <row r="76" spans="1:23" s="10" customFormat="1" ht="16.5">
      <c r="A76" s="28" t="s">
        <v>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s="10" customFormat="1" ht="16.5" hidden="1">
      <c r="A77" s="22" t="s">
        <v>22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s="10" customFormat="1" ht="16.5" hidden="1">
      <c r="A78" s="23" t="s">
        <v>19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s="10" customFormat="1" ht="30.75" hidden="1">
      <c r="A79" s="24" t="s">
        <v>18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s="10" customFormat="1" ht="16.5" hidden="1">
      <c r="A80" s="42" t="s">
        <v>25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s="10" customFormat="1" ht="16.5" hidden="1">
      <c r="A81" s="28" t="s">
        <v>26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s="10" customFormat="1" ht="16.5" hidden="1">
      <c r="A82" s="28" t="s">
        <v>33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s="10" customFormat="1" ht="30.75" hidden="1">
      <c r="A83" s="42" t="s">
        <v>32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s="10" customFormat="1" ht="16.5" hidden="1">
      <c r="A84" s="28" t="s">
        <v>58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3" s="10" customFormat="1" ht="16.5" hidden="1">
      <c r="A85" s="28" t="s">
        <v>56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1:23" s="10" customFormat="1" ht="16.5" hidden="1">
      <c r="A86" s="28" t="s">
        <v>61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3" s="10" customFormat="1" ht="16.5" hidden="1">
      <c r="A87" s="28" t="s">
        <v>60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3" s="10" customFormat="1" ht="16.5" hidden="1">
      <c r="A88" s="28" t="s">
        <v>63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s="10" customFormat="1" ht="16.5" hidden="1">
      <c r="A89" s="28" t="s">
        <v>64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s="10" customFormat="1" ht="16.5" hidden="1">
      <c r="A90" s="28" t="s">
        <v>68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1:23" s="10" customFormat="1" ht="16.5" hidden="1">
      <c r="A91" s="28" t="s">
        <v>67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1:23" s="10" customFormat="1" ht="16.5" hidden="1">
      <c r="A92" s="28" t="s">
        <v>75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1:23" s="10" customFormat="1" ht="16.5" hidden="1">
      <c r="A93" s="28" t="s">
        <v>76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1:23" s="10" customFormat="1" ht="16.5" hidden="1">
      <c r="A94" s="22" t="s">
        <v>84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ht="16.5" hidden="1">
      <c r="A95" s="55" t="s">
        <v>83</v>
      </c>
    </row>
    <row r="96" ht="15" hidden="1">
      <c r="A96" s="22" t="s">
        <v>85</v>
      </c>
    </row>
    <row r="97" ht="15" hidden="1">
      <c r="A97" s="28" t="s">
        <v>90</v>
      </c>
    </row>
    <row r="98" spans="1:3" ht="20.25" hidden="1">
      <c r="A98" s="28" t="s">
        <v>89</v>
      </c>
      <c r="C98" s="57"/>
    </row>
    <row r="99" ht="15" hidden="1">
      <c r="A99" s="28" t="s">
        <v>102</v>
      </c>
    </row>
    <row r="100" ht="15" hidden="1">
      <c r="A100" s="28" t="s">
        <v>99</v>
      </c>
    </row>
    <row r="101" ht="15" hidden="1">
      <c r="A101" s="28" t="s">
        <v>101</v>
      </c>
    </row>
    <row r="102" ht="15" hidden="1">
      <c r="A102" s="28" t="s">
        <v>106</v>
      </c>
    </row>
    <row r="103" ht="15" hidden="1">
      <c r="A103" s="28" t="s">
        <v>104</v>
      </c>
    </row>
    <row r="104" ht="15" hidden="1">
      <c r="A104" s="28" t="s">
        <v>105</v>
      </c>
    </row>
    <row r="105" ht="15" hidden="1">
      <c r="A105" s="28" t="s">
        <v>115</v>
      </c>
    </row>
    <row r="106" ht="15" hidden="1">
      <c r="A106" s="28" t="s">
        <v>114</v>
      </c>
    </row>
    <row r="107" ht="15" hidden="1">
      <c r="A107" s="28" t="s">
        <v>123</v>
      </c>
    </row>
    <row r="108" ht="15" hidden="1">
      <c r="A108" s="28" t="s">
        <v>122</v>
      </c>
    </row>
    <row r="109" ht="15" hidden="1">
      <c r="A109" s="28" t="s">
        <v>132</v>
      </c>
    </row>
    <row r="110" ht="30" hidden="1">
      <c r="A110" s="42" t="s">
        <v>127</v>
      </c>
    </row>
    <row r="111" ht="15" hidden="1">
      <c r="A111" s="28" t="s">
        <v>141</v>
      </c>
    </row>
    <row r="112" ht="15" hidden="1">
      <c r="A112" s="28" t="s">
        <v>140</v>
      </c>
    </row>
    <row r="113" ht="15">
      <c r="A113" s="28" t="s">
        <v>143</v>
      </c>
    </row>
    <row r="114" ht="15">
      <c r="A114" s="28" t="s">
        <v>142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2017-04-27T12:46:38Z</dcterms:modified>
  <cp:category/>
  <cp:version/>
  <cp:contentType/>
  <cp:contentStatus/>
</cp:coreProperties>
</file>