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<sst xmlns="http://schemas.openxmlformats.org/spreadsheetml/2006/main" count="253" uniqueCount="143">
  <si>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</si>
  <si>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</si>
  <si>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</si>
  <si>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</si>
  <si>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</si>
  <si>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</si>
  <si>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</si>
  <si>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</si>
  <si>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</si>
  <si>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</si>
  <si>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</si>
  <si>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</si>
  <si>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</si>
  <si>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</si>
  <si>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</si>
  <si>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</si>
  <si>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</si>
  <si>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</si>
  <si>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</si>
  <si>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</si>
  <si>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</si>
  <si>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</si>
  <si>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</si>
  <si>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</si>
  <si>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</si>
  <si>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</si>
  <si>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</si>
  <si>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</si>
  <si>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</si>
  <si>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</si>
  <si>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</si>
  <si>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</si>
  <si>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</si>
  <si>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</si>
  <si>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</si>
  <si>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</si>
  <si>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</si>
  <si>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</si>
  <si>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</si>
  <si>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</si>
  <si>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</si>
  <si>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</si>
  <si>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</si>
  <si>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</si>
  <si>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</si>
  <si>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</si>
  <si>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</si>
  <si>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</si>
  <si>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</si>
  <si>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</si>
  <si>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</si>
  <si>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</si>
  <si>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</si>
  <si>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</si>
  <si>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</si>
  <si>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</si>
  <si>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</si>
  <si>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</si>
  <si>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</si>
  <si>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</si>
  <si>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</si>
  <si>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</si>
  <si>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</si>
  <si>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</si>
  <si>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</si>
  <si>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</si>
  <si>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</si>
  <si>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</si>
  <si>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</si>
  <si>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</si>
  <si>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</si>
  <si>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</si>
  <si>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</si>
  <si>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</si>
  <si>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</si>
  <si>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</si>
  <si>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</si>
  <si>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</si>
  <si>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>TO INCREASE WIOA FUNDS</t>
  </si>
  <si>
    <t>BUDGET SHEET #7 NOVEMBER 3, 2016</t>
  </si>
  <si>
    <t>BUDGET SHEET #8</t>
  </si>
  <si>
    <t>TO ADD BALANCE OF SOS FUNDS</t>
  </si>
  <si>
    <t>LESS RETAINED</t>
  </si>
  <si>
    <t>BUDGET SHEET #8 NOVEMBER 15, 2016</t>
  </si>
  <si>
    <t>BUDGET SHEET #9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</si>
  <si>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</si>
  <si>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</si>
  <si>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</si>
  <si>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</si>
  <si>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</si>
  <si>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</si>
  <si>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</si>
  <si>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</si>
  <si>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</si>
  <si>
    <t>BUDGET SHEET #10</t>
  </si>
  <si>
    <t>BUDGET SHEET #10 APRIL 11, 2017</t>
  </si>
  <si>
    <t>TO ADJUST DVOP AMOUNT</t>
  </si>
  <si>
    <t>BUDGET SHEET #11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</si>
  <si>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</si>
  <si>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</si>
  <si>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</si>
  <si>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</si>
  <si>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</si>
  <si>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</si>
  <si>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17CCMETNNEGREA</t>
  </si>
  <si>
    <t>TO ADD REA7 FUNDS</t>
  </si>
  <si>
    <t>BUDGET SHEET #11 APRIL 21, 2017</t>
  </si>
  <si>
    <t>BUDGET SHEET #12</t>
  </si>
  <si>
    <t>TO ADD DTA FUNDING</t>
  </si>
  <si>
    <t>BUDGET SHEET #12 APRIL 25, 2017</t>
  </si>
  <si>
    <t>DTA FUNDING</t>
  </si>
  <si>
    <t>MARCH 16, 2017 - JUNE 30, 2017</t>
  </si>
  <si>
    <t>SPSS2017</t>
  </si>
  <si>
    <t xml:space="preserve">4400-1979 </t>
  </si>
  <si>
    <t>J127</t>
  </si>
  <si>
    <t>BUDGET SHEET #13</t>
  </si>
  <si>
    <t>TO REVISE AMOUNT OF ADULT &amp; D WKR FUNDS</t>
  </si>
  <si>
    <t>BUDGET SHEET #13 MAY 17, 2017</t>
  </si>
  <si>
    <t>BUDGET SHEET #14</t>
  </si>
  <si>
    <t>TO MOVE FUNDS TO FY18 LINE</t>
  </si>
  <si>
    <t>BUDGET SHEET #14 MAY 31, 2017</t>
  </si>
  <si>
    <t>BUDGET SHEET #15</t>
  </si>
  <si>
    <t xml:space="preserve">TO ADD FUNDS FOR MA REGIONAL PLANNING SUPPORT </t>
  </si>
  <si>
    <t>BUDGET SHEET #15 JUNE 1, 2017</t>
  </si>
  <si>
    <t>MA REGIONAL PLANNING SUPPORT</t>
  </si>
  <si>
    <t>MAY 25, 2017-JUNE 30, 2017</t>
  </si>
  <si>
    <t xml:space="preserve">FWIAADT16B  </t>
  </si>
  <si>
    <t xml:space="preserve">7003-1630 </t>
  </si>
  <si>
    <t>BUDGET SHEET #16</t>
  </si>
  <si>
    <t>TO REVISE ADULT &amp; DISLOCATED WKR CONTRACT</t>
  </si>
  <si>
    <t>BUDGET SHEET #16 JULY 20, 2017</t>
  </si>
  <si>
    <t>BUDGET SHEET #17</t>
  </si>
  <si>
    <t>TO INCREASE REA7 FUNDS</t>
  </si>
  <si>
    <t>BUDGET SHEET #17 AUGUST 8, 2017</t>
  </si>
  <si>
    <t>BUDGET SHEET #18</t>
  </si>
  <si>
    <t>RETAIL TECH</t>
  </si>
  <si>
    <t>FEM63RTT16 </t>
  </si>
  <si>
    <t>7003-1777</t>
  </si>
  <si>
    <t>BUDGET SHEET #18 NOVEMBER 21, 2017</t>
  </si>
  <si>
    <t>TO ADD FUNDS FROM METRO SOUTH WEST</t>
  </si>
  <si>
    <t>BUDGET SHEET #19</t>
  </si>
  <si>
    <t>BUDGET SHEET #19 JUNE 8 2018</t>
  </si>
  <si>
    <t>TO MOVE FUNDS TO FY19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</si>
</sst>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E115" sqref="E11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8515625" style="4" customWidth="1"/>
    <col min="7" max="8" width="13.28125" style="4" hidden="1" customWidth="1"/>
    <col min="9" max="25" width="15.00390625" style="4" hidden="1" customWidth="1"/>
    <col min="26" max="26" width="15.00390625" style="4" customWidth="1"/>
    <col min="27" max="27" width="15.7109375" style="3" hidden="1" customWidth="1"/>
    <col min="28" max="16384" width="9.140625" style="3" customWidth="1"/>
  </cols>
  <sheetData>
    <row r="1" spans="1:26" ht="20.25">
      <c r="A1" s="3" t="s">
        <v>12</v>
      </c>
      <c r="B1" s="79" t="s">
        <v>10</v>
      </c>
      <c r="C1" s="80"/>
      <c r="D1" s="80"/>
      <c r="E1" s="80"/>
      <c r="F1" s="80"/>
      <c r="G1" s="80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6" ht="20.25">
      <c r="A2" s="5"/>
      <c r="B2" s="7"/>
      <c r="C2" s="7"/>
      <c r="D2" s="7"/>
      <c r="E2" s="8"/>
      <c r="F2" s="8"/>
    </row>
    <row r="3" spans="1:3" ht="20.25">
      <c r="A3" s="24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7" s="11" customFormat="1" ht="30.75" thickBot="1">
      <c r="A5" s="5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24</v>
      </c>
      <c r="I5" s="40" t="s">
        <v>34</v>
      </c>
      <c r="J5" s="40" t="s">
        <v>48</v>
      </c>
      <c r="K5" s="40" t="s">
        <v>57</v>
      </c>
      <c r="L5" s="40" t="s">
        <v>62</v>
      </c>
      <c r="M5" s="40" t="s">
        <v>66</v>
      </c>
      <c r="N5" s="40" t="s">
        <v>75</v>
      </c>
      <c r="O5" s="40" t="s">
        <v>80</v>
      </c>
      <c r="P5" s="40" t="s">
        <v>84</v>
      </c>
      <c r="Q5" s="40" t="s">
        <v>94</v>
      </c>
      <c r="R5" s="40" t="s">
        <v>97</v>
      </c>
      <c r="S5" s="40" t="s">
        <v>107</v>
      </c>
      <c r="T5" s="40" t="s">
        <v>115</v>
      </c>
      <c r="U5" s="40" t="s">
        <v>118</v>
      </c>
      <c r="V5" s="40" t="s">
        <v>121</v>
      </c>
      <c r="W5" s="40" t="s">
        <v>128</v>
      </c>
      <c r="X5" s="40" t="s">
        <v>131</v>
      </c>
      <c r="Y5" s="40" t="s">
        <v>134</v>
      </c>
      <c r="Z5" s="40" t="s">
        <v>140</v>
      </c>
      <c r="AA5" s="10" t="s">
        <v>6</v>
      </c>
    </row>
    <row r="6" spans="1:27" s="26" customFormat="1" ht="16.5" hidden="1">
      <c r="A6" s="9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1:27" s="26" customFormat="1" ht="16.5" hidden="1">
      <c r="A7" s="27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</row>
    <row r="8" spans="1:27" s="26" customFormat="1" ht="16.5" hidden="1">
      <c r="A8" s="27" t="s">
        <v>15</v>
      </c>
      <c r="B8" s="18" t="s">
        <v>13</v>
      </c>
      <c r="C8" s="28" t="s">
        <v>21</v>
      </c>
      <c r="D8" s="16" t="s">
        <v>11</v>
      </c>
      <c r="E8" s="28">
        <v>6101</v>
      </c>
      <c r="F8" s="18">
        <v>17.259</v>
      </c>
      <c r="G8" s="19">
        <f>906708-2</f>
        <v>906706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>
        <v>-11900</v>
      </c>
      <c r="V8" s="19"/>
      <c r="W8" s="19"/>
      <c r="X8" s="19"/>
      <c r="Y8" s="19"/>
      <c r="Z8" s="19"/>
      <c r="AA8" s="42">
        <f aca="true" t="shared" si="0" ref="AA8:AA13">SUM(G8:U8)</f>
        <v>894806</v>
      </c>
    </row>
    <row r="9" spans="1:27" s="11" customFormat="1" ht="16.5" hidden="1">
      <c r="A9" s="27" t="s">
        <v>15</v>
      </c>
      <c r="B9" s="18" t="s">
        <v>16</v>
      </c>
      <c r="C9" s="28" t="s">
        <v>21</v>
      </c>
      <c r="D9" s="16" t="s">
        <v>11</v>
      </c>
      <c r="E9" s="28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11900</v>
      </c>
      <c r="V9" s="19"/>
      <c r="W9" s="19"/>
      <c r="X9" s="19"/>
      <c r="Y9" s="19"/>
      <c r="Z9" s="19"/>
      <c r="AA9" s="42">
        <f t="shared" si="0"/>
        <v>11901</v>
      </c>
    </row>
    <row r="10" spans="1:27" s="11" customFormat="1" ht="16.5" hidden="1">
      <c r="A10" s="27" t="s">
        <v>15</v>
      </c>
      <c r="B10" s="18" t="s">
        <v>17</v>
      </c>
      <c r="C10" s="28" t="s">
        <v>21</v>
      </c>
      <c r="D10" s="16" t="s">
        <v>11</v>
      </c>
      <c r="E10" s="28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42">
        <f t="shared" si="0"/>
        <v>1</v>
      </c>
    </row>
    <row r="11" spans="1:27" s="30" customFormat="1" ht="16.5" hidden="1">
      <c r="A11" s="29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42">
        <f t="shared" si="0"/>
        <v>0</v>
      </c>
    </row>
    <row r="12" spans="1:27" s="11" customFormat="1" ht="16.5" hidden="1">
      <c r="A12" s="27" t="s">
        <v>27</v>
      </c>
      <c r="B12" s="18" t="s">
        <v>13</v>
      </c>
      <c r="C12" s="43" t="s">
        <v>28</v>
      </c>
      <c r="D12" s="44" t="s">
        <v>29</v>
      </c>
      <c r="E12" s="28">
        <v>6102</v>
      </c>
      <c r="F12" s="28">
        <v>17.258</v>
      </c>
      <c r="G12" s="19"/>
      <c r="H12" s="19">
        <v>116093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42">
        <f t="shared" si="0"/>
        <v>116093</v>
      </c>
    </row>
    <row r="13" spans="1:27" s="11" customFormat="1" ht="16.5" hidden="1">
      <c r="A13" s="27" t="s">
        <v>27</v>
      </c>
      <c r="B13" s="18" t="s">
        <v>13</v>
      </c>
      <c r="C13" s="59" t="s">
        <v>76</v>
      </c>
      <c r="D13" s="44" t="s">
        <v>29</v>
      </c>
      <c r="E13" s="28">
        <v>6102</v>
      </c>
      <c r="F13" s="28">
        <v>17.258</v>
      </c>
      <c r="G13" s="19"/>
      <c r="H13" s="19"/>
      <c r="I13" s="19"/>
      <c r="J13" s="19"/>
      <c r="K13" s="19"/>
      <c r="L13" s="19"/>
      <c r="M13" s="19"/>
      <c r="N13" s="19">
        <v>791636</v>
      </c>
      <c r="O13" s="19"/>
      <c r="P13" s="19"/>
      <c r="Q13" s="19"/>
      <c r="R13" s="19"/>
      <c r="S13" s="19"/>
      <c r="T13" s="19">
        <v>2441</v>
      </c>
      <c r="U13" s="19">
        <v>-22498</v>
      </c>
      <c r="V13" s="19"/>
      <c r="W13" s="19"/>
      <c r="X13" s="19"/>
      <c r="Y13" s="19"/>
      <c r="Z13" s="19"/>
      <c r="AA13" s="42">
        <f t="shared" si="0"/>
        <v>771579</v>
      </c>
    </row>
    <row r="14" spans="1:27" s="11" customFormat="1" ht="16.5" hidden="1">
      <c r="A14" s="27" t="s">
        <v>27</v>
      </c>
      <c r="B14" s="18" t="s">
        <v>16</v>
      </c>
      <c r="C14" s="59" t="s">
        <v>76</v>
      </c>
      <c r="D14" s="44" t="s">
        <v>29</v>
      </c>
      <c r="E14" s="28">
        <v>6102</v>
      </c>
      <c r="F14" s="28">
        <v>17.258</v>
      </c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19"/>
      <c r="S14" s="19"/>
      <c r="T14" s="19"/>
      <c r="U14" s="19">
        <v>22498</v>
      </c>
      <c r="V14" s="19"/>
      <c r="W14" s="19">
        <v>1786</v>
      </c>
      <c r="X14" s="19"/>
      <c r="Y14" s="19"/>
      <c r="Z14" s="19"/>
      <c r="AA14" s="42">
        <f>SUM(I14:W14)</f>
        <v>24285</v>
      </c>
    </row>
    <row r="15" spans="1:27" s="11" customFormat="1" ht="16.5" hidden="1">
      <c r="A15" s="27" t="s">
        <v>27</v>
      </c>
      <c r="B15" s="18" t="s">
        <v>17</v>
      </c>
      <c r="C15" s="59" t="s">
        <v>76</v>
      </c>
      <c r="D15" s="44" t="s">
        <v>29</v>
      </c>
      <c r="E15" s="28">
        <v>6102</v>
      </c>
      <c r="F15" s="28">
        <v>17.258</v>
      </c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42">
        <f aca="true" t="shared" si="1" ref="AA15:AA63">SUM(I15:W15)</f>
        <v>1</v>
      </c>
    </row>
    <row r="16" spans="1:27" s="30" customFormat="1" ht="16.5" hidden="1">
      <c r="A16" s="29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42">
        <f t="shared" si="1"/>
        <v>0</v>
      </c>
    </row>
    <row r="17" spans="1:27" s="30" customFormat="1" ht="15" hidden="1">
      <c r="A17" s="27" t="s">
        <v>30</v>
      </c>
      <c r="B17" s="18" t="s">
        <v>13</v>
      </c>
      <c r="C17" s="43" t="s">
        <v>31</v>
      </c>
      <c r="D17" s="44" t="s">
        <v>32</v>
      </c>
      <c r="E17" s="28">
        <v>6103</v>
      </c>
      <c r="F17" s="28">
        <v>17.278</v>
      </c>
      <c r="G17" s="19"/>
      <c r="H17" s="19">
        <v>148107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42">
        <f t="shared" si="1"/>
        <v>0</v>
      </c>
    </row>
    <row r="18" spans="1:27" s="30" customFormat="1" ht="16.5" hidden="1">
      <c r="A18" s="27" t="s">
        <v>30</v>
      </c>
      <c r="B18" s="18" t="s">
        <v>13</v>
      </c>
      <c r="C18" s="59" t="s">
        <v>77</v>
      </c>
      <c r="D18" s="44" t="s">
        <v>32</v>
      </c>
      <c r="E18" s="28">
        <v>6103</v>
      </c>
      <c r="F18" s="28">
        <v>17.278</v>
      </c>
      <c r="G18" s="19"/>
      <c r="H18" s="19"/>
      <c r="I18" s="19"/>
      <c r="J18" s="19"/>
      <c r="K18" s="19"/>
      <c r="L18" s="19"/>
      <c r="M18" s="19"/>
      <c r="N18" s="19">
        <v>785212</v>
      </c>
      <c r="O18" s="19"/>
      <c r="P18" s="19"/>
      <c r="Q18" s="19"/>
      <c r="R18" s="19"/>
      <c r="S18" s="19"/>
      <c r="T18" s="19">
        <v>3260</v>
      </c>
      <c r="U18" s="19">
        <v>-29239</v>
      </c>
      <c r="V18" s="19"/>
      <c r="W18" s="19"/>
      <c r="X18" s="19"/>
      <c r="Y18" s="19"/>
      <c r="Z18" s="19"/>
      <c r="AA18" s="42">
        <f t="shared" si="1"/>
        <v>759233</v>
      </c>
    </row>
    <row r="19" spans="1:27" s="30" customFormat="1" ht="16.5" hidden="1">
      <c r="A19" s="27" t="s">
        <v>30</v>
      </c>
      <c r="B19" s="18" t="s">
        <v>16</v>
      </c>
      <c r="C19" s="59" t="s">
        <v>77</v>
      </c>
      <c r="D19" s="44" t="s">
        <v>32</v>
      </c>
      <c r="E19" s="28">
        <v>6103</v>
      </c>
      <c r="F19" s="28">
        <v>17.278</v>
      </c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19"/>
      <c r="R19" s="19"/>
      <c r="S19" s="19"/>
      <c r="T19" s="19"/>
      <c r="U19" s="19">
        <v>29239</v>
      </c>
      <c r="V19" s="19"/>
      <c r="W19" s="19">
        <v>2508</v>
      </c>
      <c r="X19" s="19"/>
      <c r="Y19" s="19"/>
      <c r="Z19" s="19"/>
      <c r="AA19" s="42">
        <f t="shared" si="1"/>
        <v>31748</v>
      </c>
    </row>
    <row r="20" spans="1:27" s="30" customFormat="1" ht="16.5" hidden="1">
      <c r="A20" s="27" t="s">
        <v>30</v>
      </c>
      <c r="B20" s="18" t="s">
        <v>17</v>
      </c>
      <c r="C20" s="59" t="s">
        <v>77</v>
      </c>
      <c r="D20" s="44" t="s">
        <v>32</v>
      </c>
      <c r="E20" s="28">
        <v>6103</v>
      </c>
      <c r="F20" s="28">
        <v>17.278</v>
      </c>
      <c r="G20" s="19"/>
      <c r="H20" s="19"/>
      <c r="I20" s="19"/>
      <c r="J20" s="19"/>
      <c r="K20" s="19"/>
      <c r="L20" s="19"/>
      <c r="M20" s="19"/>
      <c r="N20" s="19">
        <v>1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42">
        <f t="shared" si="1"/>
        <v>1</v>
      </c>
    </row>
    <row r="21" spans="1:27" s="30" customFormat="1" ht="16.5" hidden="1">
      <c r="A21" s="27"/>
      <c r="B21" s="18"/>
      <c r="C21" s="59"/>
      <c r="D21" s="44"/>
      <c r="E21" s="28"/>
      <c r="F21" s="2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42">
        <f t="shared" si="1"/>
        <v>0</v>
      </c>
    </row>
    <row r="22" spans="1:27" s="30" customFormat="1" ht="15" hidden="1">
      <c r="A22" s="77" t="s">
        <v>124</v>
      </c>
      <c r="B22" s="18" t="s">
        <v>125</v>
      </c>
      <c r="C22" s="28" t="s">
        <v>126</v>
      </c>
      <c r="D22" s="28" t="s">
        <v>127</v>
      </c>
      <c r="E22" s="28">
        <v>6073</v>
      </c>
      <c r="F22" s="28">
        <v>17.258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f>45000-1</f>
        <v>44999</v>
      </c>
      <c r="W22" s="19"/>
      <c r="X22" s="19"/>
      <c r="Y22" s="19"/>
      <c r="Z22" s="19"/>
      <c r="AA22" s="42">
        <f t="shared" si="1"/>
        <v>44999</v>
      </c>
    </row>
    <row r="23" spans="1:27" s="30" customFormat="1" ht="15" hidden="1">
      <c r="A23" s="77" t="s">
        <v>124</v>
      </c>
      <c r="B23" s="18" t="s">
        <v>16</v>
      </c>
      <c r="C23" s="28" t="s">
        <v>126</v>
      </c>
      <c r="D23" s="28" t="s">
        <v>127</v>
      </c>
      <c r="E23" s="28">
        <v>6073</v>
      </c>
      <c r="F23" s="28">
        <v>17.258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v>1</v>
      </c>
      <c r="W23" s="19"/>
      <c r="X23" s="19"/>
      <c r="Y23" s="19"/>
      <c r="Z23" s="19"/>
      <c r="AA23" s="42">
        <f t="shared" si="1"/>
        <v>1</v>
      </c>
    </row>
    <row r="24" spans="1:27" s="30" customFormat="1" ht="16.5" hidden="1">
      <c r="A24" s="27"/>
      <c r="B24" s="18"/>
      <c r="C24" s="59"/>
      <c r="D24" s="44"/>
      <c r="E24" s="28"/>
      <c r="F24" s="2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42">
        <f t="shared" si="1"/>
        <v>0</v>
      </c>
    </row>
    <row r="25" spans="1:27" s="30" customFormat="1" ht="15" hidden="1">
      <c r="A25" s="27"/>
      <c r="B25" s="18"/>
      <c r="C25" s="43"/>
      <c r="D25" s="44"/>
      <c r="E25" s="28"/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42">
        <f t="shared" si="1"/>
        <v>0</v>
      </c>
    </row>
    <row r="26" spans="1:27" s="30" customFormat="1" ht="15" hidden="1">
      <c r="A26" s="27" t="s">
        <v>56</v>
      </c>
      <c r="B26" s="18" t="s">
        <v>13</v>
      </c>
      <c r="C26" s="28" t="s">
        <v>60</v>
      </c>
      <c r="D26" s="28" t="s">
        <v>32</v>
      </c>
      <c r="E26" s="28">
        <v>6123</v>
      </c>
      <c r="F26" s="28">
        <v>17.278</v>
      </c>
      <c r="G26" s="19"/>
      <c r="H26" s="19"/>
      <c r="I26" s="19"/>
      <c r="J26" s="19"/>
      <c r="K26" s="19">
        <f>14202-1</f>
        <v>14201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42">
        <f t="shared" si="1"/>
        <v>14201</v>
      </c>
    </row>
    <row r="27" spans="1:27" s="30" customFormat="1" ht="15" hidden="1">
      <c r="A27" s="27" t="s">
        <v>56</v>
      </c>
      <c r="B27" s="18" t="s">
        <v>16</v>
      </c>
      <c r="C27" s="28" t="s">
        <v>60</v>
      </c>
      <c r="D27" s="28" t="s">
        <v>32</v>
      </c>
      <c r="E27" s="28">
        <v>6123</v>
      </c>
      <c r="F27" s="28">
        <v>17.278</v>
      </c>
      <c r="G27" s="19"/>
      <c r="H27" s="19"/>
      <c r="I27" s="19"/>
      <c r="J27" s="19"/>
      <c r="K27" s="19">
        <v>1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42">
        <f t="shared" si="1"/>
        <v>1</v>
      </c>
    </row>
    <row r="28" spans="1:27" s="30" customFormat="1" ht="15" hidden="1">
      <c r="A28" s="27"/>
      <c r="B28" s="18"/>
      <c r="C28" s="28"/>
      <c r="D28" s="44"/>
      <c r="E28" s="28"/>
      <c r="F28" s="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42">
        <f t="shared" si="1"/>
        <v>0</v>
      </c>
    </row>
    <row r="29" spans="1:27" s="30" customFormat="1" ht="15" hidden="1">
      <c r="A29" s="9" t="s">
        <v>8</v>
      </c>
      <c r="B29" s="18"/>
      <c r="C29" s="28"/>
      <c r="D29" s="44"/>
      <c r="E29" s="28"/>
      <c r="F29" s="2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42">
        <f t="shared" si="1"/>
        <v>0</v>
      </c>
    </row>
    <row r="30" spans="1:27" s="30" customFormat="1" ht="15" hidden="1">
      <c r="A30" s="27" t="s">
        <v>67</v>
      </c>
      <c r="B30" s="18"/>
      <c r="C30" s="28"/>
      <c r="D30" s="44"/>
      <c r="E30" s="28"/>
      <c r="F30" s="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42">
        <f t="shared" si="1"/>
        <v>0</v>
      </c>
    </row>
    <row r="31" spans="1:27" s="30" customFormat="1" ht="15" hidden="1">
      <c r="A31" s="60" t="s">
        <v>68</v>
      </c>
      <c r="B31" s="18" t="s">
        <v>69</v>
      </c>
      <c r="C31" s="64" t="s">
        <v>72</v>
      </c>
      <c r="D31" s="64" t="s">
        <v>73</v>
      </c>
      <c r="E31" s="66" t="s">
        <v>74</v>
      </c>
      <c r="F31" s="65">
        <v>17.801</v>
      </c>
      <c r="G31" s="19"/>
      <c r="H31" s="19"/>
      <c r="I31" s="19"/>
      <c r="J31" s="19"/>
      <c r="K31" s="19"/>
      <c r="L31" s="19"/>
      <c r="M31" s="19">
        <v>10500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42">
        <f t="shared" si="1"/>
        <v>10500</v>
      </c>
    </row>
    <row r="32" spans="1:27" s="30" customFormat="1" ht="15" hidden="1">
      <c r="A32" s="27"/>
      <c r="B32" s="18"/>
      <c r="C32" s="43"/>
      <c r="D32" s="44"/>
      <c r="E32" s="28"/>
      <c r="F32" s="2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42">
        <f t="shared" si="1"/>
        <v>0</v>
      </c>
    </row>
    <row r="33" spans="1:27" s="30" customFormat="1" ht="15" hidden="1">
      <c r="A33" s="27"/>
      <c r="B33" s="18"/>
      <c r="C33" s="43"/>
      <c r="D33" s="44"/>
      <c r="E33" s="28"/>
      <c r="F33" s="2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42">
        <f t="shared" si="1"/>
        <v>0</v>
      </c>
    </row>
    <row r="34" spans="1:27" s="30" customFormat="1" ht="15" hidden="1">
      <c r="A34" s="27"/>
      <c r="B34" s="18"/>
      <c r="C34" s="43"/>
      <c r="D34" s="44"/>
      <c r="E34" s="28"/>
      <c r="F34" s="2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42">
        <f t="shared" si="1"/>
        <v>0</v>
      </c>
    </row>
    <row r="35" spans="1:27" s="30" customFormat="1" ht="15" hidden="1">
      <c r="A35" s="9" t="s">
        <v>8</v>
      </c>
      <c r="B35" s="18"/>
      <c r="C35" s="43"/>
      <c r="D35" s="44"/>
      <c r="E35" s="28"/>
      <c r="F35" s="2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42">
        <f t="shared" si="1"/>
        <v>0</v>
      </c>
    </row>
    <row r="36" spans="1:27" s="30" customFormat="1" ht="15" hidden="1">
      <c r="A36" s="27" t="s">
        <v>33</v>
      </c>
      <c r="B36" s="18"/>
      <c r="C36" s="43"/>
      <c r="D36" s="44"/>
      <c r="E36" s="28"/>
      <c r="F36" s="2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42">
        <f t="shared" si="1"/>
        <v>0</v>
      </c>
    </row>
    <row r="37" spans="1:27" s="30" customFormat="1" ht="16.5" hidden="1">
      <c r="A37" s="27" t="s">
        <v>35</v>
      </c>
      <c r="B37" s="18" t="s">
        <v>13</v>
      </c>
      <c r="C37" s="59" t="s">
        <v>36</v>
      </c>
      <c r="D37" s="16" t="s">
        <v>37</v>
      </c>
      <c r="E37" s="59" t="s">
        <v>38</v>
      </c>
      <c r="F37" s="18">
        <v>17.207</v>
      </c>
      <c r="G37" s="19"/>
      <c r="H37" s="19"/>
      <c r="I37" s="19">
        <f>1166725-2</f>
        <v>1166723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>
        <v>-83100</v>
      </c>
      <c r="V37" s="19"/>
      <c r="W37" s="19"/>
      <c r="X37" s="19"/>
      <c r="Y37" s="19"/>
      <c r="Z37" s="19"/>
      <c r="AA37" s="42">
        <f t="shared" si="1"/>
        <v>1083623</v>
      </c>
    </row>
    <row r="38" spans="1:27" s="30" customFormat="1" ht="16.5" hidden="1">
      <c r="A38" s="27" t="s">
        <v>35</v>
      </c>
      <c r="B38" s="18" t="s">
        <v>16</v>
      </c>
      <c r="C38" s="59" t="s">
        <v>36</v>
      </c>
      <c r="D38" s="16" t="s">
        <v>37</v>
      </c>
      <c r="E38" s="59" t="s">
        <v>38</v>
      </c>
      <c r="F38" s="18">
        <v>17.207</v>
      </c>
      <c r="G38" s="19"/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>
        <v>83100</v>
      </c>
      <c r="V38" s="19"/>
      <c r="W38" s="19"/>
      <c r="X38" s="19"/>
      <c r="Y38" s="19"/>
      <c r="Z38" s="19"/>
      <c r="AA38" s="42">
        <f t="shared" si="1"/>
        <v>83101</v>
      </c>
    </row>
    <row r="39" spans="1:27" s="30" customFormat="1" ht="16.5" hidden="1">
      <c r="A39" s="27" t="s">
        <v>35</v>
      </c>
      <c r="B39" s="18" t="s">
        <v>17</v>
      </c>
      <c r="C39" s="59" t="s">
        <v>36</v>
      </c>
      <c r="D39" s="16" t="s">
        <v>37</v>
      </c>
      <c r="E39" s="59" t="s">
        <v>38</v>
      </c>
      <c r="F39" s="18">
        <v>17.207</v>
      </c>
      <c r="G39" s="19"/>
      <c r="H39" s="19"/>
      <c r="I39" s="19">
        <v>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42">
        <f t="shared" si="1"/>
        <v>1</v>
      </c>
    </row>
    <row r="40" spans="1:27" s="30" customFormat="1" ht="16.5" hidden="1">
      <c r="A40" s="27"/>
      <c r="B40" s="18"/>
      <c r="C40" s="59"/>
      <c r="D40" s="63"/>
      <c r="E40" s="59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42">
        <f t="shared" si="1"/>
        <v>0</v>
      </c>
    </row>
    <row r="41" spans="1:27" s="30" customFormat="1" ht="16.5" hidden="1">
      <c r="A41" s="60" t="s">
        <v>63</v>
      </c>
      <c r="B41" s="18" t="s">
        <v>13</v>
      </c>
      <c r="C41" s="59" t="s">
        <v>36</v>
      </c>
      <c r="D41" s="16" t="s">
        <v>37</v>
      </c>
      <c r="E41" s="59" t="s">
        <v>38</v>
      </c>
      <c r="F41" s="18">
        <v>17.207</v>
      </c>
      <c r="G41" s="19"/>
      <c r="H41" s="19"/>
      <c r="I41" s="19"/>
      <c r="J41" s="19"/>
      <c r="K41" s="19"/>
      <c r="L41" s="19">
        <f>15000-2</f>
        <v>14998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42">
        <f t="shared" si="1"/>
        <v>14998</v>
      </c>
    </row>
    <row r="42" spans="1:27" s="30" customFormat="1" ht="16.5" hidden="1">
      <c r="A42" s="60" t="s">
        <v>63</v>
      </c>
      <c r="B42" s="18" t="s">
        <v>16</v>
      </c>
      <c r="C42" s="59" t="s">
        <v>36</v>
      </c>
      <c r="D42" s="16" t="s">
        <v>37</v>
      </c>
      <c r="E42" s="59" t="s">
        <v>38</v>
      </c>
      <c r="F42" s="18">
        <v>17.207</v>
      </c>
      <c r="G42" s="19"/>
      <c r="H42" s="19"/>
      <c r="I42" s="19"/>
      <c r="J42" s="19"/>
      <c r="K42" s="19"/>
      <c r="L42" s="19">
        <v>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42">
        <f t="shared" si="1"/>
        <v>1</v>
      </c>
    </row>
    <row r="43" spans="1:27" s="30" customFormat="1" ht="16.5" hidden="1">
      <c r="A43" s="60" t="s">
        <v>63</v>
      </c>
      <c r="B43" s="18" t="s">
        <v>17</v>
      </c>
      <c r="C43" s="59" t="s">
        <v>36</v>
      </c>
      <c r="D43" s="16" t="s">
        <v>37</v>
      </c>
      <c r="E43" s="59" t="s">
        <v>38</v>
      </c>
      <c r="F43" s="18">
        <v>17.207</v>
      </c>
      <c r="G43" s="19"/>
      <c r="H43" s="19"/>
      <c r="I43" s="19"/>
      <c r="J43" s="19"/>
      <c r="K43" s="19"/>
      <c r="L43" s="19">
        <v>1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42">
        <f t="shared" si="1"/>
        <v>1</v>
      </c>
    </row>
    <row r="44" spans="1:27" s="30" customFormat="1" ht="16.5" hidden="1">
      <c r="A44" s="27"/>
      <c r="B44" s="18"/>
      <c r="C44" s="59"/>
      <c r="D44" s="63"/>
      <c r="E44" s="59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42">
        <f t="shared" si="1"/>
        <v>0</v>
      </c>
    </row>
    <row r="45" spans="1:27" s="30" customFormat="1" ht="15" hidden="1">
      <c r="A45" s="27"/>
      <c r="B45" s="18"/>
      <c r="C45" s="43"/>
      <c r="D45" s="44"/>
      <c r="E45" s="28"/>
      <c r="F45" s="2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42">
        <f t="shared" si="1"/>
        <v>0</v>
      </c>
    </row>
    <row r="46" spans="1:27" s="30" customFormat="1" ht="16.5" hidden="1">
      <c r="A46" s="60" t="s">
        <v>39</v>
      </c>
      <c r="B46" s="18" t="s">
        <v>13</v>
      </c>
      <c r="C46" s="59" t="s">
        <v>36</v>
      </c>
      <c r="D46" s="16" t="s">
        <v>37</v>
      </c>
      <c r="E46" s="59" t="s">
        <v>40</v>
      </c>
      <c r="F46" s="18">
        <v>17.207</v>
      </c>
      <c r="G46" s="19"/>
      <c r="H46" s="19"/>
      <c r="I46" s="19">
        <f>100468-2</f>
        <v>100466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42">
        <f t="shared" si="1"/>
        <v>100466</v>
      </c>
    </row>
    <row r="47" spans="1:27" s="30" customFormat="1" ht="16.5" hidden="1">
      <c r="A47" s="60" t="s">
        <v>39</v>
      </c>
      <c r="B47" s="18" t="s">
        <v>16</v>
      </c>
      <c r="C47" s="59" t="s">
        <v>36</v>
      </c>
      <c r="D47" s="16" t="s">
        <v>37</v>
      </c>
      <c r="E47" s="59" t="s">
        <v>40</v>
      </c>
      <c r="F47" s="18">
        <v>17.207</v>
      </c>
      <c r="G47" s="19"/>
      <c r="H47" s="19"/>
      <c r="I47" s="19">
        <v>1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42">
        <f t="shared" si="1"/>
        <v>1</v>
      </c>
    </row>
    <row r="48" spans="1:27" s="30" customFormat="1" ht="16.5" hidden="1">
      <c r="A48" s="60" t="s">
        <v>39</v>
      </c>
      <c r="B48" s="18" t="s">
        <v>17</v>
      </c>
      <c r="C48" s="59" t="s">
        <v>36</v>
      </c>
      <c r="D48" s="16" t="s">
        <v>37</v>
      </c>
      <c r="E48" s="59" t="s">
        <v>40</v>
      </c>
      <c r="F48" s="18">
        <v>17.207</v>
      </c>
      <c r="G48" s="19"/>
      <c r="H48" s="19"/>
      <c r="I48" s="19">
        <v>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42">
        <f t="shared" si="1"/>
        <v>1</v>
      </c>
    </row>
    <row r="49" spans="1:27" s="30" customFormat="1" ht="15" hidden="1">
      <c r="A49" s="27"/>
      <c r="B49" s="18"/>
      <c r="C49" s="43"/>
      <c r="D49" s="44"/>
      <c r="E49" s="28"/>
      <c r="F49" s="2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42">
        <f t="shared" si="1"/>
        <v>0</v>
      </c>
    </row>
    <row r="50" spans="1:27" s="30" customFormat="1" ht="15" hidden="1">
      <c r="A50" s="9" t="s">
        <v>8</v>
      </c>
      <c r="B50" s="18"/>
      <c r="C50" s="43"/>
      <c r="D50" s="44"/>
      <c r="E50" s="28"/>
      <c r="F50" s="2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42">
        <f t="shared" si="1"/>
        <v>0</v>
      </c>
    </row>
    <row r="51" spans="1:27" s="30" customFormat="1" ht="15" hidden="1">
      <c r="A51" s="27" t="s">
        <v>54</v>
      </c>
      <c r="B51" s="18"/>
      <c r="C51" s="43"/>
      <c r="D51" s="44"/>
      <c r="E51" s="28"/>
      <c r="F51" s="2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42">
        <f t="shared" si="1"/>
        <v>0</v>
      </c>
    </row>
    <row r="52" spans="1:27" s="30" customFormat="1" ht="15" hidden="1">
      <c r="A52" s="61" t="s">
        <v>49</v>
      </c>
      <c r="B52" s="18" t="s">
        <v>13</v>
      </c>
      <c r="C52" s="16" t="s">
        <v>50</v>
      </c>
      <c r="D52" s="16" t="s">
        <v>51</v>
      </c>
      <c r="E52" s="62" t="s">
        <v>52</v>
      </c>
      <c r="F52" s="18" t="s">
        <v>45</v>
      </c>
      <c r="G52" s="19"/>
      <c r="H52" s="19"/>
      <c r="I52" s="19"/>
      <c r="J52" s="19">
        <v>125984</v>
      </c>
      <c r="K52" s="19">
        <v>78287</v>
      </c>
      <c r="L52" s="19"/>
      <c r="M52" s="19"/>
      <c r="N52" s="19"/>
      <c r="O52" s="19">
        <v>125984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42">
        <f t="shared" si="1"/>
        <v>330255</v>
      </c>
    </row>
    <row r="53" spans="1:27" s="11" customFormat="1" ht="16.5" hidden="1">
      <c r="A53" s="61" t="s">
        <v>41</v>
      </c>
      <c r="B53" s="18" t="s">
        <v>13</v>
      </c>
      <c r="C53" s="28" t="s">
        <v>42</v>
      </c>
      <c r="D53" s="28" t="s">
        <v>43</v>
      </c>
      <c r="E53" s="28" t="s">
        <v>44</v>
      </c>
      <c r="F53" s="16" t="s">
        <v>45</v>
      </c>
      <c r="G53" s="19"/>
      <c r="H53" s="19"/>
      <c r="I53" s="19">
        <v>95000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42">
        <f t="shared" si="1"/>
        <v>95000</v>
      </c>
    </row>
    <row r="54" spans="1:27" s="11" customFormat="1" ht="16.5" hidden="1">
      <c r="A54" s="61" t="s">
        <v>110</v>
      </c>
      <c r="B54" s="18" t="s">
        <v>111</v>
      </c>
      <c r="C54" s="28" t="s">
        <v>112</v>
      </c>
      <c r="D54" s="28" t="s">
        <v>113</v>
      </c>
      <c r="E54" s="28" t="s">
        <v>114</v>
      </c>
      <c r="F54" s="18" t="s">
        <v>45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>33732.32</f>
        <v>33732.32</v>
      </c>
      <c r="T54" s="19"/>
      <c r="U54" s="19"/>
      <c r="V54" s="19"/>
      <c r="W54" s="19"/>
      <c r="X54" s="19"/>
      <c r="Y54" s="19"/>
      <c r="Z54" s="19"/>
      <c r="AA54" s="42">
        <f t="shared" si="1"/>
        <v>33732.32</v>
      </c>
    </row>
    <row r="55" spans="1:27" s="11" customFormat="1" ht="16.5" hidden="1">
      <c r="A55" s="29"/>
      <c r="B55" s="12"/>
      <c r="C55" s="13"/>
      <c r="D55" s="13"/>
      <c r="E55" s="14"/>
      <c r="F55" s="1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42">
        <f t="shared" si="1"/>
        <v>0</v>
      </c>
    </row>
    <row r="56" spans="1:27" s="26" customFormat="1" ht="16.5" hidden="1">
      <c r="A56" s="9" t="s">
        <v>8</v>
      </c>
      <c r="B56" s="12"/>
      <c r="C56" s="13"/>
      <c r="D56" s="13"/>
      <c r="E56" s="14"/>
      <c r="F56" s="1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42">
        <f t="shared" si="1"/>
        <v>0</v>
      </c>
    </row>
    <row r="57" spans="1:27" s="26" customFormat="1" ht="16.5" hidden="1">
      <c r="A57" s="27" t="s">
        <v>67</v>
      </c>
      <c r="B57" s="12"/>
      <c r="C57" s="13"/>
      <c r="D57" s="13"/>
      <c r="E57" s="14"/>
      <c r="F57" s="1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42">
        <f t="shared" si="1"/>
        <v>0</v>
      </c>
    </row>
    <row r="58" spans="1:27" s="26" customFormat="1" ht="16.5" hidden="1">
      <c r="A58" s="61" t="s">
        <v>85</v>
      </c>
      <c r="B58" s="18" t="s">
        <v>93</v>
      </c>
      <c r="C58" s="28" t="s">
        <v>86</v>
      </c>
      <c r="D58" s="28" t="s">
        <v>87</v>
      </c>
      <c r="E58" s="67" t="s">
        <v>88</v>
      </c>
      <c r="F58" s="68">
        <v>17.801</v>
      </c>
      <c r="G58" s="19"/>
      <c r="H58" s="19"/>
      <c r="I58" s="19"/>
      <c r="J58" s="19"/>
      <c r="K58" s="19"/>
      <c r="L58" s="19"/>
      <c r="M58" s="19"/>
      <c r="N58" s="19"/>
      <c r="O58" s="19"/>
      <c r="P58" s="19">
        <f>34913-2</f>
        <v>34911</v>
      </c>
      <c r="Q58" s="19">
        <v>289.12</v>
      </c>
      <c r="R58" s="19"/>
      <c r="S58" s="19"/>
      <c r="T58" s="19"/>
      <c r="U58" s="19"/>
      <c r="V58" s="19"/>
      <c r="W58" s="19"/>
      <c r="X58" s="19"/>
      <c r="Y58" s="19"/>
      <c r="Z58" s="19"/>
      <c r="AA58" s="42">
        <f t="shared" si="1"/>
        <v>35200.12</v>
      </c>
    </row>
    <row r="59" spans="1:27" s="26" customFormat="1" ht="16.5" hidden="1">
      <c r="A59" s="61" t="s">
        <v>85</v>
      </c>
      <c r="B59" s="18" t="s">
        <v>90</v>
      </c>
      <c r="C59" s="28" t="s">
        <v>86</v>
      </c>
      <c r="D59" s="28" t="s">
        <v>87</v>
      </c>
      <c r="E59" s="67" t="s">
        <v>88</v>
      </c>
      <c r="F59" s="68">
        <v>17.801</v>
      </c>
      <c r="G59" s="19"/>
      <c r="H59" s="19"/>
      <c r="I59" s="19"/>
      <c r="J59" s="19"/>
      <c r="K59" s="19"/>
      <c r="L59" s="19"/>
      <c r="M59" s="19"/>
      <c r="N59" s="19"/>
      <c r="O59" s="19"/>
      <c r="P59" s="19">
        <v>1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42">
        <f t="shared" si="1"/>
        <v>1</v>
      </c>
    </row>
    <row r="60" spans="1:27" s="30" customFormat="1" ht="15" hidden="1">
      <c r="A60" s="61" t="s">
        <v>85</v>
      </c>
      <c r="B60" s="18" t="s">
        <v>91</v>
      </c>
      <c r="C60" s="28" t="s">
        <v>86</v>
      </c>
      <c r="D60" s="28" t="s">
        <v>87</v>
      </c>
      <c r="E60" s="67" t="s">
        <v>88</v>
      </c>
      <c r="F60" s="68">
        <v>17.801</v>
      </c>
      <c r="G60" s="19"/>
      <c r="H60" s="19"/>
      <c r="I60" s="19"/>
      <c r="J60" s="19"/>
      <c r="K60" s="19"/>
      <c r="L60" s="19"/>
      <c r="M60" s="19"/>
      <c r="N60" s="19"/>
      <c r="O60" s="19"/>
      <c r="P60" s="19">
        <v>1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42">
        <f t="shared" si="1"/>
        <v>1</v>
      </c>
    </row>
    <row r="61" spans="1:27" s="30" customFormat="1" ht="15" hidden="1">
      <c r="A61" s="69"/>
      <c r="B61" s="70"/>
      <c r="C61" s="71"/>
      <c r="D61" s="71"/>
      <c r="E61" s="72"/>
      <c r="F61" s="73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42">
        <f t="shared" si="1"/>
        <v>0</v>
      </c>
    </row>
    <row r="62" spans="1:27" s="30" customFormat="1" ht="15">
      <c r="A62" s="9" t="s">
        <v>8</v>
      </c>
      <c r="B62" s="18"/>
      <c r="C62" s="28"/>
      <c r="D62" s="28"/>
      <c r="E62" s="28"/>
      <c r="F62" s="16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42">
        <f t="shared" si="1"/>
        <v>0</v>
      </c>
    </row>
    <row r="63" spans="1:27" s="30" customFormat="1" ht="15">
      <c r="A63" s="16" t="s">
        <v>104</v>
      </c>
      <c r="B63" s="18"/>
      <c r="C63" s="71"/>
      <c r="D63" s="71"/>
      <c r="E63" s="71"/>
      <c r="F63" s="74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42">
        <f t="shared" si="1"/>
        <v>0</v>
      </c>
    </row>
    <row r="64" spans="1:27" s="30" customFormat="1" ht="16.5" hidden="1">
      <c r="A64" s="61" t="s">
        <v>98</v>
      </c>
      <c r="B64" s="18" t="s">
        <v>99</v>
      </c>
      <c r="C64" s="59" t="s">
        <v>100</v>
      </c>
      <c r="D64" s="75" t="s">
        <v>101</v>
      </c>
      <c r="E64" s="75" t="s">
        <v>102</v>
      </c>
      <c r="F64" s="59">
        <v>17.225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>
        <f>300339.06-2</f>
        <v>300337.06</v>
      </c>
      <c r="S64" s="52"/>
      <c r="T64" s="52"/>
      <c r="U64" s="52"/>
      <c r="V64" s="52"/>
      <c r="W64" s="52"/>
      <c r="X64" s="52">
        <v>251436.650600239</v>
      </c>
      <c r="Y64" s="52"/>
      <c r="Z64" s="52"/>
      <c r="AA64" s="42">
        <f>SUM(G64:X64)</f>
        <v>551773.710600239</v>
      </c>
    </row>
    <row r="65" spans="1:27" s="30" customFormat="1" ht="16.5" hidden="1">
      <c r="A65" s="61" t="s">
        <v>98</v>
      </c>
      <c r="B65" s="16" t="s">
        <v>103</v>
      </c>
      <c r="C65" s="59" t="s">
        <v>100</v>
      </c>
      <c r="D65" s="75" t="s">
        <v>101</v>
      </c>
      <c r="E65" s="75" t="s">
        <v>102</v>
      </c>
      <c r="F65" s="59">
        <v>17.225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>
        <v>1</v>
      </c>
      <c r="S65" s="52"/>
      <c r="T65" s="52"/>
      <c r="U65" s="52"/>
      <c r="V65" s="52"/>
      <c r="W65" s="52"/>
      <c r="X65" s="52"/>
      <c r="Y65" s="52"/>
      <c r="Z65" s="52"/>
      <c r="AA65" s="42">
        <f>SUM(G65:X65)</f>
        <v>1</v>
      </c>
    </row>
    <row r="66" spans="1:27" s="30" customFormat="1" ht="16.5" hidden="1">
      <c r="A66" s="61" t="s">
        <v>98</v>
      </c>
      <c r="B66" s="18" t="s">
        <v>17</v>
      </c>
      <c r="C66" s="59" t="s">
        <v>100</v>
      </c>
      <c r="D66" s="75" t="s">
        <v>101</v>
      </c>
      <c r="E66" s="75" t="s">
        <v>102</v>
      </c>
      <c r="F66" s="59">
        <v>17.225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>
        <v>1</v>
      </c>
      <c r="S66" s="52"/>
      <c r="T66" s="52"/>
      <c r="U66" s="52"/>
      <c r="V66" s="52"/>
      <c r="W66" s="52"/>
      <c r="X66" s="52"/>
      <c r="Y66" s="52"/>
      <c r="Z66" s="52"/>
      <c r="AA66" s="42">
        <f>SUM(G66:X66)</f>
        <v>1</v>
      </c>
    </row>
    <row r="67" spans="1:27" s="30" customFormat="1" ht="15">
      <c r="A67" s="61" t="s">
        <v>135</v>
      </c>
      <c r="B67" s="18" t="s">
        <v>16</v>
      </c>
      <c r="C67" s="28" t="s">
        <v>136</v>
      </c>
      <c r="D67" s="28" t="s">
        <v>137</v>
      </c>
      <c r="E67" s="28">
        <v>5660</v>
      </c>
      <c r="F67" s="28">
        <v>17.277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>
        <v>1630064</v>
      </c>
      <c r="Z67" s="52">
        <v>-691872.21</v>
      </c>
      <c r="AA67" s="42">
        <f>SUM(Y67:Z67)</f>
        <v>938191.79</v>
      </c>
    </row>
    <row r="68" spans="1:27" s="30" customFormat="1" ht="15">
      <c r="A68" s="61" t="s">
        <v>135</v>
      </c>
      <c r="B68" s="18" t="s">
        <v>17</v>
      </c>
      <c r="C68" s="28" t="s">
        <v>136</v>
      </c>
      <c r="D68" s="28" t="s">
        <v>137</v>
      </c>
      <c r="E68" s="28">
        <v>5660</v>
      </c>
      <c r="F68" s="28">
        <v>17.277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>
        <v>691872.21</v>
      </c>
      <c r="AA68" s="42">
        <f>SUM(Y68:Z68)</f>
        <v>691872.21</v>
      </c>
    </row>
    <row r="69" spans="1:27" s="11" customFormat="1" ht="17.25" thickBot="1">
      <c r="A69" s="51"/>
      <c r="B69" s="51"/>
      <c r="C69" s="51"/>
      <c r="D69" s="39"/>
      <c r="E69" s="39"/>
      <c r="F69" s="39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42">
        <f>SUM(G69:X69)</f>
        <v>0</v>
      </c>
    </row>
    <row r="70" spans="1:27" s="11" customFormat="1" ht="17.25" thickBot="1">
      <c r="A70" s="53" t="s">
        <v>0</v>
      </c>
      <c r="B70" s="54"/>
      <c r="C70" s="55"/>
      <c r="D70" s="55"/>
      <c r="E70" s="55"/>
      <c r="F70" s="56"/>
      <c r="G70" s="57">
        <f>SUM(G8:G60)</f>
        <v>906708</v>
      </c>
      <c r="H70" s="57">
        <f aca="true" t="shared" si="2" ref="H70:N70">SUM(H6:H69)</f>
        <v>264200</v>
      </c>
      <c r="I70" s="57">
        <f t="shared" si="2"/>
        <v>1362193</v>
      </c>
      <c r="J70" s="57">
        <f t="shared" si="2"/>
        <v>125984</v>
      </c>
      <c r="K70" s="57">
        <f t="shared" si="2"/>
        <v>92489</v>
      </c>
      <c r="L70" s="57">
        <f t="shared" si="2"/>
        <v>15000</v>
      </c>
      <c r="M70" s="57">
        <f t="shared" si="2"/>
        <v>10500</v>
      </c>
      <c r="N70" s="57">
        <f t="shared" si="2"/>
        <v>1576852</v>
      </c>
      <c r="O70" s="57">
        <f>SUM(O7:O69)</f>
        <v>125984</v>
      </c>
      <c r="P70" s="57">
        <f>SUM(P49:P69)</f>
        <v>34913</v>
      </c>
      <c r="Q70" s="57">
        <f>SUM(Q49:Q69)</f>
        <v>289.12</v>
      </c>
      <c r="R70" s="57">
        <f>SUM(R61:R69)</f>
        <v>300339.06</v>
      </c>
      <c r="S70" s="57">
        <f aca="true" t="shared" si="3" ref="S70:AA70">SUM(S6:S69)</f>
        <v>33732.32</v>
      </c>
      <c r="T70" s="57">
        <f t="shared" si="3"/>
        <v>5701</v>
      </c>
      <c r="U70" s="57">
        <f t="shared" si="3"/>
        <v>0</v>
      </c>
      <c r="V70" s="57">
        <f t="shared" si="3"/>
        <v>45000</v>
      </c>
      <c r="W70" s="57">
        <f t="shared" si="3"/>
        <v>4294</v>
      </c>
      <c r="X70" s="57">
        <f>SUM(X62:X69)</f>
        <v>251436.650600239</v>
      </c>
      <c r="Y70" s="57">
        <f>SUM(Y62:Y69)</f>
        <v>1630064</v>
      </c>
      <c r="Z70" s="57">
        <f>SUM(Z62:Z69)</f>
        <v>0</v>
      </c>
      <c r="AA70" s="31">
        <f t="shared" si="3"/>
        <v>6637572.15060024</v>
      </c>
    </row>
    <row r="71" spans="1:27" s="11" customFormat="1" ht="16.5">
      <c r="A71" s="32"/>
      <c r="B71" s="32"/>
      <c r="C71" s="33"/>
      <c r="D71" s="33"/>
      <c r="E71" s="33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6"/>
    </row>
    <row r="72" spans="1:26" s="11" customFormat="1" ht="16.5">
      <c r="A72" s="30" t="s">
        <v>9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s="11" customFormat="1" ht="16.5" hidden="1">
      <c r="A73" s="21" t="s">
        <v>22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s="11" customFormat="1" ht="16.5" hidden="1">
      <c r="A74" s="22" t="s">
        <v>19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s="11" customFormat="1" ht="30.75" hidden="1">
      <c r="A75" s="23" t="s">
        <v>18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s="11" customFormat="1" ht="16.5" hidden="1">
      <c r="A76" s="30" t="s">
        <v>26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s="11" customFormat="1" ht="30.75" hidden="1">
      <c r="A77" s="41" t="s">
        <v>25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s="11" customFormat="1" ht="16.5" hidden="1">
      <c r="A78" s="30" t="s">
        <v>46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s="11" customFormat="1" ht="16.5" hidden="1">
      <c r="A79" s="30" t="s">
        <v>47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s="11" customFormat="1" ht="16.5" hidden="1">
      <c r="A80" s="30" t="s">
        <v>55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s="11" customFormat="1" ht="16.5" hidden="1">
      <c r="A81" s="30" t="s">
        <v>53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s="11" customFormat="1" ht="16.5" hidden="1">
      <c r="A82" s="30" t="s">
        <v>58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s="11" customFormat="1" ht="16.5" hidden="1">
      <c r="A83" s="30" t="s">
        <v>59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s="11" customFormat="1" ht="16.5" hidden="1">
      <c r="A84" s="30" t="s">
        <v>61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s="11" customFormat="1" ht="16.5" hidden="1">
      <c r="A85" s="30" t="s">
        <v>65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s="11" customFormat="1" ht="16.5" hidden="1">
      <c r="A86" s="30" t="s">
        <v>64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s="11" customFormat="1" ht="16.5" hidden="1">
      <c r="A87" s="30" t="s">
        <v>70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s="11" customFormat="1" ht="16.5" hidden="1">
      <c r="A88" s="30" t="s">
        <v>71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5" hidden="1">
      <c r="A89" s="30" t="s">
        <v>79</v>
      </c>
    </row>
    <row r="90" ht="15" hidden="1">
      <c r="A90" s="30" t="s">
        <v>78</v>
      </c>
    </row>
    <row r="91" ht="15" hidden="1">
      <c r="A91" s="30" t="s">
        <v>83</v>
      </c>
    </row>
    <row r="92" ht="15" hidden="1">
      <c r="A92" s="30" t="s">
        <v>81</v>
      </c>
    </row>
    <row r="93" ht="15" hidden="1">
      <c r="A93" s="30" t="s">
        <v>82</v>
      </c>
    </row>
    <row r="94" ht="15" hidden="1">
      <c r="A94" s="30" t="s">
        <v>92</v>
      </c>
    </row>
    <row r="95" ht="15" hidden="1">
      <c r="A95" s="30" t="s">
        <v>89</v>
      </c>
    </row>
    <row r="96" ht="15" hidden="1">
      <c r="A96" s="30" t="s">
        <v>95</v>
      </c>
    </row>
    <row r="97" ht="15" hidden="1">
      <c r="A97" s="30" t="s">
        <v>96</v>
      </c>
    </row>
    <row r="98" ht="15" hidden="1">
      <c r="A98" s="30" t="s">
        <v>106</v>
      </c>
    </row>
    <row r="99" ht="15" hidden="1">
      <c r="A99" s="30" t="s">
        <v>105</v>
      </c>
    </row>
    <row r="100" ht="15" hidden="1">
      <c r="A100" s="30" t="s">
        <v>109</v>
      </c>
    </row>
    <row r="101" ht="15" hidden="1">
      <c r="A101" s="30" t="s">
        <v>108</v>
      </c>
    </row>
    <row r="102" ht="15" hidden="1">
      <c r="A102" s="30" t="s">
        <v>117</v>
      </c>
    </row>
    <row r="103" ht="15" hidden="1">
      <c r="A103" s="30" t="s">
        <v>116</v>
      </c>
    </row>
    <row r="104" ht="15" hidden="1">
      <c r="A104" s="30" t="s">
        <v>120</v>
      </c>
    </row>
    <row r="105" ht="15" hidden="1">
      <c r="A105" s="30" t="s">
        <v>119</v>
      </c>
    </row>
    <row r="106" ht="15" hidden="1">
      <c r="A106" s="30" t="s">
        <v>123</v>
      </c>
    </row>
    <row r="107" ht="30" hidden="1">
      <c r="A107" s="76" t="s">
        <v>122</v>
      </c>
    </row>
    <row r="108" ht="15" hidden="1">
      <c r="A108" s="30" t="s">
        <v>130</v>
      </c>
    </row>
    <row r="109" ht="15" hidden="1">
      <c r="A109" s="30" t="s">
        <v>129</v>
      </c>
    </row>
    <row r="110" ht="15" hidden="1">
      <c r="A110" s="30" t="s">
        <v>133</v>
      </c>
    </row>
    <row r="111" ht="15" hidden="1">
      <c r="A111" s="30" t="s">
        <v>132</v>
      </c>
    </row>
    <row r="112" ht="15" hidden="1">
      <c r="A112" s="30" t="s">
        <v>138</v>
      </c>
    </row>
    <row r="113" ht="15" hidden="1">
      <c r="A113" s="78" t="s">
        <v>139</v>
      </c>
    </row>
    <row r="114" ht="15">
      <c r="A114" s="30" t="s">
        <v>141</v>
      </c>
    </row>
    <row r="115" ht="15">
      <c r="A115" s="78" t="s">
        <v>142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2018-06-08T16:38:41Z</dcterms:modified>
  <cp:category/>
  <cp:version/>
  <cp:contentType/>
  <cp:contentStatus/>
</cp:coreProperties>
</file>