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alcChain.xml" ContentType="application/vnd.openxmlformats-officedocument.spreadsheetml.calcChain+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4" lowestEdited="4" rupBuild="4507"/>
  <workbookPr showObjects="placeholders" filterPrivacy="1" codeName="ThisWorkbook" checkCompatibility="1"/>
  <bookViews>
    <workbookView xWindow="3720" yWindow="1875" windowWidth="20730" windowHeight="11640" tabRatio="801" firstSheet="1" activeTab="1"/>
  </bookViews>
  <sheets>
    <sheet name="Background" sheetId="23" r:id="rId1"/>
    <sheet name="Instructions" sheetId="6" r:id="rId2"/>
    <sheet name="Detailed School Data" sheetId="12" r:id="rId3"/>
    <sheet name="Comparison Schools" sheetId="21" r:id="rId4"/>
    <sheet name="Summary Sheet" sheetId="7" r:id="rId5"/>
    <sheet name="Staff Data" sheetId="22" r:id="rId6"/>
    <sheet name="Staff Data (2)" sheetId="28" state="hidden" r:id="rId7"/>
    <sheet name="Staff Data (3)" sheetId="29" state="hidden" r:id="rId8"/>
    <sheet name="Staff Data (4)" sheetId="30" state="hidden" r:id="rId9"/>
    <sheet name="SchoolList" sheetId="15" state="hidden" r:id="rId10"/>
    <sheet name="District" sheetId="19" state="hidden" r:id="rId11"/>
    <sheet name="Sheet2" sheetId="24" state="hidden" r:id="rId12"/>
    <sheet name="Order" sheetId="25" state="hidden" r:id="rId13"/>
    <sheet name="Sheet1" sheetId="20" state="hidden" r:id="rId14"/>
    <sheet name="Sheet4" sheetId="26" state="hidden" r:id="rId15"/>
  </sheets>
  <definedNames>
    <definedName name="_xlnm._FilterDatabase" localSheetId="10" hidden="1">District!$A$1:$C$1</definedName>
    <definedName name="_xlnm._FilterDatabase" localSheetId="12" hidden="1">Order!$A$1:$B$1</definedName>
    <definedName name="_xlnm._FilterDatabase" localSheetId="9" hidden="1">SchoolList!$A$1:$J$1850</definedName>
    <definedName name="allschool">'Detailed School Data'!$S$13:INDEX('Detailed School Data'!$S$13:$S$50,COUNTA('Detailed School Data'!$S$13:$S$50))</definedName>
    <definedName name="dataSchoolOrder">Order!$A$1:$B$118</definedName>
    <definedName name="dataTitleIOrder">Order!$D$1:$E$10</definedName>
    <definedName name="district">District!$B$1:$B$500</definedName>
    <definedName name="districtcode">SchoolList!$A$2:$A$1965</definedName>
    <definedName name="gradespan">'Detailed School Data'!$R$13:INDEX('Detailed School Data'!$R$13:$R$80,COUNTA('Detailed School Data'!$R$13:$R$80))</definedName>
    <definedName name="OLE_LINK4" localSheetId="0">Background!$B$74</definedName>
    <definedName name="_xlnm.Print_Area" localSheetId="0">Background!$A$1:$H$74</definedName>
    <definedName name="_xlnm.Print_Area" localSheetId="3">'Comparison Schools'!$D$1:$I$34</definedName>
    <definedName name="_xlnm.Print_Area" localSheetId="2">'Detailed School Data'!$C$1:$P$50</definedName>
    <definedName name="_xlnm.Print_Area" localSheetId="1">Instructions!$A$1:$H$108</definedName>
    <definedName name="_xlnm.Print_Area" localSheetId="5">'Staff Data'!$B$2:$E$9</definedName>
    <definedName name="_xlnm.Print_Area" localSheetId="6">'Staff Data (2)'!$B$1:$E$125</definedName>
    <definedName name="_xlnm.Print_Area" localSheetId="7">'Staff Data (3)'!$B$1:$E$125</definedName>
    <definedName name="_xlnm.Print_Area" localSheetId="8">'Staff Data (4)'!$B$1:$E$125</definedName>
    <definedName name="_xlnm.Print_Area" localSheetId="4">'Summary Sheet'!$C$1:$K$36</definedName>
    <definedName name="_xlnm.Print_Titles" localSheetId="0">Background!$1:$1</definedName>
    <definedName name="_xlnm.Print_Titles" localSheetId="1">Instructions!$1:$1</definedName>
    <definedName name="_xlnm.Print_Titles" localSheetId="5">'Staff Data'!$2:$9</definedName>
    <definedName name="_xlnm.Print_Titles" localSheetId="6">'Staff Data (2)'!$1:$22</definedName>
    <definedName name="_xlnm.Print_Titles" localSheetId="7">'Staff Data (3)'!$1:$22</definedName>
    <definedName name="_xlnm.Print_Titles" localSheetId="8">'Staff Data (4)'!$1:$22</definedName>
    <definedName name="sch">SchoolList!$A$1:$I$1850</definedName>
    <definedName name="schoolcode">SchoolList!$A$2:$B$1965</definedName>
  </definedNames>
  <calcPr calcId="125725"/>
</workbook>
</file>

<file path=xl/calcChain.xml><?xml version="1.0" encoding="utf-8"?>
<calcChain xmlns="http://schemas.openxmlformats.org/spreadsheetml/2006/main">
  <c r="D22" i="30"/>
  <c r="D22" i="29"/>
  <c r="D22" i="28"/>
  <c r="I809" i="15"/>
  <c r="H809"/>
  <c r="I706"/>
  <c r="I707"/>
  <c r="I505"/>
  <c r="H505"/>
  <c r="L65" i="12"/>
  <c r="L64"/>
  <c r="L63"/>
  <c r="L62"/>
  <c r="L61"/>
  <c r="L60"/>
  <c r="L59"/>
  <c r="L58"/>
  <c r="L57"/>
  <c r="L56"/>
  <c r="L55"/>
  <c r="L54"/>
  <c r="L53"/>
  <c r="L52"/>
  <c r="L51"/>
  <c r="L50"/>
  <c r="L49"/>
  <c r="L48"/>
  <c r="L47"/>
  <c r="L46"/>
  <c r="L45"/>
  <c r="L44"/>
  <c r="L43"/>
  <c r="L42"/>
  <c r="L41"/>
  <c r="L40"/>
  <c r="L39"/>
  <c r="L38"/>
  <c r="L37"/>
  <c r="L36"/>
  <c r="L35"/>
  <c r="L34"/>
  <c r="L33"/>
  <c r="L32"/>
  <c r="L31"/>
  <c r="L30"/>
  <c r="L29"/>
  <c r="L28"/>
  <c r="L27"/>
  <c r="L26"/>
  <c r="L25"/>
  <c r="L24"/>
  <c r="L23"/>
  <c r="L22"/>
  <c r="L21"/>
  <c r="L20"/>
  <c r="L19"/>
  <c r="L18"/>
  <c r="L17"/>
  <c r="L16"/>
  <c r="L15"/>
  <c r="L14"/>
  <c r="L13"/>
  <c r="K6"/>
  <c r="B5" i="29" s="1"/>
  <c r="H1321" i="15"/>
  <c r="H340"/>
  <c r="I1457"/>
  <c r="I1512"/>
  <c r="I1764"/>
  <c r="I340"/>
  <c r="I580"/>
  <c r="I637"/>
  <c r="I1056"/>
  <c r="I1321"/>
  <c r="I904"/>
  <c r="I1459"/>
  <c r="I1134"/>
  <c r="I57"/>
  <c r="I748"/>
  <c r="I760"/>
  <c r="I1447"/>
  <c r="I1033"/>
  <c r="I547"/>
  <c r="I415"/>
  <c r="I876"/>
  <c r="I1389"/>
  <c r="I242"/>
  <c r="I670"/>
  <c r="H904"/>
  <c r="H1459"/>
  <c r="H1457"/>
  <c r="H1512"/>
  <c r="H1764"/>
  <c r="H580"/>
  <c r="H637"/>
  <c r="H1056"/>
  <c r="H1134"/>
  <c r="H57"/>
  <c r="H748"/>
  <c r="H760"/>
  <c r="H1447"/>
  <c r="H1033"/>
  <c r="H547"/>
  <c r="H415"/>
  <c r="H876"/>
  <c r="H1389"/>
  <c r="H242"/>
  <c r="H670"/>
  <c r="H2"/>
  <c r="H7"/>
  <c r="H16"/>
  <c r="H4"/>
  <c r="H25"/>
  <c r="H26"/>
  <c r="H55"/>
  <c r="H52"/>
  <c r="H53"/>
  <c r="H49"/>
  <c r="H45"/>
  <c r="H60"/>
  <c r="H35"/>
  <c r="H36"/>
  <c r="H51"/>
  <c r="H61"/>
  <c r="H50"/>
  <c r="H75"/>
  <c r="H71"/>
  <c r="H66"/>
  <c r="H86"/>
  <c r="H94"/>
  <c r="H85"/>
  <c r="H95"/>
  <c r="H90"/>
  <c r="H87"/>
  <c r="H81"/>
  <c r="H80"/>
  <c r="H68"/>
  <c r="H82"/>
  <c r="H109"/>
  <c r="H108"/>
  <c r="H100"/>
  <c r="H111"/>
  <c r="H97"/>
  <c r="H107"/>
  <c r="H102"/>
  <c r="H103"/>
  <c r="H101"/>
  <c r="H91"/>
  <c r="H247"/>
  <c r="H248"/>
  <c r="H245"/>
  <c r="H251"/>
  <c r="H246"/>
  <c r="H289"/>
  <c r="H290"/>
  <c r="H281"/>
  <c r="H286"/>
  <c r="H287"/>
  <c r="H263"/>
  <c r="H256"/>
  <c r="H257"/>
  <c r="H258"/>
  <c r="H262"/>
  <c r="H261"/>
  <c r="H291"/>
  <c r="H280"/>
  <c r="H282"/>
  <c r="H288"/>
  <c r="H294"/>
  <c r="H292"/>
  <c r="H293"/>
  <c r="H302"/>
  <c r="H298"/>
  <c r="H320"/>
  <c r="H301"/>
  <c r="H299"/>
  <c r="H300"/>
  <c r="H322"/>
  <c r="H331"/>
  <c r="H315"/>
  <c r="H325"/>
  <c r="H324"/>
  <c r="H355"/>
  <c r="H346"/>
  <c r="H343"/>
  <c r="H326"/>
  <c r="H357"/>
  <c r="H362"/>
  <c r="H360"/>
  <c r="H342"/>
  <c r="H341"/>
  <c r="H347"/>
  <c r="H369"/>
  <c r="H368"/>
  <c r="H370"/>
  <c r="H365"/>
  <c r="H363"/>
  <c r="H364"/>
  <c r="H383"/>
  <c r="H387"/>
  <c r="H390"/>
  <c r="H404"/>
  <c r="H408"/>
  <c r="H400"/>
  <c r="H405"/>
  <c r="H394"/>
  <c r="H401"/>
  <c r="H399"/>
  <c r="H434"/>
  <c r="H433"/>
  <c r="H422"/>
  <c r="H423"/>
  <c r="H418"/>
  <c r="H413"/>
  <c r="H421"/>
  <c r="H426"/>
  <c r="H644"/>
  <c r="H775"/>
  <c r="H643"/>
  <c r="H647"/>
  <c r="H659"/>
  <c r="H660"/>
  <c r="H671"/>
  <c r="H665"/>
  <c r="H666"/>
  <c r="H770"/>
  <c r="H667"/>
  <c r="H668"/>
  <c r="H758"/>
  <c r="H757"/>
  <c r="H765"/>
  <c r="H768"/>
  <c r="H778"/>
  <c r="H663"/>
  <c r="H664"/>
  <c r="H662"/>
  <c r="H673"/>
  <c r="H676"/>
  <c r="H675"/>
  <c r="H682"/>
  <c r="H683"/>
  <c r="H680"/>
  <c r="H679"/>
  <c r="H711"/>
  <c r="H710"/>
  <c r="H715"/>
  <c r="H749"/>
  <c r="H747"/>
  <c r="H746"/>
  <c r="H745"/>
  <c r="H756"/>
  <c r="H750"/>
  <c r="H761"/>
  <c r="H759"/>
  <c r="H767"/>
  <c r="H541"/>
  <c r="H548"/>
  <c r="H557"/>
  <c r="H561"/>
  <c r="H610"/>
  <c r="H609"/>
  <c r="H608"/>
  <c r="H641"/>
  <c r="H762"/>
  <c r="H440"/>
  <c r="H460"/>
  <c r="H459"/>
  <c r="H458"/>
  <c r="H457"/>
  <c r="H465"/>
  <c r="H472"/>
  <c r="H477"/>
  <c r="H475"/>
  <c r="H473"/>
  <c r="H491"/>
  <c r="H482"/>
  <c r="H483"/>
  <c r="H484"/>
  <c r="H479"/>
  <c r="H480"/>
  <c r="H478"/>
  <c r="H502"/>
  <c r="H496"/>
  <c r="H497"/>
  <c r="H498"/>
  <c r="H499"/>
  <c r="H493"/>
  <c r="H494"/>
  <c r="H495"/>
  <c r="H492"/>
  <c r="H503"/>
  <c r="H504"/>
  <c r="H511"/>
  <c r="H508"/>
  <c r="H519"/>
  <c r="H514"/>
  <c r="H515"/>
  <c r="H513"/>
  <c r="H512"/>
  <c r="H520"/>
  <c r="H525"/>
  <c r="H526"/>
  <c r="H522"/>
  <c r="H521"/>
  <c r="H527"/>
  <c r="H536"/>
  <c r="H537"/>
  <c r="H540"/>
  <c r="H544"/>
  <c r="H545"/>
  <c r="H543"/>
  <c r="H552"/>
  <c r="H553"/>
  <c r="H565"/>
  <c r="H550"/>
  <c r="H562"/>
  <c r="H554"/>
  <c r="H568"/>
  <c r="H569"/>
  <c r="H567"/>
  <c r="H566"/>
  <c r="H572"/>
  <c r="H578"/>
  <c r="H577"/>
  <c r="H576"/>
  <c r="H593"/>
  <c r="H591"/>
  <c r="H599"/>
  <c r="H598"/>
  <c r="H594"/>
  <c r="H601"/>
  <c r="H600"/>
  <c r="H606"/>
  <c r="H605"/>
  <c r="H763"/>
  <c r="H441"/>
  <c r="H792"/>
  <c r="H802"/>
  <c r="H793"/>
  <c r="H794"/>
  <c r="H801"/>
  <c r="H800"/>
  <c r="H797"/>
  <c r="H813"/>
  <c r="H817"/>
  <c r="H812"/>
  <c r="H814"/>
  <c r="H811"/>
  <c r="H798"/>
  <c r="H806"/>
  <c r="H799"/>
  <c r="H807"/>
  <c r="H810"/>
  <c r="H820"/>
  <c r="H819"/>
  <c r="H846"/>
  <c r="H908"/>
  <c r="H863"/>
  <c r="H898"/>
  <c r="H867"/>
  <c r="H868"/>
  <c r="H864"/>
  <c r="H865"/>
  <c r="H897"/>
  <c r="H907"/>
  <c r="H896"/>
  <c r="H906"/>
  <c r="H843"/>
  <c r="H848"/>
  <c r="H853"/>
  <c r="H852"/>
  <c r="H858"/>
  <c r="H859"/>
  <c r="H860"/>
  <c r="H861"/>
  <c r="H856"/>
  <c r="H857"/>
  <c r="H855"/>
  <c r="H866"/>
  <c r="H842"/>
  <c r="H912"/>
  <c r="H905"/>
  <c r="H900"/>
  <c r="H901"/>
  <c r="H903"/>
  <c r="H913"/>
  <c r="H921"/>
  <c r="H914"/>
  <c r="H915"/>
  <c r="H916"/>
  <c r="H902"/>
  <c r="H924"/>
  <c r="H938"/>
  <c r="H928"/>
  <c r="H936"/>
  <c r="H937"/>
  <c r="H932"/>
  <c r="H934"/>
  <c r="H973"/>
  <c r="H970"/>
  <c r="H976"/>
  <c r="H980"/>
  <c r="H974"/>
  <c r="H958"/>
  <c r="H962"/>
  <c r="H960"/>
  <c r="H966"/>
  <c r="H965"/>
  <c r="H943"/>
  <c r="H944"/>
  <c r="H948"/>
  <c r="H942"/>
  <c r="H941"/>
  <c r="H954"/>
  <c r="H972"/>
  <c r="H1001"/>
  <c r="H995"/>
  <c r="H996"/>
  <c r="H1000"/>
  <c r="H987"/>
  <c r="H986"/>
  <c r="H1007"/>
  <c r="H1005"/>
  <c r="H1009"/>
  <c r="H1037"/>
  <c r="H1029"/>
  <c r="H1036"/>
  <c r="H1014"/>
  <c r="H1011"/>
  <c r="H1012"/>
  <c r="H1013"/>
  <c r="H1018"/>
  <c r="H1027"/>
  <c r="H1025"/>
  <c r="H1026"/>
  <c r="H1047"/>
  <c r="H1048"/>
  <c r="H1049"/>
  <c r="H1050"/>
  <c r="H1051"/>
  <c r="H1028"/>
  <c r="H1073"/>
  <c r="H1068"/>
  <c r="H1069"/>
  <c r="H1070"/>
  <c r="H1066"/>
  <c r="H1042"/>
  <c r="H1046"/>
  <c r="H1040"/>
  <c r="H1041"/>
  <c r="H1060"/>
  <c r="H1059"/>
  <c r="H1044"/>
  <c r="H1045"/>
  <c r="H1053"/>
  <c r="H1043"/>
  <c r="H1093"/>
  <c r="H1106"/>
  <c r="H1092"/>
  <c r="H1102"/>
  <c r="H1107"/>
  <c r="H1117"/>
  <c r="H1108"/>
  <c r="H1128"/>
  <c r="H1119"/>
  <c r="H1123"/>
  <c r="H1124"/>
  <c r="H1132"/>
  <c r="H1143"/>
  <c r="H1137"/>
  <c r="H1136"/>
  <c r="H1140"/>
  <c r="H1129"/>
  <c r="H1139"/>
  <c r="H1130"/>
  <c r="H1149"/>
  <c r="H1164"/>
  <c r="H1162"/>
  <c r="H1145"/>
  <c r="H1158"/>
  <c r="H1135"/>
  <c r="H1170"/>
  <c r="H1161"/>
  <c r="H1169"/>
  <c r="H1171"/>
  <c r="H1231"/>
  <c r="H1235"/>
  <c r="H1163"/>
  <c r="H1236"/>
  <c r="H1253"/>
  <c r="H1252"/>
  <c r="H1258"/>
  <c r="H1254"/>
  <c r="H1256"/>
  <c r="H1270"/>
  <c r="H1271"/>
  <c r="H1267"/>
  <c r="H1261"/>
  <c r="H1279"/>
  <c r="H1269"/>
  <c r="H1262"/>
  <c r="H1296"/>
  <c r="H1295"/>
  <c r="H1302"/>
  <c r="H1291"/>
  <c r="H1314"/>
  <c r="H1310"/>
  <c r="H1301"/>
  <c r="H1329"/>
  <c r="H1339"/>
  <c r="H1338"/>
  <c r="H1336"/>
  <c r="H1337"/>
  <c r="H1335"/>
  <c r="H1315"/>
  <c r="H1322"/>
  <c r="H1325"/>
  <c r="H1328"/>
  <c r="H1307"/>
  <c r="H1351"/>
  <c r="H1352"/>
  <c r="H1347"/>
  <c r="H1348"/>
  <c r="H1349"/>
  <c r="H1350"/>
  <c r="H1359"/>
  <c r="H1361"/>
  <c r="H1386"/>
  <c r="H1379"/>
  <c r="H1372"/>
  <c r="H1368"/>
  <c r="H1364"/>
  <c r="H1383"/>
  <c r="H1356"/>
  <c r="H1362"/>
  <c r="H1390"/>
  <c r="H1393"/>
  <c r="H1380"/>
  <c r="H1382"/>
  <c r="H1414"/>
  <c r="H1428"/>
  <c r="H1416"/>
  <c r="H1410"/>
  <c r="H1409"/>
  <c r="H1420"/>
  <c r="H1422"/>
  <c r="H1421"/>
  <c r="H1411"/>
  <c r="H1412"/>
  <c r="H1413"/>
  <c r="H1399"/>
  <c r="H1405"/>
  <c r="H1402"/>
  <c r="H1394"/>
  <c r="H1408"/>
  <c r="H1400"/>
  <c r="H1415"/>
  <c r="H1417"/>
  <c r="H1429"/>
  <c r="H1438"/>
  <c r="H1426"/>
  <c r="H1425"/>
  <c r="H1424"/>
  <c r="H1423"/>
  <c r="H1445"/>
  <c r="H1440"/>
  <c r="H1449"/>
  <c r="H1433"/>
  <c r="H1434"/>
  <c r="H1435"/>
  <c r="H1432"/>
  <c r="H1448"/>
  <c r="H1450"/>
  <c r="H1453"/>
  <c r="H1460"/>
  <c r="H1454"/>
  <c r="H1446"/>
  <c r="H1469"/>
  <c r="H1475"/>
  <c r="H1476"/>
  <c r="H1477"/>
  <c r="H1462"/>
  <c r="H1479"/>
  <c r="H1480"/>
  <c r="H1492"/>
  <c r="H1468"/>
  <c r="H1458"/>
  <c r="H1466"/>
  <c r="H1547"/>
  <c r="H1557"/>
  <c r="H1559"/>
  <c r="H1561"/>
  <c r="H1514"/>
  <c r="H1534"/>
  <c r="H1471"/>
  <c r="H1472"/>
  <c r="H1473"/>
  <c r="H1474"/>
  <c r="H1470"/>
  <c r="H1597"/>
  <c r="H1596"/>
  <c r="H1600"/>
  <c r="H1602"/>
  <c r="H1598"/>
  <c r="H1593"/>
  <c r="H1623"/>
  <c r="H1622"/>
  <c r="H1620"/>
  <c r="H1615"/>
  <c r="H1664"/>
  <c r="H1672"/>
  <c r="H1665"/>
  <c r="H1658"/>
  <c r="H1666"/>
  <c r="H1648"/>
  <c r="H1659"/>
  <c r="H1649"/>
  <c r="H1670"/>
  <c r="H1676"/>
  <c r="H1674"/>
  <c r="H1673"/>
  <c r="H1679"/>
  <c r="H1671"/>
  <c r="H1668"/>
  <c r="H1689"/>
  <c r="H1684"/>
  <c r="H1678"/>
  <c r="H1717"/>
  <c r="H1716"/>
  <c r="H1725"/>
  <c r="H1702"/>
  <c r="H1706"/>
  <c r="H1712"/>
  <c r="H1700"/>
  <c r="H1730"/>
  <c r="H1732"/>
  <c r="H1729"/>
  <c r="H1766"/>
  <c r="H1769"/>
  <c r="H1777"/>
  <c r="H1778"/>
  <c r="H1767"/>
  <c r="H1783"/>
  <c r="H1782"/>
  <c r="H1780"/>
  <c r="H1781"/>
  <c r="H1801"/>
  <c r="H1802"/>
  <c r="H1800"/>
  <c r="H1810"/>
  <c r="H1807"/>
  <c r="H1799"/>
  <c r="H1794"/>
  <c r="H1795"/>
  <c r="H1797"/>
  <c r="H1796"/>
  <c r="H1791"/>
  <c r="H1788"/>
  <c r="H1790"/>
  <c r="H1787"/>
  <c r="H1805"/>
  <c r="H1786"/>
  <c r="H64"/>
  <c r="H62"/>
  <c r="H40"/>
  <c r="H31"/>
  <c r="H27"/>
  <c r="H1373"/>
  <c r="H295"/>
  <c r="H327"/>
  <c r="H79"/>
  <c r="H509"/>
  <c r="H766"/>
  <c r="H795"/>
  <c r="H870"/>
  <c r="H681"/>
  <c r="H1599"/>
  <c r="H1624"/>
  <c r="H1696"/>
  <c r="H1095"/>
  <c r="H1284"/>
  <c r="H1370"/>
  <c r="H1384"/>
  <c r="H1395"/>
  <c r="H1589"/>
  <c r="H1146"/>
  <c r="H975"/>
  <c r="H716"/>
  <c r="H1789"/>
  <c r="H1728"/>
  <c r="H1396"/>
  <c r="H1592"/>
  <c r="H1621"/>
  <c r="H1768"/>
  <c r="H1324"/>
  <c r="H1294"/>
  <c r="H531"/>
  <c r="H530"/>
  <c r="H490"/>
  <c r="H428"/>
  <c r="H563"/>
  <c r="H827"/>
  <c r="H1318"/>
  <c r="H564"/>
  <c r="H1604"/>
  <c r="H1708"/>
  <c r="H1317"/>
  <c r="H1316"/>
  <c r="H15"/>
  <c r="H14"/>
  <c r="H58"/>
  <c r="H225"/>
  <c r="H233"/>
  <c r="H234"/>
  <c r="H160"/>
  <c r="H195"/>
  <c r="H229"/>
  <c r="H162"/>
  <c r="H226"/>
  <c r="H121"/>
  <c r="H189"/>
  <c r="H190"/>
  <c r="H191"/>
  <c r="H188"/>
  <c r="H192"/>
  <c r="H148"/>
  <c r="H163"/>
  <c r="H164"/>
  <c r="H193"/>
  <c r="H165"/>
  <c r="H194"/>
  <c r="H166"/>
  <c r="H59"/>
  <c r="H231"/>
  <c r="H157"/>
  <c r="H232"/>
  <c r="H161"/>
  <c r="H105"/>
  <c r="H228"/>
  <c r="H74"/>
  <c r="H88"/>
  <c r="H104"/>
  <c r="H198"/>
  <c r="H197"/>
  <c r="H158"/>
  <c r="H199"/>
  <c r="H200"/>
  <c r="H186"/>
  <c r="H202"/>
  <c r="H201"/>
  <c r="H169"/>
  <c r="H207"/>
  <c r="H210"/>
  <c r="H208"/>
  <c r="H209"/>
  <c r="H204"/>
  <c r="H205"/>
  <c r="H167"/>
  <c r="H168"/>
  <c r="H206"/>
  <c r="H203"/>
  <c r="H151"/>
  <c r="H170"/>
  <c r="H174"/>
  <c r="H213"/>
  <c r="H230"/>
  <c r="H173"/>
  <c r="H156"/>
  <c r="H211"/>
  <c r="H171"/>
  <c r="H212"/>
  <c r="H172"/>
  <c r="H187"/>
  <c r="H216"/>
  <c r="H214"/>
  <c r="H215"/>
  <c r="H219"/>
  <c r="H175"/>
  <c r="H176"/>
  <c r="H218"/>
  <c r="H222"/>
  <c r="H118"/>
  <c r="H178"/>
  <c r="H221"/>
  <c r="H177"/>
  <c r="H220"/>
  <c r="H137"/>
  <c r="H129"/>
  <c r="H130"/>
  <c r="H131"/>
  <c r="H132"/>
  <c r="H133"/>
  <c r="H134"/>
  <c r="H136"/>
  <c r="H135"/>
  <c r="H155"/>
  <c r="H223"/>
  <c r="H179"/>
  <c r="H180"/>
  <c r="H159"/>
  <c r="H181"/>
  <c r="H182"/>
  <c r="H183"/>
  <c r="H152"/>
  <c r="H224"/>
  <c r="H117"/>
  <c r="H153"/>
  <c r="H154"/>
  <c r="H127"/>
  <c r="H128"/>
  <c r="H123"/>
  <c r="H140"/>
  <c r="H141"/>
  <c r="H124"/>
  <c r="H139"/>
  <c r="H125"/>
  <c r="H142"/>
  <c r="H149"/>
  <c r="H271"/>
  <c r="H266"/>
  <c r="H272"/>
  <c r="H273"/>
  <c r="H274"/>
  <c r="H275"/>
  <c r="H308"/>
  <c r="H276"/>
  <c r="H307"/>
  <c r="H185"/>
  <c r="H119"/>
  <c r="H249"/>
  <c r="H250"/>
  <c r="H267"/>
  <c r="H268"/>
  <c r="H269"/>
  <c r="H278"/>
  <c r="H270"/>
  <c r="H143"/>
  <c r="H144"/>
  <c r="H145"/>
  <c r="H184"/>
  <c r="H150"/>
  <c r="H146"/>
  <c r="H147"/>
  <c r="H309"/>
  <c r="H313"/>
  <c r="H312"/>
  <c r="H311"/>
  <c r="H310"/>
  <c r="H332"/>
  <c r="H338"/>
  <c r="H339"/>
  <c r="H333"/>
  <c r="H334"/>
  <c r="H335"/>
  <c r="H337"/>
  <c r="H352"/>
  <c r="H344"/>
  <c r="H345"/>
  <c r="H351"/>
  <c r="H350"/>
  <c r="H431"/>
  <c r="H432"/>
  <c r="H451"/>
  <c r="H452"/>
  <c r="H416"/>
  <c r="H430"/>
  <c r="H429"/>
  <c r="H447"/>
  <c r="H444"/>
  <c r="H445"/>
  <c r="H456"/>
  <c r="H453"/>
  <c r="H443"/>
  <c r="H448"/>
  <c r="H467"/>
  <c r="H468"/>
  <c r="H471"/>
  <c r="H470"/>
  <c r="H466"/>
  <c r="H462"/>
  <c r="H469"/>
  <c r="H481"/>
  <c r="H506"/>
  <c r="H507"/>
  <c r="H489"/>
  <c r="H533"/>
  <c r="H517"/>
  <c r="H535"/>
  <c r="H532"/>
  <c r="H534"/>
  <c r="H555"/>
  <c r="H559"/>
  <c r="H560"/>
  <c r="H556"/>
  <c r="H558"/>
  <c r="H582"/>
  <c r="H583"/>
  <c r="H584"/>
  <c r="H588"/>
  <c r="H590"/>
  <c r="H585"/>
  <c r="H586"/>
  <c r="H551"/>
  <c r="H587"/>
  <c r="H581"/>
  <c r="H589"/>
  <c r="H622"/>
  <c r="H634"/>
  <c r="H633"/>
  <c r="H640"/>
  <c r="H626"/>
  <c r="H639"/>
  <c r="H628"/>
  <c r="H638"/>
  <c r="H630"/>
  <c r="H619"/>
  <c r="H635"/>
  <c r="H632"/>
  <c r="H629"/>
  <c r="H620"/>
  <c r="H621"/>
  <c r="H616"/>
  <c r="H625"/>
  <c r="H627"/>
  <c r="H617"/>
  <c r="H615"/>
  <c r="H656"/>
  <c r="H657"/>
  <c r="H652"/>
  <c r="H658"/>
  <c r="H655"/>
  <c r="H618"/>
  <c r="H654"/>
  <c r="H649"/>
  <c r="H650"/>
  <c r="H653"/>
  <c r="H699"/>
  <c r="H698"/>
  <c r="H651"/>
  <c r="H703"/>
  <c r="H695"/>
  <c r="H702"/>
  <c r="H701"/>
  <c r="H700"/>
  <c r="H704"/>
  <c r="H690"/>
  <c r="H691"/>
  <c r="H685"/>
  <c r="H712"/>
  <c r="H730"/>
  <c r="H731"/>
  <c r="H740"/>
  <c r="H724"/>
  <c r="H725"/>
  <c r="H723"/>
  <c r="H738"/>
  <c r="H744"/>
  <c r="H739"/>
  <c r="H728"/>
  <c r="H721"/>
  <c r="H755"/>
  <c r="H772"/>
  <c r="H773"/>
  <c r="H753"/>
  <c r="H754"/>
  <c r="H751"/>
  <c r="H752"/>
  <c r="H719"/>
  <c r="H882"/>
  <c r="H883"/>
  <c r="H884"/>
  <c r="H885"/>
  <c r="H874"/>
  <c r="H875"/>
  <c r="H889"/>
  <c r="H890"/>
  <c r="H880"/>
  <c r="H891"/>
  <c r="H881"/>
  <c r="H892"/>
  <c r="H893"/>
  <c r="H894"/>
  <c r="H895"/>
  <c r="H771"/>
  <c r="H833"/>
  <c r="H834"/>
  <c r="H832"/>
  <c r="H877"/>
  <c r="H886"/>
  <c r="H887"/>
  <c r="H878"/>
  <c r="H888"/>
  <c r="H879"/>
  <c r="H925"/>
  <c r="H926"/>
  <c r="H927"/>
  <c r="H873"/>
  <c r="H1054"/>
  <c r="H1057"/>
  <c r="H1061"/>
  <c r="H1064"/>
  <c r="H1062"/>
  <c r="H1063"/>
  <c r="H1030"/>
  <c r="H1031"/>
  <c r="H1058"/>
  <c r="H1055"/>
  <c r="H930"/>
  <c r="H931"/>
  <c r="H929"/>
  <c r="H956"/>
  <c r="H959"/>
  <c r="H984"/>
  <c r="H997"/>
  <c r="H1002"/>
  <c r="H1020"/>
  <c r="H1021"/>
  <c r="H933"/>
  <c r="H1082"/>
  <c r="H1079"/>
  <c r="H1084"/>
  <c r="H1080"/>
  <c r="H1081"/>
  <c r="H1083"/>
  <c r="H1204"/>
  <c r="H1222"/>
  <c r="H1202"/>
  <c r="H1203"/>
  <c r="H1221"/>
  <c r="H1201"/>
  <c r="H1089"/>
  <c r="H1091"/>
  <c r="H1090"/>
  <c r="H1078"/>
  <c r="H1074"/>
  <c r="H1075"/>
  <c r="H1077"/>
  <c r="H1096"/>
  <c r="H1159"/>
  <c r="H1101"/>
  <c r="H1099"/>
  <c r="H1104"/>
  <c r="H1100"/>
  <c r="H1105"/>
  <c r="H1103"/>
  <c r="H1198"/>
  <c r="H1207"/>
  <c r="H1223"/>
  <c r="H1208"/>
  <c r="H1206"/>
  <c r="H1209"/>
  <c r="H1210"/>
  <c r="H1211"/>
  <c r="H1224"/>
  <c r="H1154"/>
  <c r="H1153"/>
  <c r="H1200"/>
  <c r="H1220"/>
  <c r="H1219"/>
  <c r="H1199"/>
  <c r="H1218"/>
  <c r="H1226"/>
  <c r="H1215"/>
  <c r="H1216"/>
  <c r="H1214"/>
  <c r="H1213"/>
  <c r="H1217"/>
  <c r="H1229"/>
  <c r="H1227"/>
  <c r="H1228"/>
  <c r="H1187"/>
  <c r="H1188"/>
  <c r="H1189"/>
  <c r="H1186"/>
  <c r="H1190"/>
  <c r="H1191"/>
  <c r="H1183"/>
  <c r="H1185"/>
  <c r="H1192"/>
  <c r="H1196"/>
  <c r="H1184"/>
  <c r="H1197"/>
  <c r="H1177"/>
  <c r="H1179"/>
  <c r="H1178"/>
  <c r="H1175"/>
  <c r="H1176"/>
  <c r="H1174"/>
  <c r="H1181"/>
  <c r="H1180"/>
  <c r="H1326"/>
  <c r="H1332"/>
  <c r="H1327"/>
  <c r="H1276"/>
  <c r="H1277"/>
  <c r="H1278"/>
  <c r="H1275"/>
  <c r="H1274"/>
  <c r="H1272"/>
  <c r="H1273"/>
  <c r="H1331"/>
  <c r="H1343"/>
  <c r="H1374"/>
  <c r="H1344"/>
  <c r="H1345"/>
  <c r="H1330"/>
  <c r="H1407"/>
  <c r="H1499"/>
  <c r="H1500"/>
  <c r="H1501"/>
  <c r="H1502"/>
  <c r="H1496"/>
  <c r="H1497"/>
  <c r="H1484"/>
  <c r="H1498"/>
  <c r="H1483"/>
  <c r="H1482"/>
  <c r="H1495"/>
  <c r="H1494"/>
  <c r="H1503"/>
  <c r="H1485"/>
  <c r="H1509"/>
  <c r="H1510"/>
  <c r="H1490"/>
  <c r="H1491"/>
  <c r="H1507"/>
  <c r="H1489"/>
  <c r="H1508"/>
  <c r="H1488"/>
  <c r="H1506"/>
  <c r="H1487"/>
  <c r="H1505"/>
  <c r="H1486"/>
  <c r="H1504"/>
  <c r="H1511"/>
  <c r="H1517"/>
  <c r="H1551"/>
  <c r="H1552"/>
  <c r="H1554"/>
  <c r="H1555"/>
  <c r="H1556"/>
  <c r="H1560"/>
  <c r="H1562"/>
  <c r="H1538"/>
  <c r="H1539"/>
  <c r="H1550"/>
  <c r="H1540"/>
  <c r="H1541"/>
  <c r="H1542"/>
  <c r="H1543"/>
  <c r="H1544"/>
  <c r="H1545"/>
  <c r="H1548"/>
  <c r="H1533"/>
  <c r="H1535"/>
  <c r="H1576"/>
  <c r="H1577"/>
  <c r="H1571"/>
  <c r="H1572"/>
  <c r="H1573"/>
  <c r="H1570"/>
  <c r="H1606"/>
  <c r="H1610"/>
  <c r="H1608"/>
  <c r="H1583"/>
  <c r="H1594"/>
  <c r="H1579"/>
  <c r="H1580"/>
  <c r="H1582"/>
  <c r="H1578"/>
  <c r="H1714"/>
  <c r="H1719"/>
  <c r="H1718"/>
  <c r="H1803"/>
  <c r="H1813"/>
  <c r="H1675"/>
  <c r="H1691"/>
  <c r="H1713"/>
  <c r="H1613"/>
  <c r="H1636"/>
  <c r="H1677"/>
  <c r="H1815"/>
  <c r="H1819"/>
  <c r="H1822"/>
  <c r="H1825"/>
  <c r="H1827"/>
  <c r="H1820"/>
  <c r="H1829"/>
  <c r="H1839"/>
  <c r="H1840"/>
  <c r="H1831"/>
  <c r="H1841"/>
  <c r="H1852"/>
  <c r="H825"/>
  <c r="H439"/>
  <c r="H1846"/>
  <c r="H1847"/>
  <c r="H1848"/>
  <c r="H1845"/>
  <c r="H1849"/>
  <c r="H1851"/>
  <c r="H1844"/>
  <c r="H998"/>
  <c r="H999"/>
  <c r="H1003"/>
  <c r="H983"/>
  <c r="H1320"/>
  <c r="H1114"/>
  <c r="H1115"/>
  <c r="H1116"/>
  <c r="H1323"/>
  <c r="H1113"/>
  <c r="H1612"/>
  <c r="H1165"/>
  <c r="H1850"/>
  <c r="H1709"/>
  <c r="H687"/>
  <c r="H1166"/>
  <c r="H1644"/>
  <c r="H112"/>
  <c r="H371"/>
  <c r="H89"/>
  <c r="H41"/>
  <c r="H945"/>
  <c r="H796"/>
  <c r="H779"/>
  <c r="H790"/>
  <c r="H922"/>
  <c r="H1032"/>
  <c r="H1436"/>
  <c r="H1590"/>
  <c r="H1607"/>
  <c r="H1773"/>
  <c r="H1286"/>
  <c r="H1387"/>
  <c r="H1340"/>
  <c r="H1341"/>
  <c r="H1257"/>
  <c r="H1798"/>
  <c r="H22"/>
  <c r="H21"/>
  <c r="H24"/>
  <c r="H20"/>
  <c r="H65"/>
  <c r="H67"/>
  <c r="H63"/>
  <c r="H33"/>
  <c r="H46"/>
  <c r="H28"/>
  <c r="H42"/>
  <c r="H43"/>
  <c r="H48"/>
  <c r="H47"/>
  <c r="H32"/>
  <c r="H93"/>
  <c r="H98"/>
  <c r="H99"/>
  <c r="H106"/>
  <c r="H96"/>
  <c r="H114"/>
  <c r="H115"/>
  <c r="H116"/>
  <c r="H113"/>
  <c r="H69"/>
  <c r="H78"/>
  <c r="H77"/>
  <c r="H70"/>
  <c r="H411"/>
  <c r="H409"/>
  <c r="H417"/>
  <c r="H414"/>
  <c r="H420"/>
  <c r="H419"/>
  <c r="H424"/>
  <c r="H425"/>
  <c r="H438"/>
  <c r="H436"/>
  <c r="H442"/>
  <c r="H463"/>
  <c r="H461"/>
  <c r="H476"/>
  <c r="H474"/>
  <c r="H500"/>
  <c r="H501"/>
  <c r="H510"/>
  <c r="H518"/>
  <c r="H523"/>
  <c r="H524"/>
  <c r="H528"/>
  <c r="H529"/>
  <c r="H538"/>
  <c r="H373"/>
  <c r="H374"/>
  <c r="H380"/>
  <c r="H378"/>
  <c r="H379"/>
  <c r="H386"/>
  <c r="H388"/>
  <c r="H392"/>
  <c r="H391"/>
  <c r="H393"/>
  <c r="H396"/>
  <c r="H397"/>
  <c r="H398"/>
  <c r="H395"/>
  <c r="H402"/>
  <c r="H403"/>
  <c r="H406"/>
  <c r="H407"/>
  <c r="H410"/>
  <c r="H319"/>
  <c r="H321"/>
  <c r="H323"/>
  <c r="H328"/>
  <c r="H329"/>
  <c r="H330"/>
  <c r="H356"/>
  <c r="H359"/>
  <c r="H358"/>
  <c r="H361"/>
  <c r="H366"/>
  <c r="H367"/>
  <c r="H372"/>
  <c r="H412"/>
  <c r="H546"/>
  <c r="H549"/>
  <c r="H539"/>
  <c r="H542"/>
  <c r="H592"/>
  <c r="H597"/>
  <c r="H574"/>
  <c r="H573"/>
  <c r="H575"/>
  <c r="H579"/>
  <c r="H571"/>
  <c r="H570"/>
  <c r="H596"/>
  <c r="H613"/>
  <c r="H611"/>
  <c r="H604"/>
  <c r="H607"/>
  <c r="H602"/>
  <c r="H612"/>
  <c r="H642"/>
  <c r="H645"/>
  <c r="H646"/>
  <c r="H614"/>
  <c r="H674"/>
  <c r="H661"/>
  <c r="H669"/>
  <c r="H648"/>
  <c r="H677"/>
  <c r="H684"/>
  <c r="H714"/>
  <c r="H713"/>
  <c r="H678"/>
  <c r="H672"/>
  <c r="H787"/>
  <c r="H791"/>
  <c r="H803"/>
  <c r="H805"/>
  <c r="H804"/>
  <c r="H769"/>
  <c r="H781"/>
  <c r="H780"/>
  <c r="H782"/>
  <c r="H777"/>
  <c r="H786"/>
  <c r="H785"/>
  <c r="H764"/>
  <c r="H821"/>
  <c r="H816"/>
  <c r="H822"/>
  <c r="H818"/>
  <c r="H829"/>
  <c r="H815"/>
  <c r="H808"/>
  <c r="H838"/>
  <c r="H841"/>
  <c r="H837"/>
  <c r="H869"/>
  <c r="H917"/>
  <c r="H918"/>
  <c r="H899"/>
  <c r="H946"/>
  <c r="H947"/>
  <c r="H950"/>
  <c r="H935"/>
  <c r="H989"/>
  <c r="H990"/>
  <c r="H988"/>
  <c r="H985"/>
  <c r="H979"/>
  <c r="H982"/>
  <c r="H978"/>
  <c r="H993"/>
  <c r="H1023"/>
  <c r="H1024"/>
  <c r="H991"/>
  <c r="H1008"/>
  <c r="H1006"/>
  <c r="H1022"/>
  <c r="H992"/>
  <c r="H1085"/>
  <c r="H1086"/>
  <c r="H1094"/>
  <c r="H1071"/>
  <c r="H1072"/>
  <c r="H1038"/>
  <c r="H1039"/>
  <c r="H1035"/>
  <c r="H1034"/>
  <c r="H1109"/>
  <c r="H1112"/>
  <c r="H1110"/>
  <c r="H1126"/>
  <c r="H1142"/>
  <c r="H1133"/>
  <c r="H1120"/>
  <c r="H1127"/>
  <c r="H1148"/>
  <c r="H1147"/>
  <c r="H1141"/>
  <c r="H1138"/>
  <c r="H1144"/>
  <c r="H1233"/>
  <c r="H1245"/>
  <c r="H1160"/>
  <c r="H1172"/>
  <c r="H1173"/>
  <c r="H1246"/>
  <c r="H1251"/>
  <c r="H1249"/>
  <c r="H1289"/>
  <c r="H1293"/>
  <c r="H1287"/>
  <c r="H1259"/>
  <c r="H1260"/>
  <c r="H1264"/>
  <c r="H1265"/>
  <c r="H1285"/>
  <c r="H1255"/>
  <c r="H1298"/>
  <c r="H1358"/>
  <c r="H1363"/>
  <c r="H1366"/>
  <c r="H1346"/>
  <c r="H1355"/>
  <c r="H1353"/>
  <c r="H1305"/>
  <c r="H1297"/>
  <c r="H1304"/>
  <c r="H1300"/>
  <c r="H1299"/>
  <c r="H1303"/>
  <c r="H1419"/>
  <c r="H1418"/>
  <c r="H1431"/>
  <c r="H1430"/>
  <c r="H1385"/>
  <c r="H1388"/>
  <c r="H1392"/>
  <c r="H1391"/>
  <c r="H1398"/>
  <c r="H1397"/>
  <c r="H1365"/>
  <c r="H1367"/>
  <c r="H1467"/>
  <c r="H1464"/>
  <c r="H1463"/>
  <c r="H1465"/>
  <c r="H1513"/>
  <c r="H1515"/>
  <c r="H1452"/>
  <c r="H1456"/>
  <c r="H1455"/>
  <c r="H1437"/>
  <c r="H1522"/>
  <c r="H1536"/>
  <c r="H1537"/>
  <c r="H1546"/>
  <c r="H1531"/>
  <c r="H1526"/>
  <c r="H1553"/>
  <c r="H1558"/>
  <c r="H1565"/>
  <c r="H1549"/>
  <c r="H1309"/>
  <c r="H1334"/>
  <c r="H1308"/>
  <c r="H1333"/>
  <c r="H1342"/>
  <c r="H1354"/>
  <c r="H1311"/>
  <c r="H1313"/>
  <c r="H1312"/>
  <c r="H1306"/>
  <c r="H1601"/>
  <c r="H1614"/>
  <c r="H1569"/>
  <c r="H1574"/>
  <c r="H1581"/>
  <c r="H1591"/>
  <c r="H1585"/>
  <c r="H1568"/>
  <c r="H1630"/>
  <c r="H1634"/>
  <c r="H1639"/>
  <c r="H1633"/>
  <c r="H1617"/>
  <c r="H1616"/>
  <c r="H1626"/>
  <c r="H1627"/>
  <c r="H1625"/>
  <c r="H1631"/>
  <c r="H1632"/>
  <c r="H1619"/>
  <c r="H1640"/>
  <c r="H1652"/>
  <c r="H1650"/>
  <c r="H1662"/>
  <c r="H1657"/>
  <c r="H1661"/>
  <c r="H1660"/>
  <c r="H1663"/>
  <c r="H1667"/>
  <c r="H1656"/>
  <c r="H1655"/>
  <c r="H1681"/>
  <c r="H1682"/>
  <c r="H1688"/>
  <c r="H1680"/>
  <c r="H1669"/>
  <c r="H1694"/>
  <c r="H1697"/>
  <c r="H1687"/>
  <c r="H1685"/>
  <c r="H1690"/>
  <c r="H1693"/>
  <c r="H1686"/>
  <c r="H1701"/>
  <c r="H1704"/>
  <c r="H1699"/>
  <c r="H1727"/>
  <c r="H1733"/>
  <c r="H1734"/>
  <c r="H1720"/>
  <c r="H1726"/>
  <c r="H1723"/>
  <c r="H1710"/>
  <c r="H1715"/>
  <c r="H1711"/>
  <c r="H1705"/>
  <c r="H1703"/>
  <c r="H1824"/>
  <c r="H1826"/>
  <c r="H1828"/>
  <c r="H1830"/>
  <c r="H1837"/>
  <c r="H1838"/>
  <c r="H1832"/>
  <c r="H1833"/>
  <c r="H1834"/>
  <c r="H1835"/>
  <c r="H1836"/>
  <c r="H1785"/>
  <c r="H1792"/>
  <c r="H1793"/>
  <c r="H1808"/>
  <c r="H1809"/>
  <c r="H1811"/>
  <c r="H1812"/>
  <c r="H1814"/>
  <c r="H1816"/>
  <c r="H1821"/>
  <c r="H1823"/>
  <c r="H1779"/>
  <c r="H1784"/>
  <c r="H1735"/>
  <c r="H1741"/>
  <c r="H1744"/>
  <c r="H1747"/>
  <c r="H1748"/>
  <c r="H1749"/>
  <c r="H1746"/>
  <c r="H1755"/>
  <c r="H1756"/>
  <c r="H1759"/>
  <c r="H1762"/>
  <c r="H1761"/>
  <c r="H1763"/>
  <c r="H1765"/>
  <c r="H1772"/>
  <c r="H1771"/>
  <c r="H1770"/>
  <c r="H1776"/>
  <c r="H1775"/>
  <c r="H1774"/>
  <c r="H1738"/>
  <c r="H717"/>
  <c r="H1230"/>
  <c r="H1268"/>
  <c r="H54"/>
  <c r="H1381"/>
  <c r="H783"/>
  <c r="H11"/>
  <c r="H1451"/>
  <c r="H384"/>
  <c r="H788"/>
  <c r="H824"/>
  <c r="H1067"/>
  <c r="H264"/>
  <c r="H377"/>
  <c r="H784"/>
  <c r="H1118"/>
  <c r="H317"/>
  <c r="H911"/>
  <c r="H44"/>
  <c r="H1122"/>
  <c r="H994"/>
  <c r="H1319"/>
  <c r="H1111"/>
  <c r="H1065"/>
  <c r="H1097"/>
  <c r="H1131"/>
  <c r="H1121"/>
  <c r="H1843"/>
  <c r="H910"/>
  <c r="H774"/>
  <c r="H6"/>
  <c r="H1461"/>
  <c r="H376"/>
  <c r="H776"/>
  <c r="H1098"/>
  <c r="H1360"/>
  <c r="H1707"/>
  <c r="H196"/>
  <c r="H265"/>
  <c r="H126"/>
  <c r="H909"/>
  <c r="H122"/>
  <c r="H56"/>
  <c r="H455"/>
  <c r="H485"/>
  <c r="H871"/>
  <c r="H336"/>
  <c r="H516"/>
  <c r="H686"/>
  <c r="H831"/>
  <c r="H1250"/>
  <c r="H1806"/>
  <c r="H1478"/>
  <c r="H1481"/>
  <c r="H919"/>
  <c r="H789"/>
  <c r="H1818"/>
  <c r="H1817"/>
  <c r="H1842"/>
  <c r="H826"/>
  <c r="H595"/>
  <c r="H1516"/>
  <c r="H84"/>
  <c r="H603"/>
  <c r="H260"/>
  <c r="H486"/>
  <c r="H1403"/>
  <c r="H1404"/>
  <c r="H1646"/>
  <c r="H1493"/>
  <c r="H951"/>
  <c r="H1745"/>
  <c r="H34"/>
  <c r="H30"/>
  <c r="H18"/>
  <c r="H29"/>
  <c r="H19"/>
  <c r="H17"/>
  <c r="H10"/>
  <c r="H9"/>
  <c r="H39"/>
  <c r="H38"/>
  <c r="H37"/>
  <c r="H72"/>
  <c r="H73"/>
  <c r="H238"/>
  <c r="H235"/>
  <c r="H240"/>
  <c r="H227"/>
  <c r="H120"/>
  <c r="H259"/>
  <c r="H255"/>
  <c r="H277"/>
  <c r="H244"/>
  <c r="H305"/>
  <c r="H306"/>
  <c r="H303"/>
  <c r="H304"/>
  <c r="H382"/>
  <c r="H381"/>
  <c r="H385"/>
  <c r="H389"/>
  <c r="H454"/>
  <c r="H449"/>
  <c r="H450"/>
  <c r="H435"/>
  <c r="H437"/>
  <c r="H835"/>
  <c r="H830"/>
  <c r="H836"/>
  <c r="H840"/>
  <c r="H839"/>
  <c r="H823"/>
  <c r="H828"/>
  <c r="H1052"/>
  <c r="H1019"/>
  <c r="H1017"/>
  <c r="H1010"/>
  <c r="H1015"/>
  <c r="H1016"/>
  <c r="H1125"/>
  <c r="H1244"/>
  <c r="H1240"/>
  <c r="H1241"/>
  <c r="H1239"/>
  <c r="H1234"/>
  <c r="H1232"/>
  <c r="H1247"/>
  <c r="H1237"/>
  <c r="H1242"/>
  <c r="H1238"/>
  <c r="H1248"/>
  <c r="H1266"/>
  <c r="H1263"/>
  <c r="H1280"/>
  <c r="H1281"/>
  <c r="H1290"/>
  <c r="H1288"/>
  <c r="H1292"/>
  <c r="H1282"/>
  <c r="H1283"/>
  <c r="H722"/>
  <c r="H720"/>
  <c r="H1439"/>
  <c r="H1587"/>
  <c r="H1588"/>
  <c r="H1584"/>
  <c r="H1586"/>
  <c r="H1575"/>
  <c r="H1595"/>
  <c r="H1609"/>
  <c r="H1611"/>
  <c r="H1618"/>
  <c r="H1603"/>
  <c r="H1605"/>
  <c r="H1736"/>
  <c r="H1731"/>
  <c r="H1722"/>
  <c r="H1721"/>
  <c r="H1724"/>
  <c r="H1637"/>
  <c r="H1635"/>
  <c r="H1641"/>
  <c r="H1629"/>
  <c r="H1628"/>
  <c r="H1740"/>
  <c r="H1739"/>
  <c r="H1742"/>
  <c r="H1743"/>
  <c r="H1737"/>
  <c r="H1753"/>
  <c r="H1752"/>
  <c r="H1751"/>
  <c r="H1750"/>
  <c r="H1758"/>
  <c r="H1754"/>
  <c r="H1757"/>
  <c r="H1760"/>
  <c r="H1804"/>
  <c r="H12"/>
  <c r="H13"/>
  <c r="H217"/>
  <c r="H353"/>
  <c r="H349"/>
  <c r="H354"/>
  <c r="H348"/>
  <c r="H464"/>
  <c r="H487"/>
  <c r="H488"/>
  <c r="H623"/>
  <c r="H624"/>
  <c r="H631"/>
  <c r="H636"/>
  <c r="H688"/>
  <c r="H689"/>
  <c r="H696"/>
  <c r="H694"/>
  <c r="H693"/>
  <c r="H709"/>
  <c r="H708"/>
  <c r="H706"/>
  <c r="H707"/>
  <c r="H697"/>
  <c r="H741"/>
  <c r="H733"/>
  <c r="H742"/>
  <c r="H732"/>
  <c r="H726"/>
  <c r="H736"/>
  <c r="H735"/>
  <c r="H737"/>
  <c r="H727"/>
  <c r="H743"/>
  <c r="H734"/>
  <c r="H872"/>
  <c r="H1205"/>
  <c r="H1168"/>
  <c r="H1151"/>
  <c r="H1150"/>
  <c r="H1167"/>
  <c r="H1152"/>
  <c r="H1156"/>
  <c r="H1157"/>
  <c r="H1155"/>
  <c r="H1194"/>
  <c r="H1195"/>
  <c r="H1378"/>
  <c r="H1371"/>
  <c r="H1369"/>
  <c r="H1375"/>
  <c r="H1376"/>
  <c r="H1377"/>
  <c r="H1441"/>
  <c r="H1444"/>
  <c r="H1443"/>
  <c r="H1442"/>
  <c r="H1427"/>
  <c r="H1523"/>
  <c r="H1524"/>
  <c r="H1525"/>
  <c r="H1527"/>
  <c r="H1520"/>
  <c r="H1521"/>
  <c r="H1519"/>
  <c r="H1518"/>
  <c r="H1567"/>
  <c r="H1563"/>
  <c r="H1566"/>
  <c r="H5"/>
  <c r="H8"/>
  <c r="H23"/>
  <c r="H253"/>
  <c r="H237"/>
  <c r="H236"/>
  <c r="H239"/>
  <c r="H241"/>
  <c r="H283"/>
  <c r="H284"/>
  <c r="H279"/>
  <c r="H254"/>
  <c r="H297"/>
  <c r="H318"/>
  <c r="H296"/>
  <c r="H285"/>
  <c r="H718"/>
  <c r="H854"/>
  <c r="H862"/>
  <c r="H851"/>
  <c r="H850"/>
  <c r="H849"/>
  <c r="H923"/>
  <c r="H940"/>
  <c r="H964"/>
  <c r="H968"/>
  <c r="H971"/>
  <c r="H967"/>
  <c r="H977"/>
  <c r="H953"/>
  <c r="H949"/>
  <c r="H957"/>
  <c r="H955"/>
  <c r="H963"/>
  <c r="H969"/>
  <c r="H961"/>
  <c r="H952"/>
  <c r="H1530"/>
  <c r="H1532"/>
  <c r="H1529"/>
  <c r="H1528"/>
  <c r="H1643"/>
  <c r="H1647"/>
  <c r="H1651"/>
  <c r="H1653"/>
  <c r="H1645"/>
  <c r="H1642"/>
  <c r="H1638"/>
  <c r="H243"/>
  <c r="H427"/>
  <c r="H446"/>
  <c r="H845"/>
  <c r="H1004"/>
  <c r="H1357"/>
  <c r="H1564"/>
  <c r="H1683"/>
  <c r="H1692"/>
  <c r="H1695"/>
  <c r="H1698"/>
  <c r="H76"/>
  <c r="H705"/>
  <c r="H692"/>
  <c r="H1212"/>
  <c r="H729"/>
  <c r="H1225"/>
  <c r="H1193"/>
  <c r="H1182"/>
  <c r="H981"/>
  <c r="H110"/>
  <c r="H83"/>
  <c r="H252"/>
  <c r="H847"/>
  <c r="H939"/>
  <c r="H1654"/>
  <c r="H844"/>
  <c r="H1076"/>
  <c r="H1243"/>
  <c r="H316"/>
  <c r="H138"/>
  <c r="H1088"/>
  <c r="H920"/>
  <c r="H1401"/>
  <c r="H1087"/>
  <c r="H1406"/>
  <c r="H92"/>
  <c r="H375"/>
  <c r="H3"/>
  <c r="I2"/>
  <c r="I7"/>
  <c r="I16"/>
  <c r="I4"/>
  <c r="I25"/>
  <c r="I26"/>
  <c r="I55"/>
  <c r="I52"/>
  <c r="I53"/>
  <c r="I49"/>
  <c r="I45"/>
  <c r="I60"/>
  <c r="I35"/>
  <c r="I36"/>
  <c r="I51"/>
  <c r="I61"/>
  <c r="I50"/>
  <c r="I75"/>
  <c r="I71"/>
  <c r="I66"/>
  <c r="I86"/>
  <c r="I94"/>
  <c r="I85"/>
  <c r="I95"/>
  <c r="I90"/>
  <c r="I87"/>
  <c r="I81"/>
  <c r="I80"/>
  <c r="I68"/>
  <c r="I82"/>
  <c r="I109"/>
  <c r="I108"/>
  <c r="I100"/>
  <c r="I111"/>
  <c r="I97"/>
  <c r="I107"/>
  <c r="I102"/>
  <c r="I103"/>
  <c r="I101"/>
  <c r="I91"/>
  <c r="I247"/>
  <c r="I248"/>
  <c r="I245"/>
  <c r="I251"/>
  <c r="I246"/>
  <c r="I289"/>
  <c r="I290"/>
  <c r="I281"/>
  <c r="I286"/>
  <c r="I287"/>
  <c r="I263"/>
  <c r="I256"/>
  <c r="I257"/>
  <c r="I258"/>
  <c r="I262"/>
  <c r="I261"/>
  <c r="I291"/>
  <c r="I280"/>
  <c r="I282"/>
  <c r="I288"/>
  <c r="I294"/>
  <c r="I292"/>
  <c r="I293"/>
  <c r="I302"/>
  <c r="I298"/>
  <c r="I320"/>
  <c r="I301"/>
  <c r="I299"/>
  <c r="I300"/>
  <c r="I314"/>
  <c r="I322"/>
  <c r="I331"/>
  <c r="I315"/>
  <c r="I325"/>
  <c r="I324"/>
  <c r="I355"/>
  <c r="I346"/>
  <c r="I343"/>
  <c r="I326"/>
  <c r="I357"/>
  <c r="I362"/>
  <c r="I360"/>
  <c r="I342"/>
  <c r="I341"/>
  <c r="I347"/>
  <c r="I369"/>
  <c r="I368"/>
  <c r="I370"/>
  <c r="I365"/>
  <c r="I363"/>
  <c r="I364"/>
  <c r="I383"/>
  <c r="I387"/>
  <c r="I390"/>
  <c r="I404"/>
  <c r="I408"/>
  <c r="I400"/>
  <c r="I405"/>
  <c r="I394"/>
  <c r="I401"/>
  <c r="I399"/>
  <c r="I434"/>
  <c r="I433"/>
  <c r="I422"/>
  <c r="I423"/>
  <c r="I418"/>
  <c r="I413"/>
  <c r="I421"/>
  <c r="I426"/>
  <c r="I644"/>
  <c r="I775"/>
  <c r="I643"/>
  <c r="I647"/>
  <c r="I659"/>
  <c r="I660"/>
  <c r="I671"/>
  <c r="I665"/>
  <c r="I666"/>
  <c r="I770"/>
  <c r="I667"/>
  <c r="I668"/>
  <c r="I758"/>
  <c r="I757"/>
  <c r="I765"/>
  <c r="I768"/>
  <c r="I778"/>
  <c r="I663"/>
  <c r="I664"/>
  <c r="I662"/>
  <c r="I673"/>
  <c r="I676"/>
  <c r="I675"/>
  <c r="I682"/>
  <c r="I683"/>
  <c r="I680"/>
  <c r="I679"/>
  <c r="I711"/>
  <c r="I710"/>
  <c r="I715"/>
  <c r="I749"/>
  <c r="I747"/>
  <c r="I746"/>
  <c r="I745"/>
  <c r="I756"/>
  <c r="I750"/>
  <c r="I761"/>
  <c r="I759"/>
  <c r="I767"/>
  <c r="I541"/>
  <c r="I548"/>
  <c r="I557"/>
  <c r="I561"/>
  <c r="I610"/>
  <c r="I609"/>
  <c r="I608"/>
  <c r="I641"/>
  <c r="I762"/>
  <c r="I440"/>
  <c r="I460"/>
  <c r="I459"/>
  <c r="I458"/>
  <c r="I457"/>
  <c r="I465"/>
  <c r="I472"/>
  <c r="I477"/>
  <c r="I475"/>
  <c r="I473"/>
  <c r="I491"/>
  <c r="I482"/>
  <c r="I483"/>
  <c r="I484"/>
  <c r="I479"/>
  <c r="I480"/>
  <c r="I478"/>
  <c r="I502"/>
  <c r="I496"/>
  <c r="I497"/>
  <c r="I498"/>
  <c r="I499"/>
  <c r="I493"/>
  <c r="I494"/>
  <c r="I495"/>
  <c r="I492"/>
  <c r="I503"/>
  <c r="I504"/>
  <c r="I511"/>
  <c r="I508"/>
  <c r="I519"/>
  <c r="I514"/>
  <c r="I515"/>
  <c r="I513"/>
  <c r="I512"/>
  <c r="I520"/>
  <c r="I525"/>
  <c r="I526"/>
  <c r="I522"/>
  <c r="I521"/>
  <c r="I527"/>
  <c r="I536"/>
  <c r="I537"/>
  <c r="I540"/>
  <c r="I544"/>
  <c r="I545"/>
  <c r="I543"/>
  <c r="I552"/>
  <c r="I553"/>
  <c r="I565"/>
  <c r="I550"/>
  <c r="I562"/>
  <c r="I554"/>
  <c r="I568"/>
  <c r="I569"/>
  <c r="I567"/>
  <c r="I566"/>
  <c r="I572"/>
  <c r="I578"/>
  <c r="I577"/>
  <c r="I576"/>
  <c r="I593"/>
  <c r="I591"/>
  <c r="I599"/>
  <c r="I598"/>
  <c r="I594"/>
  <c r="I601"/>
  <c r="I600"/>
  <c r="I606"/>
  <c r="I605"/>
  <c r="I763"/>
  <c r="I441"/>
  <c r="I792"/>
  <c r="I802"/>
  <c r="I793"/>
  <c r="I794"/>
  <c r="I801"/>
  <c r="I800"/>
  <c r="I797"/>
  <c r="I813"/>
  <c r="I817"/>
  <c r="I812"/>
  <c r="I814"/>
  <c r="I811"/>
  <c r="I798"/>
  <c r="I806"/>
  <c r="I799"/>
  <c r="I807"/>
  <c r="I810"/>
  <c r="I820"/>
  <c r="I819"/>
  <c r="I846"/>
  <c r="I908"/>
  <c r="I863"/>
  <c r="I898"/>
  <c r="I867"/>
  <c r="I868"/>
  <c r="I864"/>
  <c r="I865"/>
  <c r="I897"/>
  <c r="I907"/>
  <c r="I896"/>
  <c r="I906"/>
  <c r="I843"/>
  <c r="I848"/>
  <c r="I853"/>
  <c r="I852"/>
  <c r="I858"/>
  <c r="I859"/>
  <c r="I860"/>
  <c r="I861"/>
  <c r="I856"/>
  <c r="I857"/>
  <c r="I855"/>
  <c r="I866"/>
  <c r="I842"/>
  <c r="I912"/>
  <c r="I905"/>
  <c r="I900"/>
  <c r="I901"/>
  <c r="I903"/>
  <c r="I913"/>
  <c r="I921"/>
  <c r="I914"/>
  <c r="I915"/>
  <c r="I916"/>
  <c r="I902"/>
  <c r="I924"/>
  <c r="I938"/>
  <c r="I928"/>
  <c r="I936"/>
  <c r="I937"/>
  <c r="I932"/>
  <c r="I934"/>
  <c r="I973"/>
  <c r="I970"/>
  <c r="I976"/>
  <c r="I980"/>
  <c r="I974"/>
  <c r="I958"/>
  <c r="I962"/>
  <c r="I960"/>
  <c r="I966"/>
  <c r="I965"/>
  <c r="I943"/>
  <c r="I944"/>
  <c r="I948"/>
  <c r="I942"/>
  <c r="I941"/>
  <c r="I954"/>
  <c r="I972"/>
  <c r="I1001"/>
  <c r="I995"/>
  <c r="I996"/>
  <c r="I1000"/>
  <c r="I987"/>
  <c r="I986"/>
  <c r="I1007"/>
  <c r="I1005"/>
  <c r="I1009"/>
  <c r="I1037"/>
  <c r="I1029"/>
  <c r="I1036"/>
  <c r="I1014"/>
  <c r="I1011"/>
  <c r="I1012"/>
  <c r="I1013"/>
  <c r="I1018"/>
  <c r="I1027"/>
  <c r="I1025"/>
  <c r="I1026"/>
  <c r="I1047"/>
  <c r="I1048"/>
  <c r="I1049"/>
  <c r="I1050"/>
  <c r="I1051"/>
  <c r="I1028"/>
  <c r="I1073"/>
  <c r="I1068"/>
  <c r="I1069"/>
  <c r="I1070"/>
  <c r="I1066"/>
  <c r="I1042"/>
  <c r="I1046"/>
  <c r="I1040"/>
  <c r="I1041"/>
  <c r="I1060"/>
  <c r="I1059"/>
  <c r="I1044"/>
  <c r="I1045"/>
  <c r="I1053"/>
  <c r="I1043"/>
  <c r="I1093"/>
  <c r="I1106"/>
  <c r="I1092"/>
  <c r="I1102"/>
  <c r="I1107"/>
  <c r="I1117"/>
  <c r="I1108"/>
  <c r="I1128"/>
  <c r="I1119"/>
  <c r="I1123"/>
  <c r="I1124"/>
  <c r="I1132"/>
  <c r="I1143"/>
  <c r="I1137"/>
  <c r="I1136"/>
  <c r="I1140"/>
  <c r="I1129"/>
  <c r="I1139"/>
  <c r="I1130"/>
  <c r="I1149"/>
  <c r="I1164"/>
  <c r="I1162"/>
  <c r="I1145"/>
  <c r="I1158"/>
  <c r="I1135"/>
  <c r="I1170"/>
  <c r="I1161"/>
  <c r="I1169"/>
  <c r="I1171"/>
  <c r="I1231"/>
  <c r="I1235"/>
  <c r="I1163"/>
  <c r="I1236"/>
  <c r="I1253"/>
  <c r="I1252"/>
  <c r="I1258"/>
  <c r="I1254"/>
  <c r="I1256"/>
  <c r="I1270"/>
  <c r="I1271"/>
  <c r="I1267"/>
  <c r="I1261"/>
  <c r="I1279"/>
  <c r="I1269"/>
  <c r="I1262"/>
  <c r="I1296"/>
  <c r="I1295"/>
  <c r="I1302"/>
  <c r="I1291"/>
  <c r="I1314"/>
  <c r="I1310"/>
  <c r="I1301"/>
  <c r="I1329"/>
  <c r="I1339"/>
  <c r="I1338"/>
  <c r="I1336"/>
  <c r="I1337"/>
  <c r="I1335"/>
  <c r="I1315"/>
  <c r="I1322"/>
  <c r="I1325"/>
  <c r="I1328"/>
  <c r="I1307"/>
  <c r="I1351"/>
  <c r="I1352"/>
  <c r="I1347"/>
  <c r="I1348"/>
  <c r="I1349"/>
  <c r="I1350"/>
  <c r="I1359"/>
  <c r="I1361"/>
  <c r="I1386"/>
  <c r="I1379"/>
  <c r="I1372"/>
  <c r="I1368"/>
  <c r="I1364"/>
  <c r="I1383"/>
  <c r="I1356"/>
  <c r="I1362"/>
  <c r="I1390"/>
  <c r="I1393"/>
  <c r="I1380"/>
  <c r="I1382"/>
  <c r="I1414"/>
  <c r="I1428"/>
  <c r="I1416"/>
  <c r="I1410"/>
  <c r="I1409"/>
  <c r="I1420"/>
  <c r="I1422"/>
  <c r="I1421"/>
  <c r="I1411"/>
  <c r="I1412"/>
  <c r="I1413"/>
  <c r="I1399"/>
  <c r="I1405"/>
  <c r="I1402"/>
  <c r="I1394"/>
  <c r="I1408"/>
  <c r="I1400"/>
  <c r="I1415"/>
  <c r="I1417"/>
  <c r="I1429"/>
  <c r="I1438"/>
  <c r="I1426"/>
  <c r="I1425"/>
  <c r="I1424"/>
  <c r="I1423"/>
  <c r="I1445"/>
  <c r="I1440"/>
  <c r="I1449"/>
  <c r="I1433"/>
  <c r="I1434"/>
  <c r="I1435"/>
  <c r="I1432"/>
  <c r="I1448"/>
  <c r="I1450"/>
  <c r="I1453"/>
  <c r="I1460"/>
  <c r="I1454"/>
  <c r="I1446"/>
  <c r="I1469"/>
  <c r="I1475"/>
  <c r="I1476"/>
  <c r="I1477"/>
  <c r="I1462"/>
  <c r="I1479"/>
  <c r="I1480"/>
  <c r="I1492"/>
  <c r="I1468"/>
  <c r="I1458"/>
  <c r="I1466"/>
  <c r="I1547"/>
  <c r="I1557"/>
  <c r="I1559"/>
  <c r="I1561"/>
  <c r="I1514"/>
  <c r="I1534"/>
  <c r="I1471"/>
  <c r="I1472"/>
  <c r="I1473"/>
  <c r="I1474"/>
  <c r="I1470"/>
  <c r="I1597"/>
  <c r="I1596"/>
  <c r="I1600"/>
  <c r="I1602"/>
  <c r="I1598"/>
  <c r="I1593"/>
  <c r="I1623"/>
  <c r="I1622"/>
  <c r="I1620"/>
  <c r="I1615"/>
  <c r="I1664"/>
  <c r="I1672"/>
  <c r="I1665"/>
  <c r="I1658"/>
  <c r="I1666"/>
  <c r="I1648"/>
  <c r="I1659"/>
  <c r="I1649"/>
  <c r="I1670"/>
  <c r="I1676"/>
  <c r="I1674"/>
  <c r="I1673"/>
  <c r="I1679"/>
  <c r="I1671"/>
  <c r="I1668"/>
  <c r="I1689"/>
  <c r="I1684"/>
  <c r="I1678"/>
  <c r="I1717"/>
  <c r="I1716"/>
  <c r="I1725"/>
  <c r="I1702"/>
  <c r="I1706"/>
  <c r="I1712"/>
  <c r="I1700"/>
  <c r="I1730"/>
  <c r="I1732"/>
  <c r="I1729"/>
  <c r="I1766"/>
  <c r="I1769"/>
  <c r="I1777"/>
  <c r="I1778"/>
  <c r="I1767"/>
  <c r="I1783"/>
  <c r="I1782"/>
  <c r="I1780"/>
  <c r="I1781"/>
  <c r="I1801"/>
  <c r="I1802"/>
  <c r="I1800"/>
  <c r="I1810"/>
  <c r="I1807"/>
  <c r="I1799"/>
  <c r="I1794"/>
  <c r="I1795"/>
  <c r="I1797"/>
  <c r="I1796"/>
  <c r="I1791"/>
  <c r="I1788"/>
  <c r="I1790"/>
  <c r="I1787"/>
  <c r="I1805"/>
  <c r="I1786"/>
  <c r="I64"/>
  <c r="I62"/>
  <c r="I40"/>
  <c r="I31"/>
  <c r="I27"/>
  <c r="I1373"/>
  <c r="I295"/>
  <c r="I327"/>
  <c r="I79"/>
  <c r="I509"/>
  <c r="I766"/>
  <c r="I795"/>
  <c r="I870"/>
  <c r="I681"/>
  <c r="I1599"/>
  <c r="I1624"/>
  <c r="I1696"/>
  <c r="I1095"/>
  <c r="I1284"/>
  <c r="I1370"/>
  <c r="I1384"/>
  <c r="I1395"/>
  <c r="I1589"/>
  <c r="I1146"/>
  <c r="I975"/>
  <c r="I716"/>
  <c r="I1789"/>
  <c r="I1728"/>
  <c r="I1396"/>
  <c r="I1592"/>
  <c r="I1621"/>
  <c r="I1768"/>
  <c r="I1324"/>
  <c r="I1294"/>
  <c r="I531"/>
  <c r="I530"/>
  <c r="I490"/>
  <c r="I428"/>
  <c r="I563"/>
  <c r="I827"/>
  <c r="I1318"/>
  <c r="I564"/>
  <c r="I1604"/>
  <c r="I1708"/>
  <c r="I1317"/>
  <c r="I1316"/>
  <c r="I15"/>
  <c r="I14"/>
  <c r="I58"/>
  <c r="I225"/>
  <c r="I233"/>
  <c r="I234"/>
  <c r="I160"/>
  <c r="I195"/>
  <c r="I229"/>
  <c r="I162"/>
  <c r="I226"/>
  <c r="I121"/>
  <c r="I189"/>
  <c r="I190"/>
  <c r="I191"/>
  <c r="I188"/>
  <c r="I192"/>
  <c r="I148"/>
  <c r="I163"/>
  <c r="I164"/>
  <c r="I193"/>
  <c r="I165"/>
  <c r="I194"/>
  <c r="I166"/>
  <c r="I59"/>
  <c r="I231"/>
  <c r="I157"/>
  <c r="I232"/>
  <c r="I161"/>
  <c r="I105"/>
  <c r="I228"/>
  <c r="I74"/>
  <c r="I88"/>
  <c r="I104"/>
  <c r="I198"/>
  <c r="I197"/>
  <c r="I158"/>
  <c r="I199"/>
  <c r="I200"/>
  <c r="I186"/>
  <c r="I202"/>
  <c r="I201"/>
  <c r="I169"/>
  <c r="I207"/>
  <c r="I210"/>
  <c r="I208"/>
  <c r="I209"/>
  <c r="I204"/>
  <c r="I205"/>
  <c r="I167"/>
  <c r="I168"/>
  <c r="I206"/>
  <c r="I203"/>
  <c r="I151"/>
  <c r="I170"/>
  <c r="I174"/>
  <c r="I213"/>
  <c r="I230"/>
  <c r="I173"/>
  <c r="I156"/>
  <c r="I211"/>
  <c r="I171"/>
  <c r="I212"/>
  <c r="I172"/>
  <c r="I187"/>
  <c r="I216"/>
  <c r="I214"/>
  <c r="I215"/>
  <c r="I219"/>
  <c r="I175"/>
  <c r="I176"/>
  <c r="I218"/>
  <c r="I222"/>
  <c r="I118"/>
  <c r="I178"/>
  <c r="I221"/>
  <c r="I177"/>
  <c r="I220"/>
  <c r="I137"/>
  <c r="I129"/>
  <c r="I130"/>
  <c r="I131"/>
  <c r="I132"/>
  <c r="I133"/>
  <c r="I134"/>
  <c r="I136"/>
  <c r="I135"/>
  <c r="I155"/>
  <c r="I223"/>
  <c r="I179"/>
  <c r="I180"/>
  <c r="I159"/>
  <c r="I181"/>
  <c r="I182"/>
  <c r="I183"/>
  <c r="I152"/>
  <c r="I224"/>
  <c r="I117"/>
  <c r="I153"/>
  <c r="I154"/>
  <c r="I127"/>
  <c r="I128"/>
  <c r="I123"/>
  <c r="I140"/>
  <c r="I141"/>
  <c r="I124"/>
  <c r="I139"/>
  <c r="I125"/>
  <c r="I142"/>
  <c r="I149"/>
  <c r="I271"/>
  <c r="I266"/>
  <c r="I272"/>
  <c r="I273"/>
  <c r="I274"/>
  <c r="I275"/>
  <c r="I308"/>
  <c r="I276"/>
  <c r="I307"/>
  <c r="I185"/>
  <c r="I119"/>
  <c r="I249"/>
  <c r="I250"/>
  <c r="I267"/>
  <c r="I268"/>
  <c r="I269"/>
  <c r="I278"/>
  <c r="I270"/>
  <c r="I143"/>
  <c r="I144"/>
  <c r="I145"/>
  <c r="I184"/>
  <c r="I150"/>
  <c r="I146"/>
  <c r="I147"/>
  <c r="I309"/>
  <c r="I313"/>
  <c r="I312"/>
  <c r="I311"/>
  <c r="I310"/>
  <c r="I332"/>
  <c r="I338"/>
  <c r="I339"/>
  <c r="I333"/>
  <c r="I334"/>
  <c r="I335"/>
  <c r="I337"/>
  <c r="I352"/>
  <c r="I344"/>
  <c r="I345"/>
  <c r="I351"/>
  <c r="I350"/>
  <c r="I431"/>
  <c r="I432"/>
  <c r="I451"/>
  <c r="I452"/>
  <c r="I416"/>
  <c r="I430"/>
  <c r="I429"/>
  <c r="I447"/>
  <c r="I444"/>
  <c r="I445"/>
  <c r="I456"/>
  <c r="I453"/>
  <c r="I443"/>
  <c r="I448"/>
  <c r="I467"/>
  <c r="I468"/>
  <c r="I471"/>
  <c r="I470"/>
  <c r="I466"/>
  <c r="I462"/>
  <c r="I469"/>
  <c r="I481"/>
  <c r="I506"/>
  <c r="I507"/>
  <c r="I489"/>
  <c r="I533"/>
  <c r="I517"/>
  <c r="I535"/>
  <c r="I532"/>
  <c r="I534"/>
  <c r="I555"/>
  <c r="I559"/>
  <c r="I560"/>
  <c r="I556"/>
  <c r="I558"/>
  <c r="I582"/>
  <c r="I583"/>
  <c r="I584"/>
  <c r="I588"/>
  <c r="I590"/>
  <c r="I585"/>
  <c r="I586"/>
  <c r="I551"/>
  <c r="I587"/>
  <c r="I581"/>
  <c r="I589"/>
  <c r="I622"/>
  <c r="I634"/>
  <c r="I633"/>
  <c r="I640"/>
  <c r="I626"/>
  <c r="I639"/>
  <c r="I628"/>
  <c r="I638"/>
  <c r="I630"/>
  <c r="I619"/>
  <c r="I635"/>
  <c r="I632"/>
  <c r="I629"/>
  <c r="I620"/>
  <c r="I621"/>
  <c r="I616"/>
  <c r="I625"/>
  <c r="I627"/>
  <c r="I617"/>
  <c r="I615"/>
  <c r="I656"/>
  <c r="I657"/>
  <c r="I652"/>
  <c r="I658"/>
  <c r="I655"/>
  <c r="I618"/>
  <c r="I654"/>
  <c r="I649"/>
  <c r="I650"/>
  <c r="I653"/>
  <c r="I699"/>
  <c r="I698"/>
  <c r="I651"/>
  <c r="I703"/>
  <c r="I695"/>
  <c r="I702"/>
  <c r="I701"/>
  <c r="I700"/>
  <c r="I704"/>
  <c r="I690"/>
  <c r="I691"/>
  <c r="I685"/>
  <c r="I712"/>
  <c r="I730"/>
  <c r="I731"/>
  <c r="I740"/>
  <c r="I724"/>
  <c r="I725"/>
  <c r="I723"/>
  <c r="I738"/>
  <c r="I744"/>
  <c r="I739"/>
  <c r="I728"/>
  <c r="I721"/>
  <c r="I755"/>
  <c r="I772"/>
  <c r="I773"/>
  <c r="I753"/>
  <c r="I754"/>
  <c r="I751"/>
  <c r="I752"/>
  <c r="I719"/>
  <c r="I882"/>
  <c r="I883"/>
  <c r="I884"/>
  <c r="I885"/>
  <c r="I874"/>
  <c r="I875"/>
  <c r="I889"/>
  <c r="I890"/>
  <c r="I880"/>
  <c r="I891"/>
  <c r="I881"/>
  <c r="I892"/>
  <c r="I893"/>
  <c r="I894"/>
  <c r="I895"/>
  <c r="I771"/>
  <c r="I833"/>
  <c r="I834"/>
  <c r="I832"/>
  <c r="I877"/>
  <c r="I886"/>
  <c r="I887"/>
  <c r="I878"/>
  <c r="I888"/>
  <c r="I879"/>
  <c r="I925"/>
  <c r="I926"/>
  <c r="I927"/>
  <c r="I873"/>
  <c r="I1054"/>
  <c r="I1057"/>
  <c r="I1061"/>
  <c r="I1064"/>
  <c r="I1062"/>
  <c r="I1063"/>
  <c r="I1030"/>
  <c r="I1031"/>
  <c r="I1058"/>
  <c r="I1055"/>
  <c r="I930"/>
  <c r="I931"/>
  <c r="I929"/>
  <c r="I956"/>
  <c r="I959"/>
  <c r="I984"/>
  <c r="I997"/>
  <c r="I1002"/>
  <c r="I1020"/>
  <c r="I1021"/>
  <c r="I933"/>
  <c r="I1082"/>
  <c r="I1079"/>
  <c r="I1084"/>
  <c r="I1080"/>
  <c r="I1081"/>
  <c r="I1083"/>
  <c r="I1204"/>
  <c r="I1222"/>
  <c r="I1202"/>
  <c r="I1203"/>
  <c r="I1221"/>
  <c r="I1201"/>
  <c r="I1089"/>
  <c r="I1091"/>
  <c r="I1090"/>
  <c r="I1078"/>
  <c r="I1074"/>
  <c r="I1075"/>
  <c r="I1077"/>
  <c r="I1096"/>
  <c r="I1159"/>
  <c r="I1101"/>
  <c r="I1099"/>
  <c r="I1104"/>
  <c r="I1100"/>
  <c r="I1105"/>
  <c r="I1103"/>
  <c r="I1198"/>
  <c r="I1207"/>
  <c r="I1223"/>
  <c r="I1208"/>
  <c r="I1206"/>
  <c r="I1209"/>
  <c r="I1210"/>
  <c r="I1211"/>
  <c r="I1224"/>
  <c r="I1154"/>
  <c r="I1153"/>
  <c r="I1200"/>
  <c r="I1220"/>
  <c r="I1219"/>
  <c r="I1199"/>
  <c r="I1218"/>
  <c r="I1226"/>
  <c r="I1215"/>
  <c r="I1216"/>
  <c r="I1214"/>
  <c r="I1213"/>
  <c r="I1217"/>
  <c r="I1229"/>
  <c r="I1227"/>
  <c r="I1228"/>
  <c r="I1187"/>
  <c r="I1188"/>
  <c r="I1189"/>
  <c r="I1186"/>
  <c r="I1190"/>
  <c r="I1191"/>
  <c r="I1183"/>
  <c r="I1185"/>
  <c r="I1192"/>
  <c r="I1196"/>
  <c r="I1184"/>
  <c r="I1197"/>
  <c r="I1177"/>
  <c r="I1179"/>
  <c r="I1178"/>
  <c r="I1175"/>
  <c r="I1176"/>
  <c r="I1174"/>
  <c r="I1181"/>
  <c r="I1180"/>
  <c r="I1326"/>
  <c r="I1332"/>
  <c r="I1327"/>
  <c r="I1276"/>
  <c r="I1277"/>
  <c r="I1278"/>
  <c r="I1275"/>
  <c r="I1274"/>
  <c r="I1272"/>
  <c r="I1273"/>
  <c r="I1331"/>
  <c r="I1343"/>
  <c r="I1374"/>
  <c r="I1344"/>
  <c r="I1345"/>
  <c r="I1330"/>
  <c r="I1407"/>
  <c r="I1499"/>
  <c r="I1500"/>
  <c r="I1501"/>
  <c r="I1502"/>
  <c r="I1496"/>
  <c r="I1497"/>
  <c r="I1484"/>
  <c r="I1498"/>
  <c r="I1483"/>
  <c r="I1482"/>
  <c r="I1495"/>
  <c r="I1494"/>
  <c r="I1503"/>
  <c r="I1485"/>
  <c r="I1509"/>
  <c r="I1510"/>
  <c r="I1490"/>
  <c r="I1491"/>
  <c r="I1507"/>
  <c r="I1489"/>
  <c r="I1508"/>
  <c r="I1488"/>
  <c r="I1506"/>
  <c r="I1487"/>
  <c r="I1505"/>
  <c r="I1486"/>
  <c r="I1504"/>
  <c r="I1511"/>
  <c r="I1517"/>
  <c r="I1551"/>
  <c r="I1552"/>
  <c r="I1554"/>
  <c r="I1555"/>
  <c r="I1556"/>
  <c r="I1560"/>
  <c r="I1562"/>
  <c r="I1538"/>
  <c r="I1539"/>
  <c r="I1550"/>
  <c r="I1540"/>
  <c r="I1541"/>
  <c r="I1542"/>
  <c r="I1543"/>
  <c r="I1544"/>
  <c r="I1545"/>
  <c r="I1548"/>
  <c r="I1533"/>
  <c r="I1535"/>
  <c r="I1576"/>
  <c r="I1577"/>
  <c r="I1571"/>
  <c r="I1572"/>
  <c r="I1573"/>
  <c r="I1570"/>
  <c r="I1606"/>
  <c r="I1610"/>
  <c r="I1608"/>
  <c r="I1583"/>
  <c r="I1594"/>
  <c r="I1579"/>
  <c r="I1580"/>
  <c r="I1582"/>
  <c r="I1578"/>
  <c r="I1714"/>
  <c r="I1719"/>
  <c r="I1718"/>
  <c r="I1803"/>
  <c r="I1813"/>
  <c r="I1675"/>
  <c r="I1691"/>
  <c r="I1713"/>
  <c r="I1613"/>
  <c r="I1636"/>
  <c r="I1677"/>
  <c r="I1815"/>
  <c r="I1819"/>
  <c r="I1822"/>
  <c r="I1825"/>
  <c r="I1827"/>
  <c r="I1820"/>
  <c r="I1829"/>
  <c r="I1839"/>
  <c r="I1840"/>
  <c r="I1831"/>
  <c r="I1841"/>
  <c r="I1852"/>
  <c r="I825"/>
  <c r="I439"/>
  <c r="I1846"/>
  <c r="I1847"/>
  <c r="I1848"/>
  <c r="I1845"/>
  <c r="I1849"/>
  <c r="I1851"/>
  <c r="I1844"/>
  <c r="I998"/>
  <c r="I999"/>
  <c r="I1003"/>
  <c r="I983"/>
  <c r="I1320"/>
  <c r="I1114"/>
  <c r="I1115"/>
  <c r="I1116"/>
  <c r="I1323"/>
  <c r="I1113"/>
  <c r="I1612"/>
  <c r="I1165"/>
  <c r="I1850"/>
  <c r="I1709"/>
  <c r="I687"/>
  <c r="I1166"/>
  <c r="I1644"/>
  <c r="I112"/>
  <c r="I371"/>
  <c r="I89"/>
  <c r="I41"/>
  <c r="I945"/>
  <c r="I796"/>
  <c r="I779"/>
  <c r="I790"/>
  <c r="I922"/>
  <c r="I1032"/>
  <c r="I1436"/>
  <c r="I1590"/>
  <c r="I1607"/>
  <c r="I1773"/>
  <c r="I1286"/>
  <c r="I1387"/>
  <c r="I1340"/>
  <c r="I1341"/>
  <c r="I1257"/>
  <c r="I1798"/>
  <c r="I22"/>
  <c r="I21"/>
  <c r="I24"/>
  <c r="I20"/>
  <c r="I65"/>
  <c r="I67"/>
  <c r="I63"/>
  <c r="I33"/>
  <c r="I46"/>
  <c r="I28"/>
  <c r="I42"/>
  <c r="I43"/>
  <c r="I48"/>
  <c r="I47"/>
  <c r="I32"/>
  <c r="I93"/>
  <c r="I98"/>
  <c r="I99"/>
  <c r="I106"/>
  <c r="I96"/>
  <c r="I114"/>
  <c r="I115"/>
  <c r="I116"/>
  <c r="I113"/>
  <c r="I69"/>
  <c r="I78"/>
  <c r="I77"/>
  <c r="I70"/>
  <c r="I411"/>
  <c r="I409"/>
  <c r="I417"/>
  <c r="I414"/>
  <c r="I420"/>
  <c r="I419"/>
  <c r="I424"/>
  <c r="I425"/>
  <c r="I438"/>
  <c r="I436"/>
  <c r="I442"/>
  <c r="I463"/>
  <c r="I461"/>
  <c r="I476"/>
  <c r="I474"/>
  <c r="I500"/>
  <c r="I501"/>
  <c r="I510"/>
  <c r="I518"/>
  <c r="I523"/>
  <c r="I524"/>
  <c r="I528"/>
  <c r="I529"/>
  <c r="I538"/>
  <c r="I373"/>
  <c r="I374"/>
  <c r="I380"/>
  <c r="I378"/>
  <c r="I379"/>
  <c r="I386"/>
  <c r="I388"/>
  <c r="I392"/>
  <c r="I391"/>
  <c r="I393"/>
  <c r="I396"/>
  <c r="I397"/>
  <c r="I398"/>
  <c r="I395"/>
  <c r="I402"/>
  <c r="I403"/>
  <c r="I406"/>
  <c r="I407"/>
  <c r="I410"/>
  <c r="I319"/>
  <c r="I321"/>
  <c r="I323"/>
  <c r="I328"/>
  <c r="I329"/>
  <c r="I330"/>
  <c r="I356"/>
  <c r="I359"/>
  <c r="I358"/>
  <c r="I361"/>
  <c r="I366"/>
  <c r="I367"/>
  <c r="I372"/>
  <c r="I412"/>
  <c r="I546"/>
  <c r="I549"/>
  <c r="I539"/>
  <c r="I542"/>
  <c r="I592"/>
  <c r="I597"/>
  <c r="I574"/>
  <c r="I573"/>
  <c r="I575"/>
  <c r="I579"/>
  <c r="I571"/>
  <c r="I570"/>
  <c r="I596"/>
  <c r="I613"/>
  <c r="I611"/>
  <c r="I604"/>
  <c r="I607"/>
  <c r="I602"/>
  <c r="I612"/>
  <c r="I642"/>
  <c r="I645"/>
  <c r="I646"/>
  <c r="I614"/>
  <c r="I674"/>
  <c r="I661"/>
  <c r="I669"/>
  <c r="I648"/>
  <c r="I677"/>
  <c r="I684"/>
  <c r="I714"/>
  <c r="I713"/>
  <c r="I678"/>
  <c r="I672"/>
  <c r="I787"/>
  <c r="I791"/>
  <c r="I803"/>
  <c r="I805"/>
  <c r="I804"/>
  <c r="I769"/>
  <c r="I781"/>
  <c r="I780"/>
  <c r="I782"/>
  <c r="I777"/>
  <c r="I786"/>
  <c r="I785"/>
  <c r="I764"/>
  <c r="I821"/>
  <c r="I816"/>
  <c r="I822"/>
  <c r="I818"/>
  <c r="I829"/>
  <c r="I815"/>
  <c r="I808"/>
  <c r="I838"/>
  <c r="I841"/>
  <c r="I837"/>
  <c r="I869"/>
  <c r="I917"/>
  <c r="I918"/>
  <c r="I899"/>
  <c r="I946"/>
  <c r="I947"/>
  <c r="I950"/>
  <c r="I935"/>
  <c r="I989"/>
  <c r="I990"/>
  <c r="I988"/>
  <c r="I985"/>
  <c r="I979"/>
  <c r="I982"/>
  <c r="I978"/>
  <c r="I993"/>
  <c r="I1023"/>
  <c r="I1024"/>
  <c r="I991"/>
  <c r="I1008"/>
  <c r="I1006"/>
  <c r="I1022"/>
  <c r="I992"/>
  <c r="I1085"/>
  <c r="I1086"/>
  <c r="I1094"/>
  <c r="I1071"/>
  <c r="I1072"/>
  <c r="I1038"/>
  <c r="I1039"/>
  <c r="I1035"/>
  <c r="I1034"/>
  <c r="I1109"/>
  <c r="I1112"/>
  <c r="I1110"/>
  <c r="I1126"/>
  <c r="I1142"/>
  <c r="I1133"/>
  <c r="I1120"/>
  <c r="I1127"/>
  <c r="I1148"/>
  <c r="I1147"/>
  <c r="I1141"/>
  <c r="I1138"/>
  <c r="I1144"/>
  <c r="I1233"/>
  <c r="I1245"/>
  <c r="I1160"/>
  <c r="I1172"/>
  <c r="I1173"/>
  <c r="I1246"/>
  <c r="I1251"/>
  <c r="I1249"/>
  <c r="I1289"/>
  <c r="I1293"/>
  <c r="I1287"/>
  <c r="I1259"/>
  <c r="I1260"/>
  <c r="I1264"/>
  <c r="I1265"/>
  <c r="I1285"/>
  <c r="I1255"/>
  <c r="I1298"/>
  <c r="I1358"/>
  <c r="I1363"/>
  <c r="I1366"/>
  <c r="I1346"/>
  <c r="I1355"/>
  <c r="I1353"/>
  <c r="I1305"/>
  <c r="I1297"/>
  <c r="I1304"/>
  <c r="I1300"/>
  <c r="I1299"/>
  <c r="I1303"/>
  <c r="I1419"/>
  <c r="I1418"/>
  <c r="I1431"/>
  <c r="I1430"/>
  <c r="I1385"/>
  <c r="I1388"/>
  <c r="I1392"/>
  <c r="I1391"/>
  <c r="I1398"/>
  <c r="I1397"/>
  <c r="I1365"/>
  <c r="I1367"/>
  <c r="I1467"/>
  <c r="I1464"/>
  <c r="I1463"/>
  <c r="I1465"/>
  <c r="I1513"/>
  <c r="I1515"/>
  <c r="I1452"/>
  <c r="I1456"/>
  <c r="I1455"/>
  <c r="I1437"/>
  <c r="I1522"/>
  <c r="I1536"/>
  <c r="I1537"/>
  <c r="I1546"/>
  <c r="I1531"/>
  <c r="I1526"/>
  <c r="I1553"/>
  <c r="I1558"/>
  <c r="I1565"/>
  <c r="I1549"/>
  <c r="I1309"/>
  <c r="I1334"/>
  <c r="I1308"/>
  <c r="I1333"/>
  <c r="I1342"/>
  <c r="I1354"/>
  <c r="I1311"/>
  <c r="I1313"/>
  <c r="I1312"/>
  <c r="I1306"/>
  <c r="I1601"/>
  <c r="I1614"/>
  <c r="I1569"/>
  <c r="I1574"/>
  <c r="I1581"/>
  <c r="I1591"/>
  <c r="I1585"/>
  <c r="I1568"/>
  <c r="I1630"/>
  <c r="I1634"/>
  <c r="I1639"/>
  <c r="I1633"/>
  <c r="I1617"/>
  <c r="I1616"/>
  <c r="I1626"/>
  <c r="I1627"/>
  <c r="I1625"/>
  <c r="I1631"/>
  <c r="I1632"/>
  <c r="I1619"/>
  <c r="I1640"/>
  <c r="I1652"/>
  <c r="I1650"/>
  <c r="I1662"/>
  <c r="I1657"/>
  <c r="I1661"/>
  <c r="I1660"/>
  <c r="I1663"/>
  <c r="I1667"/>
  <c r="I1656"/>
  <c r="I1655"/>
  <c r="I1681"/>
  <c r="I1682"/>
  <c r="I1688"/>
  <c r="I1680"/>
  <c r="I1669"/>
  <c r="I1694"/>
  <c r="I1697"/>
  <c r="I1687"/>
  <c r="I1685"/>
  <c r="I1690"/>
  <c r="I1693"/>
  <c r="I1686"/>
  <c r="I1701"/>
  <c r="I1704"/>
  <c r="I1699"/>
  <c r="I1727"/>
  <c r="I1733"/>
  <c r="I1734"/>
  <c r="I1720"/>
  <c r="I1726"/>
  <c r="I1723"/>
  <c r="I1710"/>
  <c r="I1715"/>
  <c r="I1711"/>
  <c r="I1705"/>
  <c r="I1703"/>
  <c r="I1824"/>
  <c r="I1826"/>
  <c r="I1828"/>
  <c r="I1830"/>
  <c r="I1837"/>
  <c r="I1838"/>
  <c r="I1832"/>
  <c r="I1833"/>
  <c r="I1834"/>
  <c r="I1835"/>
  <c r="I1836"/>
  <c r="I1785"/>
  <c r="I1792"/>
  <c r="I1793"/>
  <c r="I1808"/>
  <c r="I1809"/>
  <c r="I1811"/>
  <c r="I1812"/>
  <c r="I1814"/>
  <c r="I1816"/>
  <c r="I1821"/>
  <c r="I1823"/>
  <c r="I1779"/>
  <c r="I1784"/>
  <c r="I1735"/>
  <c r="I1741"/>
  <c r="I1744"/>
  <c r="I1747"/>
  <c r="I1748"/>
  <c r="I1749"/>
  <c r="I1746"/>
  <c r="I1755"/>
  <c r="I1756"/>
  <c r="I1759"/>
  <c r="I1762"/>
  <c r="I1761"/>
  <c r="I1763"/>
  <c r="I1765"/>
  <c r="I1772"/>
  <c r="I1771"/>
  <c r="I1770"/>
  <c r="I1776"/>
  <c r="I1775"/>
  <c r="I1774"/>
  <c r="I1738"/>
  <c r="I717"/>
  <c r="I1230"/>
  <c r="I1268"/>
  <c r="I54"/>
  <c r="I1381"/>
  <c r="I783"/>
  <c r="I11"/>
  <c r="I1451"/>
  <c r="I384"/>
  <c r="I788"/>
  <c r="I824"/>
  <c r="I1067"/>
  <c r="I264"/>
  <c r="I377"/>
  <c r="I784"/>
  <c r="I1118"/>
  <c r="I317"/>
  <c r="I911"/>
  <c r="I44"/>
  <c r="I1122"/>
  <c r="I994"/>
  <c r="I1319"/>
  <c r="I1111"/>
  <c r="I1065"/>
  <c r="I1097"/>
  <c r="I1131"/>
  <c r="I1121"/>
  <c r="I1843"/>
  <c r="I910"/>
  <c r="I774"/>
  <c r="I6"/>
  <c r="I1461"/>
  <c r="I376"/>
  <c r="I776"/>
  <c r="I1098"/>
  <c r="I1360"/>
  <c r="I1707"/>
  <c r="I196"/>
  <c r="I265"/>
  <c r="I126"/>
  <c r="I909"/>
  <c r="I122"/>
  <c r="I56"/>
  <c r="I455"/>
  <c r="I485"/>
  <c r="I871"/>
  <c r="I336"/>
  <c r="I516"/>
  <c r="I686"/>
  <c r="I831"/>
  <c r="I1250"/>
  <c r="I1806"/>
  <c r="I1478"/>
  <c r="I1481"/>
  <c r="I919"/>
  <c r="I789"/>
  <c r="I1818"/>
  <c r="I1817"/>
  <c r="I1842"/>
  <c r="I826"/>
  <c r="I595"/>
  <c r="I1516"/>
  <c r="I84"/>
  <c r="I603"/>
  <c r="I260"/>
  <c r="I486"/>
  <c r="I1403"/>
  <c r="I1404"/>
  <c r="I1646"/>
  <c r="I1493"/>
  <c r="I951"/>
  <c r="I1745"/>
  <c r="I34"/>
  <c r="I30"/>
  <c r="I18"/>
  <c r="I29"/>
  <c r="I19"/>
  <c r="I17"/>
  <c r="I10"/>
  <c r="I9"/>
  <c r="I39"/>
  <c r="I38"/>
  <c r="I37"/>
  <c r="I72"/>
  <c r="I73"/>
  <c r="I238"/>
  <c r="I235"/>
  <c r="I240"/>
  <c r="I227"/>
  <c r="I120"/>
  <c r="I259"/>
  <c r="I255"/>
  <c r="I277"/>
  <c r="I244"/>
  <c r="I305"/>
  <c r="I306"/>
  <c r="I303"/>
  <c r="I304"/>
  <c r="I382"/>
  <c r="I381"/>
  <c r="I385"/>
  <c r="I389"/>
  <c r="I454"/>
  <c r="I449"/>
  <c r="I450"/>
  <c r="I435"/>
  <c r="I437"/>
  <c r="I835"/>
  <c r="I830"/>
  <c r="I836"/>
  <c r="I840"/>
  <c r="I839"/>
  <c r="I823"/>
  <c r="I828"/>
  <c r="I1052"/>
  <c r="I1019"/>
  <c r="I1017"/>
  <c r="I1010"/>
  <c r="I1015"/>
  <c r="I1016"/>
  <c r="I1125"/>
  <c r="I1244"/>
  <c r="I1240"/>
  <c r="I1241"/>
  <c r="I1239"/>
  <c r="I1234"/>
  <c r="I1232"/>
  <c r="I1247"/>
  <c r="I1237"/>
  <c r="I1242"/>
  <c r="I1238"/>
  <c r="I1248"/>
  <c r="I1266"/>
  <c r="I1263"/>
  <c r="I1280"/>
  <c r="I1281"/>
  <c r="I1290"/>
  <c r="I1288"/>
  <c r="I1292"/>
  <c r="I1282"/>
  <c r="I1283"/>
  <c r="I722"/>
  <c r="I720"/>
  <c r="I1439"/>
  <c r="I1587"/>
  <c r="I1588"/>
  <c r="I1584"/>
  <c r="I1586"/>
  <c r="I1575"/>
  <c r="I1595"/>
  <c r="I1609"/>
  <c r="I1611"/>
  <c r="I1618"/>
  <c r="I1603"/>
  <c r="I1605"/>
  <c r="I1736"/>
  <c r="I1731"/>
  <c r="I1722"/>
  <c r="I1721"/>
  <c r="I1724"/>
  <c r="I1637"/>
  <c r="I1635"/>
  <c r="I1641"/>
  <c r="I1629"/>
  <c r="I1628"/>
  <c r="I1740"/>
  <c r="I1739"/>
  <c r="I1742"/>
  <c r="I1743"/>
  <c r="I1737"/>
  <c r="I1753"/>
  <c r="I1752"/>
  <c r="I1751"/>
  <c r="I1750"/>
  <c r="I1758"/>
  <c r="I1754"/>
  <c r="I1757"/>
  <c r="I1760"/>
  <c r="I1804"/>
  <c r="I12"/>
  <c r="I13"/>
  <c r="I217"/>
  <c r="I353"/>
  <c r="I349"/>
  <c r="I354"/>
  <c r="I348"/>
  <c r="I464"/>
  <c r="I487"/>
  <c r="I488"/>
  <c r="I623"/>
  <c r="I624"/>
  <c r="I631"/>
  <c r="I636"/>
  <c r="I688"/>
  <c r="I689"/>
  <c r="I696"/>
  <c r="I694"/>
  <c r="I693"/>
  <c r="I709"/>
  <c r="I708"/>
  <c r="I697"/>
  <c r="I741"/>
  <c r="I733"/>
  <c r="I742"/>
  <c r="I732"/>
  <c r="I726"/>
  <c r="I736"/>
  <c r="I735"/>
  <c r="I737"/>
  <c r="I727"/>
  <c r="I743"/>
  <c r="I734"/>
  <c r="I872"/>
  <c r="I1205"/>
  <c r="I1168"/>
  <c r="I1151"/>
  <c r="I1150"/>
  <c r="I1167"/>
  <c r="I1152"/>
  <c r="I1156"/>
  <c r="I1157"/>
  <c r="I1155"/>
  <c r="I1194"/>
  <c r="I1195"/>
  <c r="I1378"/>
  <c r="I1371"/>
  <c r="I1369"/>
  <c r="I1375"/>
  <c r="I1376"/>
  <c r="I1377"/>
  <c r="I1441"/>
  <c r="I1444"/>
  <c r="I1443"/>
  <c r="I1442"/>
  <c r="I1427"/>
  <c r="I1523"/>
  <c r="I1524"/>
  <c r="I1525"/>
  <c r="I1527"/>
  <c r="I1520"/>
  <c r="I1521"/>
  <c r="I1519"/>
  <c r="I1518"/>
  <c r="I1567"/>
  <c r="I1563"/>
  <c r="I1566"/>
  <c r="I5"/>
  <c r="I8"/>
  <c r="I23"/>
  <c r="I253"/>
  <c r="I237"/>
  <c r="I236"/>
  <c r="I239"/>
  <c r="I241"/>
  <c r="I283"/>
  <c r="I284"/>
  <c r="I279"/>
  <c r="I254"/>
  <c r="I297"/>
  <c r="I318"/>
  <c r="I296"/>
  <c r="I285"/>
  <c r="I718"/>
  <c r="I854"/>
  <c r="I862"/>
  <c r="I851"/>
  <c r="I850"/>
  <c r="I849"/>
  <c r="I923"/>
  <c r="I940"/>
  <c r="I964"/>
  <c r="I968"/>
  <c r="I971"/>
  <c r="I967"/>
  <c r="I977"/>
  <c r="I953"/>
  <c r="I949"/>
  <c r="I957"/>
  <c r="I955"/>
  <c r="I963"/>
  <c r="I969"/>
  <c r="I961"/>
  <c r="I952"/>
  <c r="I1530"/>
  <c r="I1532"/>
  <c r="I1529"/>
  <c r="I1528"/>
  <c r="I1643"/>
  <c r="I1647"/>
  <c r="I1651"/>
  <c r="I1653"/>
  <c r="I1645"/>
  <c r="I1642"/>
  <c r="I1638"/>
  <c r="I243"/>
  <c r="I427"/>
  <c r="I446"/>
  <c r="I845"/>
  <c r="I1004"/>
  <c r="I1357"/>
  <c r="I1564"/>
  <c r="I1683"/>
  <c r="I1692"/>
  <c r="I1695"/>
  <c r="I1698"/>
  <c r="I76"/>
  <c r="I705"/>
  <c r="I692"/>
  <c r="I1212"/>
  <c r="I729"/>
  <c r="I1225"/>
  <c r="I1193"/>
  <c r="I1182"/>
  <c r="I981"/>
  <c r="I110"/>
  <c r="I83"/>
  <c r="I252"/>
  <c r="I847"/>
  <c r="I939"/>
  <c r="I1654"/>
  <c r="I844"/>
  <c r="I1076"/>
  <c r="I1243"/>
  <c r="I316"/>
  <c r="I138"/>
  <c r="I1088"/>
  <c r="I920"/>
  <c r="I1401"/>
  <c r="I1087"/>
  <c r="I1406"/>
  <c r="I92"/>
  <c r="I375"/>
  <c r="I3"/>
  <c r="A2" i="26"/>
  <c r="A3"/>
  <c r="A4"/>
  <c r="A5"/>
  <c r="A6"/>
  <c r="A7"/>
  <c r="A8"/>
  <c r="A9"/>
  <c r="A10"/>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109"/>
  <c r="A110"/>
  <c r="A111"/>
  <c r="A112"/>
  <c r="A113"/>
  <c r="A114"/>
  <c r="A115"/>
  <c r="A116"/>
  <c r="A117"/>
  <c r="A118"/>
  <c r="A119"/>
  <c r="A120"/>
  <c r="A121"/>
  <c r="A122"/>
  <c r="A123"/>
  <c r="A124"/>
  <c r="A125"/>
  <c r="A126"/>
  <c r="A127"/>
  <c r="A128"/>
  <c r="A129"/>
  <c r="A130"/>
  <c r="A131"/>
  <c r="A132"/>
  <c r="A133"/>
  <c r="A134"/>
  <c r="A135"/>
  <c r="A136"/>
  <c r="A137"/>
  <c r="A138"/>
  <c r="A139"/>
  <c r="A140"/>
  <c r="A141"/>
  <c r="A142"/>
  <c r="A143"/>
  <c r="A144"/>
  <c r="A145"/>
  <c r="A146"/>
  <c r="A147"/>
  <c r="A148"/>
  <c r="A149"/>
  <c r="A150"/>
  <c r="A151"/>
  <c r="A152"/>
  <c r="A153"/>
  <c r="A154"/>
  <c r="A155"/>
  <c r="A156"/>
  <c r="A157"/>
  <c r="A158"/>
  <c r="A159"/>
  <c r="A160"/>
  <c r="A161"/>
  <c r="A162"/>
  <c r="A163"/>
  <c r="A164"/>
  <c r="A165"/>
  <c r="A166"/>
  <c r="A167"/>
  <c r="A168"/>
  <c r="A169"/>
  <c r="A170"/>
  <c r="A171"/>
  <c r="A172"/>
  <c r="A173"/>
  <c r="A174"/>
  <c r="A175"/>
  <c r="A176"/>
  <c r="A177"/>
  <c r="A178"/>
  <c r="A179"/>
  <c r="A180"/>
  <c r="A181"/>
  <c r="A182"/>
  <c r="A183"/>
  <c r="A184"/>
  <c r="A185"/>
  <c r="A186"/>
  <c r="A187"/>
  <c r="A188"/>
  <c r="A189"/>
  <c r="A190"/>
  <c r="A191"/>
  <c r="A192"/>
  <c r="A193"/>
  <c r="A194"/>
  <c r="A195"/>
  <c r="A196"/>
  <c r="A197"/>
  <c r="A198"/>
  <c r="A199"/>
  <c r="A200"/>
  <c r="A201"/>
  <c r="A202"/>
  <c r="A203"/>
  <c r="A204"/>
  <c r="A205"/>
  <c r="A206"/>
  <c r="A207"/>
  <c r="A208"/>
  <c r="A209"/>
  <c r="A210"/>
  <c r="A211"/>
  <c r="A212"/>
  <c r="A213"/>
  <c r="A214"/>
  <c r="A215"/>
  <c r="A216"/>
  <c r="A217"/>
  <c r="A218"/>
  <c r="A219"/>
  <c r="A220"/>
  <c r="A221"/>
  <c r="A222"/>
  <c r="A223"/>
  <c r="A224"/>
  <c r="A225"/>
  <c r="A226"/>
  <c r="A227"/>
  <c r="A228"/>
  <c r="A229"/>
  <c r="A230"/>
  <c r="A231"/>
  <c r="A232"/>
  <c r="A233"/>
  <c r="A234"/>
  <c r="A235"/>
  <c r="A236"/>
  <c r="A237"/>
  <c r="A238"/>
  <c r="A239"/>
  <c r="A240"/>
  <c r="A241"/>
  <c r="A242"/>
  <c r="A243"/>
  <c r="A244"/>
  <c r="A245"/>
  <c r="A246"/>
  <c r="A247"/>
  <c r="A248"/>
  <c r="A249"/>
  <c r="A250"/>
  <c r="A251"/>
  <c r="A252"/>
  <c r="A253"/>
  <c r="A254"/>
  <c r="A255"/>
  <c r="A256"/>
  <c r="A257"/>
  <c r="A258"/>
  <c r="A259"/>
  <c r="A260"/>
  <c r="A261"/>
  <c r="A262"/>
  <c r="A263"/>
  <c r="A264"/>
  <c r="A265"/>
  <c r="A266"/>
  <c r="A267"/>
  <c r="A268"/>
  <c r="A269"/>
  <c r="A270"/>
  <c r="A271"/>
  <c r="A272"/>
  <c r="A273"/>
  <c r="A274"/>
  <c r="A275"/>
  <c r="A276"/>
  <c r="A277"/>
  <c r="A278"/>
  <c r="A279"/>
  <c r="A280"/>
  <c r="A281"/>
  <c r="A282"/>
  <c r="A283"/>
  <c r="A284"/>
  <c r="A285"/>
  <c r="A286"/>
  <c r="A287"/>
  <c r="A288"/>
  <c r="A289"/>
  <c r="A290"/>
  <c r="A291"/>
  <c r="A292"/>
  <c r="A293"/>
  <c r="A294"/>
  <c r="A295"/>
  <c r="A296"/>
  <c r="A297"/>
  <c r="A298"/>
  <c r="A299"/>
  <c r="A300"/>
  <c r="A301"/>
  <c r="A302"/>
  <c r="A303"/>
  <c r="A304"/>
  <c r="A305"/>
  <c r="A306"/>
  <c r="A307"/>
  <c r="A308"/>
  <c r="A309"/>
  <c r="A310"/>
  <c r="A311"/>
  <c r="A312"/>
  <c r="A313"/>
  <c r="A314"/>
  <c r="A315"/>
  <c r="A316"/>
  <c r="A317"/>
  <c r="A318"/>
  <c r="A319"/>
  <c r="A320"/>
  <c r="A321"/>
  <c r="A322"/>
  <c r="A323"/>
  <c r="A324"/>
  <c r="A325"/>
  <c r="A326"/>
  <c r="A327"/>
  <c r="A328"/>
  <c r="A329"/>
  <c r="A330"/>
  <c r="A331"/>
  <c r="A332"/>
  <c r="A333"/>
  <c r="A334"/>
  <c r="A335"/>
  <c r="A336"/>
  <c r="A337"/>
  <c r="A338"/>
  <c r="A339"/>
  <c r="A340"/>
  <c r="A341"/>
  <c r="A342"/>
  <c r="A343"/>
  <c r="A344"/>
  <c r="A345"/>
  <c r="A346"/>
  <c r="A347"/>
  <c r="A348"/>
  <c r="A349"/>
  <c r="A350"/>
  <c r="A351"/>
  <c r="A352"/>
  <c r="A353"/>
  <c r="A354"/>
  <c r="A355"/>
  <c r="A356"/>
  <c r="A357"/>
  <c r="A358"/>
  <c r="A359"/>
  <c r="A360"/>
  <c r="A361"/>
  <c r="A362"/>
  <c r="A363"/>
  <c r="A364"/>
  <c r="A365"/>
  <c r="A366"/>
  <c r="A367"/>
  <c r="A368"/>
  <c r="A369"/>
  <c r="A370"/>
  <c r="A371"/>
  <c r="A372"/>
  <c r="A373"/>
  <c r="A374"/>
  <c r="A375"/>
  <c r="A376"/>
  <c r="A377"/>
  <c r="A378"/>
  <c r="A379"/>
  <c r="A380"/>
  <c r="A381"/>
  <c r="A382"/>
  <c r="A383"/>
  <c r="A384"/>
  <c r="A385"/>
  <c r="A386"/>
  <c r="A387"/>
  <c r="A388"/>
  <c r="A389"/>
  <c r="A390"/>
  <c r="A391"/>
  <c r="A392"/>
  <c r="A393"/>
  <c r="A394"/>
  <c r="A395"/>
  <c r="A396"/>
  <c r="A397"/>
  <c r="A398"/>
  <c r="A399"/>
  <c r="A400"/>
  <c r="A401"/>
  <c r="A402"/>
  <c r="A403"/>
  <c r="A404"/>
  <c r="A405"/>
  <c r="A406"/>
  <c r="A407"/>
  <c r="A408"/>
  <c r="A409"/>
  <c r="A410"/>
  <c r="A411"/>
  <c r="A412"/>
  <c r="A1"/>
  <c r="D7" i="7"/>
  <c r="K34" i="21"/>
  <c r="C47" i="12" l="1"/>
  <c r="T47" s="1"/>
  <c r="C29"/>
  <c r="X29" s="1"/>
  <c r="C41"/>
  <c r="F41" s="1"/>
  <c r="C42"/>
  <c r="U42" s="1"/>
  <c r="H47"/>
  <c r="D5" i="21"/>
  <c r="C28" i="12"/>
  <c r="C15"/>
  <c r="C33"/>
  <c r="C30"/>
  <c r="M30" s="1"/>
  <c r="C55"/>
  <c r="C20"/>
  <c r="C32"/>
  <c r="C34"/>
  <c r="U34" s="1"/>
  <c r="C49"/>
  <c r="C19"/>
  <c r="C18"/>
  <c r="D18" s="1"/>
  <c r="C63"/>
  <c r="C38"/>
  <c r="C48"/>
  <c r="C59"/>
  <c r="N59" s="1"/>
  <c r="C21"/>
  <c r="C40"/>
  <c r="C64"/>
  <c r="C23"/>
  <c r="C58"/>
  <c r="G47"/>
  <c r="W47" s="1"/>
  <c r="B5" i="30"/>
  <c r="C52" i="12"/>
  <c r="C31"/>
  <c r="C22"/>
  <c r="C57"/>
  <c r="C54"/>
  <c r="C39"/>
  <c r="C45"/>
  <c r="C61"/>
  <c r="C53"/>
  <c r="C56"/>
  <c r="C36"/>
  <c r="X36" s="1"/>
  <c r="B8" i="22"/>
  <c r="C37" i="12"/>
  <c r="C62"/>
  <c r="C13"/>
  <c r="B5" i="28"/>
  <c r="C25" i="12"/>
  <c r="C24"/>
  <c r="C51"/>
  <c r="C43"/>
  <c r="H43" s="1"/>
  <c r="C65"/>
  <c r="H65" s="1"/>
  <c r="C26"/>
  <c r="C60"/>
  <c r="C16"/>
  <c r="C44"/>
  <c r="C35"/>
  <c r="C27"/>
  <c r="C17"/>
  <c r="C46"/>
  <c r="C14"/>
  <c r="C50"/>
  <c r="Y47" l="1"/>
  <c r="X47"/>
  <c r="T42"/>
  <c r="H41"/>
  <c r="R41" s="1"/>
  <c r="N29"/>
  <c r="D42"/>
  <c r="G42"/>
  <c r="W42" s="1"/>
  <c r="E42"/>
  <c r="U41"/>
  <c r="M29"/>
  <c r="H42"/>
  <c r="Z42" s="1"/>
  <c r="U47"/>
  <c r="E47"/>
  <c r="E29"/>
  <c r="E41"/>
  <c r="D47"/>
  <c r="T29"/>
  <c r="N41"/>
  <c r="V41"/>
  <c r="G29"/>
  <c r="W29" s="1"/>
  <c r="F29"/>
  <c r="D29"/>
  <c r="V29"/>
  <c r="Y29"/>
  <c r="M41"/>
  <c r="V47"/>
  <c r="F47"/>
  <c r="N47"/>
  <c r="U29"/>
  <c r="M47"/>
  <c r="H29"/>
  <c r="R29" s="1"/>
  <c r="F42"/>
  <c r="V42"/>
  <c r="X42"/>
  <c r="Y41"/>
  <c r="X41"/>
  <c r="Y42"/>
  <c r="N42"/>
  <c r="D41"/>
  <c r="G41"/>
  <c r="W41" s="1"/>
  <c r="T41"/>
  <c r="M42"/>
  <c r="E25"/>
  <c r="E34"/>
  <c r="T25"/>
  <c r="F27"/>
  <c r="D51"/>
  <c r="H51"/>
  <c r="E37"/>
  <c r="H37"/>
  <c r="R37" s="1"/>
  <c r="D45"/>
  <c r="H45"/>
  <c r="V40"/>
  <c r="H40"/>
  <c r="Z40" s="1"/>
  <c r="T48"/>
  <c r="H48"/>
  <c r="N32"/>
  <c r="H32"/>
  <c r="R32" s="1"/>
  <c r="N33"/>
  <c r="H33"/>
  <c r="R33" s="1"/>
  <c r="G16"/>
  <c r="X16" s="1"/>
  <c r="V62"/>
  <c r="H62"/>
  <c r="T56"/>
  <c r="H56"/>
  <c r="E54"/>
  <c r="H54"/>
  <c r="R54" s="1"/>
  <c r="G52"/>
  <c r="S52" s="1"/>
  <c r="H52"/>
  <c r="R52" s="1"/>
  <c r="U64"/>
  <c r="H64"/>
  <c r="Z64" s="1"/>
  <c r="E18"/>
  <c r="F34"/>
  <c r="H34"/>
  <c r="E30"/>
  <c r="H30"/>
  <c r="R30" s="1"/>
  <c r="F46"/>
  <c r="H46"/>
  <c r="U44"/>
  <c r="H44"/>
  <c r="G36"/>
  <c r="W36" s="1"/>
  <c r="H36"/>
  <c r="R36" s="1"/>
  <c r="G31"/>
  <c r="W31" s="1"/>
  <c r="H31"/>
  <c r="U59"/>
  <c r="H59"/>
  <c r="R59" s="1"/>
  <c r="G63"/>
  <c r="W63" s="1"/>
  <c r="H63"/>
  <c r="Z63" s="1"/>
  <c r="U55"/>
  <c r="H55"/>
  <c r="R55" s="1"/>
  <c r="G30"/>
  <c r="W30" s="1"/>
  <c r="F50"/>
  <c r="H50"/>
  <c r="X60"/>
  <c r="H60"/>
  <c r="Z60" s="1"/>
  <c r="D53"/>
  <c r="H53"/>
  <c r="R53" s="1"/>
  <c r="U57"/>
  <c r="H57"/>
  <c r="G19"/>
  <c r="W19" s="1"/>
  <c r="F28"/>
  <c r="E17"/>
  <c r="E61"/>
  <c r="H61"/>
  <c r="R61" s="1"/>
  <c r="D14"/>
  <c r="F35"/>
  <c r="H35"/>
  <c r="F24"/>
  <c r="M39"/>
  <c r="H39"/>
  <c r="X58"/>
  <c r="H58"/>
  <c r="Z58" s="1"/>
  <c r="G21"/>
  <c r="W21" s="1"/>
  <c r="T38"/>
  <c r="H38"/>
  <c r="Z38" s="1"/>
  <c r="E49"/>
  <c r="H49"/>
  <c r="R49" s="1"/>
  <c r="F20"/>
  <c r="E15"/>
  <c r="T64"/>
  <c r="G28"/>
  <c r="W28" s="1"/>
  <c r="G24"/>
  <c r="W24" s="1"/>
  <c r="X38"/>
  <c r="D25"/>
  <c r="F58"/>
  <c r="V49"/>
  <c r="X49"/>
  <c r="T58"/>
  <c r="U28"/>
  <c r="F43"/>
  <c r="E21"/>
  <c r="U21"/>
  <c r="G58"/>
  <c r="S58" s="1"/>
  <c r="D28"/>
  <c r="E28"/>
  <c r="Y38"/>
  <c r="X62"/>
  <c r="E56"/>
  <c r="Y37"/>
  <c r="D40"/>
  <c r="M32"/>
  <c r="E50"/>
  <c r="Y58"/>
  <c r="U48"/>
  <c r="V56"/>
  <c r="E62"/>
  <c r="E33"/>
  <c r="Y62"/>
  <c r="X53"/>
  <c r="F37"/>
  <c r="M40"/>
  <c r="D33"/>
  <c r="D32"/>
  <c r="V33"/>
  <c r="G53"/>
  <c r="W53" s="1"/>
  <c r="Y32"/>
  <c r="E40"/>
  <c r="T40"/>
  <c r="N46"/>
  <c r="M37"/>
  <c r="T33"/>
  <c r="X32"/>
  <c r="T32"/>
  <c r="F33"/>
  <c r="N53"/>
  <c r="F48"/>
  <c r="X64"/>
  <c r="Y64"/>
  <c r="V64"/>
  <c r="D34"/>
  <c r="U39"/>
  <c r="Y30"/>
  <c r="G64"/>
  <c r="S64" s="1"/>
  <c r="F64"/>
  <c r="U63"/>
  <c r="G34"/>
  <c r="S34" s="1"/>
  <c r="V50"/>
  <c r="F30"/>
  <c r="T30"/>
  <c r="X33"/>
  <c r="E64"/>
  <c r="N64"/>
  <c r="X34"/>
  <c r="V39"/>
  <c r="U46"/>
  <c r="N36"/>
  <c r="X30"/>
  <c r="Y54"/>
  <c r="F53"/>
  <c r="E23"/>
  <c r="G23"/>
  <c r="W23" s="1"/>
  <c r="X51"/>
  <c r="D21"/>
  <c r="M51"/>
  <c r="D38"/>
  <c r="N49"/>
  <c r="G51"/>
  <c r="W51" s="1"/>
  <c r="E53"/>
  <c r="E63"/>
  <c r="X61"/>
  <c r="T53"/>
  <c r="X37"/>
  <c r="Y53"/>
  <c r="U38"/>
  <c r="T51"/>
  <c r="T37"/>
  <c r="V37"/>
  <c r="M38"/>
  <c r="V46"/>
  <c r="X46"/>
  <c r="D26"/>
  <c r="D48"/>
  <c r="M48"/>
  <c r="G48"/>
  <c r="W48" s="1"/>
  <c r="F19"/>
  <c r="E48"/>
  <c r="V48"/>
  <c r="D19"/>
  <c r="U40"/>
  <c r="G32"/>
  <c r="W32" s="1"/>
  <c r="V23"/>
  <c r="Y40"/>
  <c r="G62"/>
  <c r="W62" s="1"/>
  <c r="N62"/>
  <c r="X23"/>
  <c r="G25"/>
  <c r="W25" s="1"/>
  <c r="G33"/>
  <c r="S33" s="1"/>
  <c r="X40"/>
  <c r="X25"/>
  <c r="F23"/>
  <c r="V32"/>
  <c r="Y33"/>
  <c r="E32"/>
  <c r="M33"/>
  <c r="F39"/>
  <c r="M35"/>
  <c r="T39"/>
  <c r="F61"/>
  <c r="N30"/>
  <c r="D30"/>
  <c r="U30"/>
  <c r="U33"/>
  <c r="F32"/>
  <c r="U32"/>
  <c r="Y59"/>
  <c r="N40"/>
  <c r="F63"/>
  <c r="F40"/>
  <c r="E46"/>
  <c r="D35"/>
  <c r="E19"/>
  <c r="G27"/>
  <c r="W27" s="1"/>
  <c r="D16"/>
  <c r="Y46"/>
  <c r="G59"/>
  <c r="W59" s="1"/>
  <c r="N48"/>
  <c r="G40"/>
  <c r="W40" s="1"/>
  <c r="F14"/>
  <c r="G14"/>
  <c r="V14" s="1"/>
  <c r="M58"/>
  <c r="U58"/>
  <c r="F49"/>
  <c r="D49"/>
  <c r="F15"/>
  <c r="G15"/>
  <c r="H15" s="1"/>
  <c r="Z15" s="1"/>
  <c r="F17"/>
  <c r="G17"/>
  <c r="H17" s="1"/>
  <c r="X48"/>
  <c r="Y48"/>
  <c r="X59"/>
  <c r="T55"/>
  <c r="M59"/>
  <c r="E20"/>
  <c r="V59"/>
  <c r="Y55"/>
  <c r="N51"/>
  <c r="D59"/>
  <c r="X55"/>
  <c r="N63"/>
  <c r="V51"/>
  <c r="S47"/>
  <c r="Y51"/>
  <c r="E58"/>
  <c r="U50"/>
  <c r="M50"/>
  <c r="N35"/>
  <c r="G38"/>
  <c r="W38" s="1"/>
  <c r="T50"/>
  <c r="N55"/>
  <c r="X50"/>
  <c r="Y50"/>
  <c r="N50"/>
  <c r="T49"/>
  <c r="G26"/>
  <c r="W26" s="1"/>
  <c r="V54"/>
  <c r="T61"/>
  <c r="U27"/>
  <c r="Y49"/>
  <c r="D15"/>
  <c r="X21"/>
  <c r="D20"/>
  <c r="Y21"/>
  <c r="G20"/>
  <c r="W20" s="1"/>
  <c r="V30"/>
  <c r="M64"/>
  <c r="D64"/>
  <c r="F18"/>
  <c r="G18"/>
  <c r="T18" s="1"/>
  <c r="T34"/>
  <c r="Y34"/>
  <c r="V34"/>
  <c r="N34"/>
  <c r="M34"/>
  <c r="M63"/>
  <c r="M55"/>
  <c r="Y23"/>
  <c r="Y63"/>
  <c r="G55"/>
  <c r="W55" s="1"/>
  <c r="V63"/>
  <c r="V58"/>
  <c r="N58"/>
  <c r="V38"/>
  <c r="T59"/>
  <c r="F55"/>
  <c r="M49"/>
  <c r="F21"/>
  <c r="U61"/>
  <c r="V21"/>
  <c r="U51"/>
  <c r="D23"/>
  <c r="T54"/>
  <c r="D55"/>
  <c r="D63"/>
  <c r="E51"/>
  <c r="D61"/>
  <c r="V55"/>
  <c r="F51"/>
  <c r="G50"/>
  <c r="W50" s="1"/>
  <c r="Y35"/>
  <c r="E55"/>
  <c r="Y61"/>
  <c r="F59"/>
  <c r="X63"/>
  <c r="E38"/>
  <c r="N38"/>
  <c r="F38"/>
  <c r="D58"/>
  <c r="G49"/>
  <c r="E59"/>
  <c r="X27"/>
  <c r="V27"/>
  <c r="U49"/>
  <c r="T63"/>
  <c r="U36"/>
  <c r="V45"/>
  <c r="X45"/>
  <c r="U45"/>
  <c r="T44"/>
  <c r="D43"/>
  <c r="M54"/>
  <c r="M53"/>
  <c r="M43"/>
  <c r="U37"/>
  <c r="G37"/>
  <c r="W37" s="1"/>
  <c r="T43"/>
  <c r="G45"/>
  <c r="W45" s="1"/>
  <c r="U60"/>
  <c r="X44"/>
  <c r="M45"/>
  <c r="T45"/>
  <c r="E45"/>
  <c r="F54"/>
  <c r="D37"/>
  <c r="D54"/>
  <c r="G60"/>
  <c r="W60" s="1"/>
  <c r="Y45"/>
  <c r="N37"/>
  <c r="D44"/>
  <c r="E44"/>
  <c r="G44"/>
  <c r="W44" s="1"/>
  <c r="Y44"/>
  <c r="M44"/>
  <c r="N44"/>
  <c r="G65"/>
  <c r="W65" s="1"/>
  <c r="V65"/>
  <c r="F65"/>
  <c r="Y65"/>
  <c r="U65"/>
  <c r="T65"/>
  <c r="D65"/>
  <c r="N65"/>
  <c r="E65"/>
  <c r="T62"/>
  <c r="F62"/>
  <c r="U62"/>
  <c r="M62"/>
  <c r="Y56"/>
  <c r="U56"/>
  <c r="M56"/>
  <c r="D56"/>
  <c r="N39"/>
  <c r="E39"/>
  <c r="D39"/>
  <c r="N57"/>
  <c r="Y57"/>
  <c r="G57"/>
  <c r="D57"/>
  <c r="V57"/>
  <c r="M57"/>
  <c r="X57"/>
  <c r="T57"/>
  <c r="E57"/>
  <c r="D50"/>
  <c r="D27"/>
  <c r="T27"/>
  <c r="Y27"/>
  <c r="E27"/>
  <c r="G35"/>
  <c r="U35"/>
  <c r="T35"/>
  <c r="V35"/>
  <c r="X35"/>
  <c r="E35"/>
  <c r="E26"/>
  <c r="F26"/>
  <c r="X26"/>
  <c r="E13"/>
  <c r="G13"/>
  <c r="H13" s="1"/>
  <c r="F13"/>
  <c r="D13"/>
  <c r="F36"/>
  <c r="D36"/>
  <c r="V36"/>
  <c r="Y36"/>
  <c r="T36"/>
  <c r="M36"/>
  <c r="E36"/>
  <c r="N45"/>
  <c r="F45"/>
  <c r="N54"/>
  <c r="U54"/>
  <c r="G54"/>
  <c r="X54"/>
  <c r="N52"/>
  <c r="D52"/>
  <c r="F52"/>
  <c r="T52"/>
  <c r="Y52"/>
  <c r="V52"/>
  <c r="X52"/>
  <c r="M52"/>
  <c r="E52"/>
  <c r="U52"/>
  <c r="Y43"/>
  <c r="D24"/>
  <c r="E24"/>
  <c r="N61"/>
  <c r="D17"/>
  <c r="F56"/>
  <c r="T60"/>
  <c r="V15"/>
  <c r="M61"/>
  <c r="V44"/>
  <c r="X65"/>
  <c r="F57"/>
  <c r="G39"/>
  <c r="D60"/>
  <c r="Y60"/>
  <c r="V60"/>
  <c r="E60"/>
  <c r="U43"/>
  <c r="V43"/>
  <c r="G61"/>
  <c r="V61"/>
  <c r="E31"/>
  <c r="D31"/>
  <c r="T31"/>
  <c r="F31"/>
  <c r="V31"/>
  <c r="Y31"/>
  <c r="N31"/>
  <c r="X31"/>
  <c r="U31"/>
  <c r="G46"/>
  <c r="T46"/>
  <c r="D46"/>
  <c r="M46"/>
  <c r="E16"/>
  <c r="F16"/>
  <c r="V25"/>
  <c r="F25"/>
  <c r="V53"/>
  <c r="U53"/>
  <c r="F22"/>
  <c r="E22"/>
  <c r="D22"/>
  <c r="G22"/>
  <c r="H22" s="1"/>
  <c r="U20"/>
  <c r="M65"/>
  <c r="G56"/>
  <c r="S56" s="1"/>
  <c r="G43"/>
  <c r="W43" s="1"/>
  <c r="N43"/>
  <c r="X56"/>
  <c r="D62"/>
  <c r="N56"/>
  <c r="E43"/>
  <c r="X39"/>
  <c r="F60"/>
  <c r="N60"/>
  <c r="X43"/>
  <c r="M31"/>
  <c r="M60"/>
  <c r="E14"/>
  <c r="F44"/>
  <c r="Y39"/>
  <c r="Z47"/>
  <c r="R47"/>
  <c r="Z43"/>
  <c r="R43"/>
  <c r="X19" l="1"/>
  <c r="U19"/>
  <c r="H21"/>
  <c r="Z21" s="1"/>
  <c r="X20"/>
  <c r="T21"/>
  <c r="H18"/>
  <c r="Z18" s="1"/>
  <c r="T26"/>
  <c r="V24"/>
  <c r="T19"/>
  <c r="H28"/>
  <c r="T23"/>
  <c r="U15"/>
  <c r="T15"/>
  <c r="V18"/>
  <c r="X24"/>
  <c r="V26"/>
  <c r="U23"/>
  <c r="Y19"/>
  <c r="V19"/>
  <c r="Y28"/>
  <c r="Y25"/>
  <c r="U26"/>
  <c r="H25"/>
  <c r="Z25" s="1"/>
  <c r="U25"/>
  <c r="H23"/>
  <c r="U24"/>
  <c r="T28"/>
  <c r="X28"/>
  <c r="V28"/>
  <c r="H26"/>
  <c r="Z26" s="1"/>
  <c r="Y26"/>
  <c r="Y24"/>
  <c r="V16"/>
  <c r="Y20"/>
  <c r="T24"/>
  <c r="H20"/>
  <c r="R20" s="1"/>
  <c r="H24"/>
  <c r="Z24" s="1"/>
  <c r="H19"/>
  <c r="Z19" s="1"/>
  <c r="H27"/>
  <c r="R27" s="1"/>
  <c r="R42"/>
  <c r="Z41"/>
  <c r="S42"/>
  <c r="Z29"/>
  <c r="S41"/>
  <c r="S29"/>
  <c r="Z30"/>
  <c r="Z32"/>
  <c r="S31"/>
  <c r="S19"/>
  <c r="S36"/>
  <c r="S40"/>
  <c r="R60"/>
  <c r="R64"/>
  <c r="Z59"/>
  <c r="W34"/>
  <c r="S15"/>
  <c r="S21"/>
  <c r="H16"/>
  <c r="S63"/>
  <c r="S30"/>
  <c r="H14"/>
  <c r="R28"/>
  <c r="W52"/>
  <c r="Z61"/>
  <c r="S45"/>
  <c r="S28"/>
  <c r="S26"/>
  <c r="S53"/>
  <c r="S23"/>
  <c r="R58"/>
  <c r="S24"/>
  <c r="W58"/>
  <c r="Z53"/>
  <c r="Z33"/>
  <c r="R21"/>
  <c r="W64"/>
  <c r="S18"/>
  <c r="S62"/>
  <c r="Z52"/>
  <c r="S17"/>
  <c r="R38"/>
  <c r="Z49"/>
  <c r="Y18"/>
  <c r="U13"/>
  <c r="T13"/>
  <c r="W33"/>
  <c r="S38"/>
  <c r="S44"/>
  <c r="Z36"/>
  <c r="R15"/>
  <c r="R34"/>
  <c r="Z34"/>
  <c r="S51"/>
  <c r="S55"/>
  <c r="W18"/>
  <c r="U18"/>
  <c r="X18"/>
  <c r="X17"/>
  <c r="U14"/>
  <c r="Z55"/>
  <c r="S20"/>
  <c r="T20"/>
  <c r="V20"/>
  <c r="R40"/>
  <c r="R17"/>
  <c r="R63"/>
  <c r="S27"/>
  <c r="S32"/>
  <c r="S48"/>
  <c r="Z37"/>
  <c r="W56"/>
  <c r="S50"/>
  <c r="S25"/>
  <c r="S59"/>
  <c r="R48"/>
  <c r="Z48"/>
  <c r="W49"/>
  <c r="S49"/>
  <c r="W17"/>
  <c r="R51"/>
  <c r="Z51"/>
  <c r="Z35"/>
  <c r="R35"/>
  <c r="X15"/>
  <c r="Y15"/>
  <c r="W15"/>
  <c r="S60"/>
  <c r="Z54"/>
  <c r="Y13"/>
  <c r="S43"/>
  <c r="S37"/>
  <c r="S65"/>
  <c r="R13"/>
  <c r="Z13"/>
  <c r="S22"/>
  <c r="W22"/>
  <c r="S39"/>
  <c r="W39"/>
  <c r="V17"/>
  <c r="U17"/>
  <c r="Y17"/>
  <c r="W54"/>
  <c r="S54"/>
  <c r="W35"/>
  <c r="S35"/>
  <c r="Z57"/>
  <c r="R57"/>
  <c r="R31"/>
  <c r="Z31"/>
  <c r="R45"/>
  <c r="Z45"/>
  <c r="Z50"/>
  <c r="R50"/>
  <c r="W57"/>
  <c r="S57"/>
  <c r="X14"/>
  <c r="T14"/>
  <c r="Y14"/>
  <c r="S14"/>
  <c r="V22"/>
  <c r="X22"/>
  <c r="V13"/>
  <c r="X13"/>
  <c r="W14"/>
  <c r="Z46"/>
  <c r="R46"/>
  <c r="S46"/>
  <c r="W46"/>
  <c r="S61"/>
  <c r="W61"/>
  <c r="Z56"/>
  <c r="R56"/>
  <c r="R44"/>
  <c r="Z44"/>
  <c r="W16"/>
  <c r="T16"/>
  <c r="Y16"/>
  <c r="S16"/>
  <c r="U16"/>
  <c r="W13"/>
  <c r="S13"/>
  <c r="Z39"/>
  <c r="R39"/>
  <c r="R62"/>
  <c r="Z62"/>
  <c r="Z65"/>
  <c r="R65"/>
  <c r="T22"/>
  <c r="Y22"/>
  <c r="U22"/>
  <c r="T17"/>
  <c r="R19" l="1"/>
  <c r="R18"/>
  <c r="R23"/>
  <c r="R26"/>
  <c r="Z28"/>
  <c r="M28"/>
  <c r="N28" s="1"/>
  <c r="R24"/>
  <c r="M24"/>
  <c r="N24" s="1"/>
  <c r="Z23"/>
  <c r="Z27"/>
  <c r="R25"/>
  <c r="M25"/>
  <c r="N25" s="1"/>
  <c r="Z20"/>
  <c r="Z17"/>
  <c r="B1" i="20"/>
  <c r="B53" s="1" a="1"/>
  <c r="B53" s="1"/>
  <c r="R16" i="12"/>
  <c r="Z16"/>
  <c r="Z22"/>
  <c r="R22"/>
  <c r="Z14"/>
  <c r="R14"/>
  <c r="B68" i="20" l="1" a="1"/>
  <c r="B68" s="1"/>
  <c r="B29" a="1"/>
  <c r="B29" s="1"/>
  <c r="B17" a="1"/>
  <c r="B17" s="1"/>
  <c r="B20" a="1"/>
  <c r="B20" s="1"/>
  <c r="B64" a="1"/>
  <c r="B64" s="1"/>
  <c r="B44" a="1"/>
  <c r="B44" s="1"/>
  <c r="B15" a="1"/>
  <c r="B15" s="1"/>
  <c r="B65" a="1"/>
  <c r="B65" s="1"/>
  <c r="B57" a="1"/>
  <c r="B57" s="1"/>
  <c r="B37" a="1"/>
  <c r="B37" s="1"/>
  <c r="B3" a="1"/>
  <c r="B3" s="1"/>
  <c r="A18" i="7" s="1"/>
  <c r="E18" s="1"/>
  <c r="B32" i="20" a="1"/>
  <c r="B32" s="1"/>
  <c r="B43" a="1"/>
  <c r="B43" s="1"/>
  <c r="B48" a="1"/>
  <c r="B48" s="1"/>
  <c r="B71" a="1"/>
  <c r="B71" s="1"/>
  <c r="B10" a="1"/>
  <c r="B10" s="1"/>
  <c r="A25" i="7" s="1"/>
  <c r="F25" s="1"/>
  <c r="B5" i="20" a="1"/>
  <c r="B5" s="1"/>
  <c r="A20" i="7" s="1"/>
  <c r="C20" s="1"/>
  <c r="B14" i="20" a="1"/>
  <c r="B14" s="1"/>
  <c r="B31" a="1"/>
  <c r="B31" s="1"/>
  <c r="B56" a="1"/>
  <c r="B56" s="1"/>
  <c r="B46" a="1"/>
  <c r="B46" s="1"/>
  <c r="B47" a="1"/>
  <c r="B47" s="1"/>
  <c r="B13" a="1"/>
  <c r="B13" s="1"/>
  <c r="B45" a="1"/>
  <c r="B45" s="1"/>
  <c r="B7" a="1"/>
  <c r="B7" s="1"/>
  <c r="A22" i="7" s="1"/>
  <c r="J22" s="1"/>
  <c r="B72" i="20" a="1"/>
  <c r="B72" s="1"/>
  <c r="B21" a="1"/>
  <c r="B21" s="1"/>
  <c r="B35" a="1"/>
  <c r="B35" s="1"/>
  <c r="B25" a="1"/>
  <c r="B25" s="1"/>
  <c r="B23" a="1"/>
  <c r="B23" s="1"/>
  <c r="B41" a="1"/>
  <c r="B41" s="1"/>
  <c r="B52" a="1"/>
  <c r="B52" s="1"/>
  <c r="B55" a="1"/>
  <c r="B55" s="1"/>
  <c r="B67" a="1"/>
  <c r="B67" s="1"/>
  <c r="B4" a="1"/>
  <c r="B4" s="1"/>
  <c r="A19" i="7" s="1"/>
  <c r="E19" s="1"/>
  <c r="B11" i="20" a="1"/>
  <c r="B11" s="1"/>
  <c r="A26" i="7" s="1"/>
  <c r="D26" s="1"/>
  <c r="B42" i="20" a="1"/>
  <c r="B42" s="1"/>
  <c r="B69" a="1"/>
  <c r="B69" s="1"/>
  <c r="B66" a="1"/>
  <c r="B66" s="1"/>
  <c r="B6" a="1"/>
  <c r="B6" s="1"/>
  <c r="A21" i="7" s="1"/>
  <c r="E21" s="1"/>
  <c r="B33" i="20" a="1"/>
  <c r="B33" s="1"/>
  <c r="B27" a="1"/>
  <c r="B27" s="1"/>
  <c r="B28" a="1"/>
  <c r="B28" s="1"/>
  <c r="B19" a="1"/>
  <c r="B19" s="1"/>
  <c r="B16" a="1"/>
  <c r="B16" s="1"/>
  <c r="B39" a="1"/>
  <c r="B39" s="1"/>
  <c r="B40" a="1"/>
  <c r="B40" s="1"/>
  <c r="B22" a="1"/>
  <c r="B22" s="1"/>
  <c r="B51" a="1"/>
  <c r="B51" s="1"/>
  <c r="B59" a="1"/>
  <c r="B59" s="1"/>
  <c r="B36" a="1"/>
  <c r="B36" s="1"/>
  <c r="B9" a="1"/>
  <c r="B9" s="1"/>
  <c r="A24" i="7" s="1"/>
  <c r="D24" s="1"/>
  <c r="B63" i="20" a="1"/>
  <c r="B63" s="1"/>
  <c r="B62" a="1"/>
  <c r="B62" s="1"/>
  <c r="B34" a="1"/>
  <c r="B34" s="1"/>
  <c r="B61" a="1"/>
  <c r="B61" s="1"/>
  <c r="B8" a="1"/>
  <c r="B8" s="1"/>
  <c r="A23" i="7" s="1"/>
  <c r="H23" s="1"/>
  <c r="B38" i="20" a="1"/>
  <c r="B38" s="1"/>
  <c r="B24" a="1"/>
  <c r="B24" s="1"/>
  <c r="B18" a="1"/>
  <c r="B18" s="1"/>
  <c r="B70" a="1"/>
  <c r="B70" s="1"/>
  <c r="B50" a="1"/>
  <c r="B50" s="1"/>
  <c r="B26" a="1"/>
  <c r="B26" s="1"/>
  <c r="B60" a="1"/>
  <c r="B60" s="1"/>
  <c r="B58" a="1"/>
  <c r="B58" s="1"/>
  <c r="B54" a="1"/>
  <c r="B54" s="1"/>
  <c r="B49" a="1"/>
  <c r="B49" s="1"/>
  <c r="B30" a="1"/>
  <c r="B30" s="1"/>
  <c r="B12" a="1"/>
  <c r="B12" s="1"/>
  <c r="A27" i="7" s="1"/>
  <c r="D27" s="1"/>
  <c r="A1" i="20"/>
  <c r="G25" i="7" l="1"/>
  <c r="J25"/>
  <c r="G22"/>
  <c r="I21"/>
  <c r="H24"/>
  <c r="G26"/>
  <c r="I25"/>
  <c r="E25"/>
  <c r="D25"/>
  <c r="F26"/>
  <c r="C25"/>
  <c r="H25"/>
  <c r="G21"/>
  <c r="H21"/>
  <c r="K21" s="1"/>
  <c r="C24"/>
  <c r="J21"/>
  <c r="J24"/>
  <c r="E26"/>
  <c r="H26"/>
  <c r="F24"/>
  <c r="J26"/>
  <c r="C21"/>
  <c r="C26"/>
  <c r="I18"/>
  <c r="D21"/>
  <c r="I26"/>
  <c r="F21"/>
  <c r="C18"/>
  <c r="F27"/>
  <c r="I19"/>
  <c r="F19"/>
  <c r="J18"/>
  <c r="D19"/>
  <c r="G27"/>
  <c r="D18"/>
  <c r="F18"/>
  <c r="H18"/>
  <c r="K18" s="1"/>
  <c r="H19"/>
  <c r="K19" s="1"/>
  <c r="G19"/>
  <c r="G18"/>
  <c r="H27"/>
  <c r="E27"/>
  <c r="G23"/>
  <c r="E23"/>
  <c r="K23" s="1"/>
  <c r="D23"/>
  <c r="C23"/>
  <c r="J20"/>
  <c r="G20"/>
  <c r="I22"/>
  <c r="I20"/>
  <c r="H20"/>
  <c r="D22"/>
  <c r="I24"/>
  <c r="E24"/>
  <c r="G24"/>
  <c r="I23"/>
  <c r="I27"/>
  <c r="E22"/>
  <c r="E20"/>
  <c r="D20"/>
  <c r="F23"/>
  <c r="H22"/>
  <c r="J19"/>
  <c r="J23"/>
  <c r="C19"/>
  <c r="C27"/>
  <c r="J27"/>
  <c r="C22"/>
  <c r="F20"/>
  <c r="F22"/>
  <c r="A18" i="20" a="1"/>
  <c r="A18" s="1"/>
  <c r="A66" a="1"/>
  <c r="A66" s="1"/>
  <c r="A15" a="1"/>
  <c r="A15" s="1"/>
  <c r="A50" a="1"/>
  <c r="A50" s="1"/>
  <c r="A40" a="1"/>
  <c r="A40" s="1"/>
  <c r="A13" a="1"/>
  <c r="A13" s="1"/>
  <c r="A19" i="21" s="1"/>
  <c r="A64" i="20" a="1"/>
  <c r="A64" s="1"/>
  <c r="A51" a="1"/>
  <c r="A51" s="1"/>
  <c r="A39" a="1"/>
  <c r="A39" s="1"/>
  <c r="A25" a="1"/>
  <c r="A25" s="1"/>
  <c r="A6" a="1"/>
  <c r="A6" s="1"/>
  <c r="A12" i="21" s="1"/>
  <c r="A26" i="20" a="1"/>
  <c r="A26" s="1"/>
  <c r="A70" a="1"/>
  <c r="A70" s="1"/>
  <c r="A52" a="1"/>
  <c r="A52" s="1"/>
  <c r="A63" a="1"/>
  <c r="A63" s="1"/>
  <c r="A42" a="1"/>
  <c r="A42" s="1"/>
  <c r="A57" a="1"/>
  <c r="A57" s="1"/>
  <c r="A8" a="1"/>
  <c r="A8" s="1"/>
  <c r="A14" i="21" s="1"/>
  <c r="A60" i="20" a="1"/>
  <c r="A60" s="1"/>
  <c r="A67" a="1"/>
  <c r="A67" s="1"/>
  <c r="A34" a="1"/>
  <c r="A34" s="1"/>
  <c r="A20" a="1"/>
  <c r="A20" s="1"/>
  <c r="A16" a="1"/>
  <c r="A16" s="1"/>
  <c r="A49" a="1"/>
  <c r="A49" s="1"/>
  <c r="A33" a="1"/>
  <c r="A33" s="1"/>
  <c r="A35" a="1"/>
  <c r="A35" s="1"/>
  <c r="A47" a="1"/>
  <c r="A47" s="1"/>
  <c r="A69" a="1"/>
  <c r="A69" s="1"/>
  <c r="A43" a="1"/>
  <c r="A43" s="1"/>
  <c r="A4" a="1"/>
  <c r="A4" s="1"/>
  <c r="A10" i="21" s="1"/>
  <c r="A53" i="20" a="1"/>
  <c r="A53" s="1"/>
  <c r="A12" a="1"/>
  <c r="A12" s="1"/>
  <c r="A18" i="21" s="1"/>
  <c r="A17" i="20" a="1"/>
  <c r="A17" s="1"/>
  <c r="A37" a="1"/>
  <c r="A37" s="1"/>
  <c r="A10" a="1"/>
  <c r="A10" s="1"/>
  <c r="A16" i="21" s="1"/>
  <c r="A61" i="20" a="1"/>
  <c r="A61" s="1"/>
  <c r="A72" a="1"/>
  <c r="A72" s="1"/>
  <c r="A27" a="1"/>
  <c r="A27" s="1"/>
  <c r="A32" a="1"/>
  <c r="A32" s="1"/>
  <c r="A21" a="1"/>
  <c r="A21" s="1"/>
  <c r="A41" a="1"/>
  <c r="A41" s="1"/>
  <c r="A14" a="1"/>
  <c r="A14" s="1"/>
  <c r="A36" a="1"/>
  <c r="A36" s="1"/>
  <c r="A3" a="1"/>
  <c r="A3" s="1"/>
  <c r="A9" i="21" s="1"/>
  <c r="A29" i="20" a="1"/>
  <c r="A29" s="1"/>
  <c r="A58" a="1"/>
  <c r="A58" s="1"/>
  <c r="A68" a="1"/>
  <c r="A68" s="1"/>
  <c r="A19" a="1"/>
  <c r="A19" s="1"/>
  <c r="A22" a="1"/>
  <c r="A22" s="1"/>
  <c r="A48" a="1"/>
  <c r="A48" s="1"/>
  <c r="A54" a="1"/>
  <c r="A54" s="1"/>
  <c r="A65" a="1"/>
  <c r="A65" s="1"/>
  <c r="A71" a="1"/>
  <c r="A71" s="1"/>
  <c r="A55" a="1"/>
  <c r="A55" s="1"/>
  <c r="A7" a="1"/>
  <c r="A7" s="1"/>
  <c r="A13" i="21" s="1"/>
  <c r="A30" i="20" a="1"/>
  <c r="A30" s="1"/>
  <c r="A45" a="1"/>
  <c r="A45" s="1"/>
  <c r="A5" a="1"/>
  <c r="A5" s="1"/>
  <c r="A11" i="21" s="1"/>
  <c r="A24" i="20" a="1"/>
  <c r="A24" s="1"/>
  <c r="A56" a="1"/>
  <c r="A56" s="1"/>
  <c r="A9" a="1"/>
  <c r="A9" s="1"/>
  <c r="A15" i="21" s="1"/>
  <c r="A31" i="20" a="1"/>
  <c r="A31" s="1"/>
  <c r="A23" a="1"/>
  <c r="A23" s="1"/>
  <c r="A62" a="1"/>
  <c r="A62" s="1"/>
  <c r="A44" a="1"/>
  <c r="A44" s="1"/>
  <c r="A28" a="1"/>
  <c r="A28" s="1"/>
  <c r="A59" a="1"/>
  <c r="A59" s="1"/>
  <c r="A11" a="1"/>
  <c r="A11" s="1"/>
  <c r="A17" i="21" s="1"/>
  <c r="A46" i="20" a="1"/>
  <c r="A46" s="1"/>
  <c r="A38" a="1"/>
  <c r="A38" s="1"/>
  <c r="K25" i="7" l="1"/>
  <c r="K24"/>
  <c r="K26"/>
  <c r="H28"/>
  <c r="E28"/>
  <c r="G28"/>
  <c r="F28"/>
  <c r="K20"/>
  <c r="I28"/>
  <c r="J28"/>
  <c r="K27"/>
  <c r="K22"/>
  <c r="G16" i="21"/>
  <c r="F16"/>
  <c r="D16"/>
  <c r="E16"/>
  <c r="G15"/>
  <c r="F15"/>
  <c r="D15"/>
  <c r="E15"/>
  <c r="F11"/>
  <c r="D11"/>
  <c r="G11"/>
  <c r="E11"/>
  <c r="G10"/>
  <c r="E10"/>
  <c r="D10"/>
  <c r="F10"/>
  <c r="F14"/>
  <c r="D14"/>
  <c r="G14"/>
  <c r="E14"/>
  <c r="F13"/>
  <c r="G13"/>
  <c r="E13"/>
  <c r="D13"/>
  <c r="G12"/>
  <c r="F12"/>
  <c r="D12"/>
  <c r="E12"/>
  <c r="E17"/>
  <c r="G17"/>
  <c r="F17"/>
  <c r="D17"/>
  <c r="G9"/>
  <c r="D9"/>
  <c r="F9"/>
  <c r="E9"/>
  <c r="E18"/>
  <c r="G18"/>
  <c r="F18"/>
  <c r="D18"/>
  <c r="K28" i="7" l="1"/>
  <c r="J14" i="21"/>
  <c r="B12"/>
  <c r="B17"/>
  <c r="H17"/>
  <c r="I17" s="1"/>
  <c r="J17"/>
  <c r="H13"/>
  <c r="I13" s="1"/>
  <c r="J13"/>
  <c r="B13"/>
  <c r="B18"/>
  <c r="J18"/>
  <c r="H18"/>
  <c r="I18" s="1"/>
  <c r="J9"/>
  <c r="B9"/>
  <c r="H9"/>
  <c r="I9" s="1"/>
  <c r="H14"/>
  <c r="I14" s="1"/>
  <c r="B14"/>
  <c r="B11"/>
  <c r="H11"/>
  <c r="I11" s="1"/>
  <c r="J11"/>
  <c r="J12"/>
  <c r="H12"/>
  <c r="I12" s="1"/>
  <c r="B10"/>
  <c r="H10"/>
  <c r="I10" s="1"/>
  <c r="J10"/>
  <c r="J15"/>
  <c r="B15"/>
  <c r="H15"/>
  <c r="I15" s="1"/>
  <c r="H16"/>
  <c r="I16" s="1"/>
  <c r="J16"/>
  <c r="B16"/>
  <c r="M21" i="12" l="1"/>
  <c r="N21" s="1"/>
  <c r="M27"/>
  <c r="N27" s="1"/>
  <c r="M26"/>
  <c r="N26" s="1"/>
  <c r="M22"/>
  <c r="N22" s="1"/>
  <c r="M23"/>
  <c r="N23" s="1"/>
  <c r="M13"/>
  <c r="N13" s="1"/>
  <c r="M14"/>
  <c r="N14" s="1"/>
  <c r="M20"/>
  <c r="N20" s="1"/>
  <c r="M17"/>
  <c r="N17" s="1"/>
  <c r="M15"/>
  <c r="N15" s="1"/>
  <c r="M16"/>
  <c r="N16" s="1"/>
  <c r="M19"/>
  <c r="N19" s="1"/>
  <c r="M18"/>
  <c r="N18" s="1"/>
</calcChain>
</file>

<file path=xl/sharedStrings.xml><?xml version="1.0" encoding="utf-8"?>
<sst xmlns="http://schemas.openxmlformats.org/spreadsheetml/2006/main" count="26717" uniqueCount="5562">
  <si>
    <t>Mary O Pottenger</t>
  </si>
  <si>
    <t>02810155</t>
  </si>
  <si>
    <t>Mary M Walsh</t>
  </si>
  <si>
    <t>02810160</t>
  </si>
  <si>
    <t>Sumner Avenue</t>
  </si>
  <si>
    <t>02810165</t>
  </si>
  <si>
    <t>Arthur T Talmadge</t>
  </si>
  <si>
    <t>02810175</t>
  </si>
  <si>
    <t>02810180</t>
  </si>
  <si>
    <t>Warner</t>
  </si>
  <si>
    <t>02810185</t>
  </si>
  <si>
    <t>02810190</t>
  </si>
  <si>
    <t>White Street</t>
  </si>
  <si>
    <t>02810195</t>
  </si>
  <si>
    <t>Gerena</t>
  </si>
  <si>
    <t>02810205</t>
  </si>
  <si>
    <t>The Springfield Renaissance School</t>
  </si>
  <si>
    <t>02810310</t>
  </si>
  <si>
    <t>Chestnut Street Middle</t>
  </si>
  <si>
    <t>02810320</t>
  </si>
  <si>
    <t>John J Duggan Middle</t>
  </si>
  <si>
    <t>02810325</t>
  </si>
  <si>
    <t>Forest Park Middle</t>
  </si>
  <si>
    <t>02810328</t>
  </si>
  <si>
    <t>John F Kennedy Middle</t>
  </si>
  <si>
    <t>02810330</t>
  </si>
  <si>
    <t>M Marcus Kiley Middle</t>
  </si>
  <si>
    <t>02810340</t>
  </si>
  <si>
    <t>Van Sickle Middle School</t>
  </si>
  <si>
    <t>02810350</t>
  </si>
  <si>
    <t>STEM Middle Academy</t>
  </si>
  <si>
    <t>02810500</t>
  </si>
  <si>
    <t>Springfield Central High</t>
  </si>
  <si>
    <t>02810510</t>
  </si>
  <si>
    <t>High School Of Commerce</t>
  </si>
  <si>
    <t>02810530</t>
  </si>
  <si>
    <t>High School/Science-Tech</t>
  </si>
  <si>
    <t>02810620</t>
  </si>
  <si>
    <t>02840003</t>
  </si>
  <si>
    <t>02840005</t>
  </si>
  <si>
    <t>Colonial Park</t>
  </si>
  <si>
    <t>02840025</t>
  </si>
  <si>
    <t>Robin Hood</t>
  </si>
  <si>
    <t>02840030</t>
  </si>
  <si>
    <t>02840405</t>
  </si>
  <si>
    <t>Stoneham Middle School</t>
  </si>
  <si>
    <t>02840505</t>
  </si>
  <si>
    <t>Stoneham High</t>
  </si>
  <si>
    <t>02850010</t>
  </si>
  <si>
    <t>Helen Hansen Elementary</t>
  </si>
  <si>
    <t>02850012</t>
  </si>
  <si>
    <t>02850014</t>
  </si>
  <si>
    <t>02850015</t>
  </si>
  <si>
    <t>02850020</t>
  </si>
  <si>
    <t>02850025</t>
  </si>
  <si>
    <t>Joseph H Gibbons</t>
  </si>
  <si>
    <t>02850405</t>
  </si>
  <si>
    <t>O'Donnell Middle School</t>
  </si>
  <si>
    <t>02850505</t>
  </si>
  <si>
    <t>Stoughton High</t>
  </si>
  <si>
    <t>02870005</t>
  </si>
  <si>
    <t>Burgess Elementary</t>
  </si>
  <si>
    <t>02880010</t>
  </si>
  <si>
    <t>Josiah Haynes</t>
  </si>
  <si>
    <t>02880015</t>
  </si>
  <si>
    <t>Israel Loring School</t>
  </si>
  <si>
    <t>02880025</t>
  </si>
  <si>
    <t>02880030</t>
  </si>
  <si>
    <t>Peter Noyes</t>
  </si>
  <si>
    <t>02880305</t>
  </si>
  <si>
    <t>Ephraim Curtis Middle</t>
  </si>
  <si>
    <t>02890005</t>
  </si>
  <si>
    <t>Sunderland Elementary</t>
  </si>
  <si>
    <t>02900003</t>
  </si>
  <si>
    <t>Sutton Early Learning</t>
  </si>
  <si>
    <t>02900005</t>
  </si>
  <si>
    <t>Sutton Elementary</t>
  </si>
  <si>
    <t>02900305</t>
  </si>
  <si>
    <t>Sutton Middle School</t>
  </si>
  <si>
    <t>02900510</t>
  </si>
  <si>
    <t>Sutton High School</t>
  </si>
  <si>
    <t>02910005</t>
  </si>
  <si>
    <t>Clarke</t>
  </si>
  <si>
    <t>02910010</t>
  </si>
  <si>
    <t>Hadley</t>
  </si>
  <si>
    <t>02910020</t>
  </si>
  <si>
    <t>Stanley</t>
  </si>
  <si>
    <t>02910305</t>
  </si>
  <si>
    <t>Swampscott Middle</t>
  </si>
  <si>
    <t>02910505</t>
  </si>
  <si>
    <t>Swampscott High</t>
  </si>
  <si>
    <t>02920006</t>
  </si>
  <si>
    <t>Elizabeth S Brown</t>
  </si>
  <si>
    <t>02920015</t>
  </si>
  <si>
    <t>Gardner</t>
  </si>
  <si>
    <t>02920017</t>
  </si>
  <si>
    <t>02920020</t>
  </si>
  <si>
    <t>Joseph G Luther</t>
  </si>
  <si>
    <t>02920305</t>
  </si>
  <si>
    <t>Joseph Case Jr High</t>
  </si>
  <si>
    <t>02920505</t>
  </si>
  <si>
    <t>Joseph Case High</t>
  </si>
  <si>
    <t>02930005</t>
  </si>
  <si>
    <t>02930007</t>
  </si>
  <si>
    <t>Edmund Hatch Bennett</t>
  </si>
  <si>
    <t>02930008</t>
  </si>
  <si>
    <t>Joseph C Chamberlain</t>
  </si>
  <si>
    <t>02930010</t>
  </si>
  <si>
    <t>02930027</t>
  </si>
  <si>
    <t>Elizabeth Pole</t>
  </si>
  <si>
    <t>02930035</t>
  </si>
  <si>
    <t>Hopewell</t>
  </si>
  <si>
    <t>02930042</t>
  </si>
  <si>
    <t>Joseph H Martin</t>
  </si>
  <si>
    <t>02930057</t>
  </si>
  <si>
    <t>H H Galligan</t>
  </si>
  <si>
    <t>02930305</t>
  </si>
  <si>
    <t>John F Parker Middle</t>
  </si>
  <si>
    <t>02930315</t>
  </si>
  <si>
    <t>Benjamin Friedman Middle</t>
  </si>
  <si>
    <t>02930505</t>
  </si>
  <si>
    <t>Taunton High</t>
  </si>
  <si>
    <t>02950001</t>
  </si>
  <si>
    <t>L F Dewing</t>
  </si>
  <si>
    <t>02950010</t>
  </si>
  <si>
    <t>Heath-Brook</t>
  </si>
  <si>
    <t>02950020</t>
  </si>
  <si>
    <t>North Street</t>
  </si>
  <si>
    <t>02950023</t>
  </si>
  <si>
    <t>John F. Ryan</t>
  </si>
  <si>
    <t>02950025</t>
  </si>
  <si>
    <t>Louise Davy Trahan</t>
  </si>
  <si>
    <t>02950305</t>
  </si>
  <si>
    <t>John W. Wynn Middle</t>
  </si>
  <si>
    <t>02950505</t>
  </si>
  <si>
    <t>Tewksbury Memorial High</t>
  </si>
  <si>
    <t>02960005</t>
  </si>
  <si>
    <t>Tisbury Elementary</t>
  </si>
  <si>
    <t>02980005</t>
  </si>
  <si>
    <t>Proctor Elementary</t>
  </si>
  <si>
    <t>02980010</t>
  </si>
  <si>
    <t>Steward Elementary</t>
  </si>
  <si>
    <t>03000005</t>
  </si>
  <si>
    <t>Truro Central</t>
  </si>
  <si>
    <t>03010020</t>
  </si>
  <si>
    <t>Tyngsborough Elementary</t>
  </si>
  <si>
    <t>03010305</t>
  </si>
  <si>
    <t>Tyngsborough Middle</t>
  </si>
  <si>
    <t>03010505</t>
  </si>
  <si>
    <t>Tyngsborough High School</t>
  </si>
  <si>
    <t>03040005</t>
  </si>
  <si>
    <t>03040015</t>
  </si>
  <si>
    <t>03040505</t>
  </si>
  <si>
    <t>Uxbridge High</t>
  </si>
  <si>
    <t>03050005</t>
  </si>
  <si>
    <t>Dolbeare</t>
  </si>
  <si>
    <t>03050015</t>
  </si>
  <si>
    <t>Woodville School</t>
  </si>
  <si>
    <t>03050020</t>
  </si>
  <si>
    <t>Greenwood</t>
  </si>
  <si>
    <t>03050040</t>
  </si>
  <si>
    <t>Walton</t>
  </si>
  <si>
    <t>03050310</t>
  </si>
  <si>
    <t>Galvin Middle School</t>
  </si>
  <si>
    <t>03050505</t>
  </si>
  <si>
    <t>Wakefield Memorial High</t>
  </si>
  <si>
    <t>03060005</t>
  </si>
  <si>
    <t>Wales Elementary</t>
  </si>
  <si>
    <t>03070002</t>
  </si>
  <si>
    <t>Daniel Feeney Preschool Center</t>
  </si>
  <si>
    <t>03070005</t>
  </si>
  <si>
    <t>03070010</t>
  </si>
  <si>
    <t>Boyden</t>
  </si>
  <si>
    <t>03070015</t>
  </si>
  <si>
    <t>Fisher</t>
  </si>
  <si>
    <t>03070018</t>
  </si>
  <si>
    <t>Old Post Road</t>
  </si>
  <si>
    <t>03070305</t>
  </si>
  <si>
    <t>Bird Middle</t>
  </si>
  <si>
    <t>03070310</t>
  </si>
  <si>
    <t>Eleanor N Johnson Middle</t>
  </si>
  <si>
    <t>03070505</t>
  </si>
  <si>
    <t>Walpole High</t>
  </si>
  <si>
    <t>03080005</t>
  </si>
  <si>
    <t>William F. Stanley Elementary School</t>
  </si>
  <si>
    <t>03080032</t>
  </si>
  <si>
    <r>
      <t xml:space="preserve">A school district with only </t>
    </r>
    <r>
      <rPr>
        <u/>
        <sz val="11"/>
        <rFont val="Calibri"/>
        <family val="2"/>
      </rPr>
      <t>one</t>
    </r>
    <r>
      <rPr>
        <sz val="11"/>
        <rFont val="Calibri"/>
        <family val="2"/>
      </rPr>
      <t xml:space="preserve"> school, such as a charter school or a regional vocational school, is </t>
    </r>
    <r>
      <rPr>
        <b/>
        <sz val="11"/>
        <rFont val="Calibri"/>
        <family val="2"/>
      </rPr>
      <t xml:space="preserve">exempt </t>
    </r>
    <r>
      <rPr>
        <sz val="11"/>
        <rFont val="Calibri"/>
        <family val="2"/>
      </rPr>
      <t>from the comparability requirement</t>
    </r>
    <r>
      <rPr>
        <b/>
        <sz val="11"/>
        <rFont val="Calibri"/>
        <family val="2"/>
      </rPr>
      <t xml:space="preserve"> </t>
    </r>
    <r>
      <rPr>
        <sz val="11"/>
        <rFont val="Calibri"/>
        <family val="2"/>
      </rPr>
      <t>because, as a single school district, there is no basis for comparison. The school district should only complete</t>
    </r>
  </si>
  <si>
    <t>06050405</t>
  </si>
  <si>
    <t>06050505</t>
  </si>
  <si>
    <t>Amherst Regional High</t>
  </si>
  <si>
    <t>06100005</t>
  </si>
  <si>
    <t>06100010</t>
  </si>
  <si>
    <t>Meetinghouse School</t>
  </si>
  <si>
    <t>06100025</t>
  </si>
  <si>
    <t>06100305</t>
  </si>
  <si>
    <t>Overlook Middle School</t>
  </si>
  <si>
    <t>06100505</t>
  </si>
  <si>
    <t>06150016</t>
  </si>
  <si>
    <t>06150020</t>
  </si>
  <si>
    <t>06150050</t>
  </si>
  <si>
    <t>06150305</t>
  </si>
  <si>
    <t>Athol-Royalston Middle School</t>
  </si>
  <si>
    <t>06150505</t>
  </si>
  <si>
    <t>Athol High</t>
  </si>
  <si>
    <t>06180035</t>
  </si>
  <si>
    <t>Muddy Brook Regional Elementary School</t>
  </si>
  <si>
    <t>06180310</t>
  </si>
  <si>
    <t>Monument Valley Regional Middle School</t>
  </si>
  <si>
    <t>06180505</t>
  </si>
  <si>
    <t>06200505</t>
  </si>
  <si>
    <t>06220008</t>
  </si>
  <si>
    <t>06220010</t>
  </si>
  <si>
    <t>06220015</t>
  </si>
  <si>
    <t>A F Maloney</t>
  </si>
  <si>
    <t>06220405</t>
  </si>
  <si>
    <t>Frederick W. Hartnett Middle School</t>
  </si>
  <si>
    <t>06220505</t>
  </si>
  <si>
    <t>Blackstone Millville RHS</t>
  </si>
  <si>
    <t>06250002</t>
  </si>
  <si>
    <t>Mitchell Elementary School</t>
  </si>
  <si>
    <t>06250020</t>
  </si>
  <si>
    <t>Merrill Elementary School</t>
  </si>
  <si>
    <t>06250050</t>
  </si>
  <si>
    <t>Laliberte Elementary School</t>
  </si>
  <si>
    <t>06250300</t>
  </si>
  <si>
    <t>Williams Intermediate School</t>
  </si>
  <si>
    <t>06250315</t>
  </si>
  <si>
    <t>Raynham Middle School</t>
  </si>
  <si>
    <t>06250320</t>
  </si>
  <si>
    <t>Bridgewater Middle School</t>
  </si>
  <si>
    <t>06250505</t>
  </si>
  <si>
    <t>06320025</t>
  </si>
  <si>
    <t>06350005</t>
  </si>
  <si>
    <t>Becket Washington School</t>
  </si>
  <si>
    <t>06350010</t>
  </si>
  <si>
    <t>06350025</t>
  </si>
  <si>
    <t>Craneville</t>
  </si>
  <si>
    <t>06350035</t>
  </si>
  <si>
    <t>06350305</t>
  </si>
  <si>
    <t>Nessacus Regional Middle School</t>
  </si>
  <si>
    <t>06350505</t>
  </si>
  <si>
    <t>Wahconah Regional High</t>
  </si>
  <si>
    <t>06400505</t>
  </si>
  <si>
    <t>Concord Carlisle High</t>
  </si>
  <si>
    <t>06450005</t>
  </si>
  <si>
    <t>06450015</t>
  </si>
  <si>
    <t>06450025</t>
  </si>
  <si>
    <t>06450305</t>
  </si>
  <si>
    <t>06450505</t>
  </si>
  <si>
    <t>06500005</t>
  </si>
  <si>
    <t>Dighton Elementary</t>
  </si>
  <si>
    <t>06500010</t>
  </si>
  <si>
    <t>Palmer River</t>
  </si>
  <si>
    <t>06500305</t>
  </si>
  <si>
    <t>Dighton Middle School</t>
  </si>
  <si>
    <t>06500310</t>
  </si>
  <si>
    <t>Dorothy L Beckwith</t>
  </si>
  <si>
    <t>06500505</t>
  </si>
  <si>
    <t>06550405</t>
  </si>
  <si>
    <t>06550505</t>
  </si>
  <si>
    <t>06580005</t>
  </si>
  <si>
    <t>Dudley Elementary</t>
  </si>
  <si>
    <t>06580010</t>
  </si>
  <si>
    <t>06580020</t>
  </si>
  <si>
    <t>Charlton Elementary</t>
  </si>
  <si>
    <t>06580030</t>
  </si>
  <si>
    <t>Heritage School</t>
  </si>
  <si>
    <t>06580305</t>
  </si>
  <si>
    <t>Dudley Middle School</t>
  </si>
  <si>
    <t>06580310</t>
  </si>
  <si>
    <t>Charlton Middle School</t>
  </si>
  <si>
    <t>06580505</t>
  </si>
  <si>
    <t>06600305</t>
  </si>
  <si>
    <t>06600505</t>
  </si>
  <si>
    <t>Nauset Regional High</t>
  </si>
  <si>
    <t>06620020</t>
  </si>
  <si>
    <t>06650015</t>
  </si>
  <si>
    <t>George R Austin Intermediate School</t>
  </si>
  <si>
    <t>06650305</t>
  </si>
  <si>
    <t>Freetown-Lakeville Middle School</t>
  </si>
  <si>
    <t>06650505</t>
  </si>
  <si>
    <t>Apponequet Regional High</t>
  </si>
  <si>
    <t>06700505</t>
  </si>
  <si>
    <t>06720059</t>
  </si>
  <si>
    <t>Chester Elementary</t>
  </si>
  <si>
    <t>06720143</t>
  </si>
  <si>
    <t>Littleville Elementary School</t>
  </si>
  <si>
    <t>06720405</t>
  </si>
  <si>
    <t>Gateway Regional Junior High School</t>
  </si>
  <si>
    <t>06720410</t>
  </si>
  <si>
    <t>Gateway Regional Middle School</t>
  </si>
  <si>
    <t>06720505</t>
  </si>
  <si>
    <t>06730001</t>
  </si>
  <si>
    <t>Boutwell School</t>
  </si>
  <si>
    <t>06730005</t>
  </si>
  <si>
    <t>Swallow/Union School</t>
  </si>
  <si>
    <t>06730010</t>
  </si>
  <si>
    <t>Florence Roche School</t>
  </si>
  <si>
    <t>06730305</t>
  </si>
  <si>
    <t>06730505</t>
  </si>
  <si>
    <t>Groton Dunstable Regional</t>
  </si>
  <si>
    <t>06740005</t>
  </si>
  <si>
    <t>06740050</t>
  </si>
  <si>
    <t>06740310</t>
  </si>
  <si>
    <t>Great Falls Middle</t>
  </si>
  <si>
    <t>06740505</t>
  </si>
  <si>
    <t>Turners Fall High</t>
  </si>
  <si>
    <t>06750007</t>
  </si>
  <si>
    <t>Bessie Buker Elementary</t>
  </si>
  <si>
    <t>06750010</t>
  </si>
  <si>
    <t>Cutler School</t>
  </si>
  <si>
    <t>06750015</t>
  </si>
  <si>
    <t>Winthrop School</t>
  </si>
  <si>
    <t>06750310</t>
  </si>
  <si>
    <t>Miles River Middle</t>
  </si>
  <si>
    <t>06750505</t>
  </si>
  <si>
    <t>06800005</t>
  </si>
  <si>
    <t>06800025</t>
  </si>
  <si>
    <t>Mile Tree Elementary</t>
  </si>
  <si>
    <t>06800030</t>
  </si>
  <si>
    <t>Soule Road</t>
  </si>
  <si>
    <t>06800050</t>
  </si>
  <si>
    <t>Stony Hill School</t>
  </si>
  <si>
    <t>06800305</t>
  </si>
  <si>
    <t>Thornton Burgess</t>
  </si>
  <si>
    <t>06800310</t>
  </si>
  <si>
    <t>Wilbraham Middle</t>
  </si>
  <si>
    <t>06800505</t>
  </si>
  <si>
    <t>06830505</t>
  </si>
  <si>
    <t>06850005</t>
  </si>
  <si>
    <t>06900505</t>
  </si>
  <si>
    <t>06900510</t>
  </si>
  <si>
    <t>King Philip Middle School</t>
  </si>
  <si>
    <t>06950505</t>
  </si>
  <si>
    <t>06980010</t>
  </si>
  <si>
    <t>Manchester Memorial Elementary</t>
  </si>
  <si>
    <t>06980020</t>
  </si>
  <si>
    <t>Essex Elementary</t>
  </si>
  <si>
    <t>06980030</t>
  </si>
  <si>
    <t>Manchester Essex Regional Middle School</t>
  </si>
  <si>
    <t>06980510</t>
  </si>
  <si>
    <t>Manchester Essex Regional High School</t>
  </si>
  <si>
    <t>07000505</t>
  </si>
  <si>
    <t>07050405</t>
  </si>
  <si>
    <t>07050505</t>
  </si>
  <si>
    <t>07100001</t>
  </si>
  <si>
    <t>07100015</t>
  </si>
  <si>
    <t>Miscoe Hill School</t>
  </si>
  <si>
    <t>07100179</t>
  </si>
  <si>
    <t>Henry P Clough</t>
  </si>
  <si>
    <t>07100510</t>
  </si>
  <si>
    <t>Nipmuc Regional High</t>
  </si>
  <si>
    <t>07150505</t>
  </si>
  <si>
    <t>07170005</t>
  </si>
  <si>
    <t>07170010</t>
  </si>
  <si>
    <t>Colrain Central</t>
  </si>
  <si>
    <t>07170015</t>
  </si>
  <si>
    <t>Heath Elementary</t>
  </si>
  <si>
    <t>07170020</t>
  </si>
  <si>
    <t>Sanderson Academy</t>
  </si>
  <si>
    <t>07170505</t>
  </si>
  <si>
    <t>07200003</t>
  </si>
  <si>
    <t>Phillipston Memorial</t>
  </si>
  <si>
    <t>07200005</t>
  </si>
  <si>
    <t>Baldwinville Elementary</t>
  </si>
  <si>
    <t>07200020</t>
  </si>
  <si>
    <t>Templeton Center</t>
  </si>
  <si>
    <t>07200305</t>
  </si>
  <si>
    <t>Narragansett Middle</t>
  </si>
  <si>
    <t>07200505</t>
  </si>
  <si>
    <t>07250010</t>
  </si>
  <si>
    <t>Mary Rowlandson Elementary</t>
  </si>
  <si>
    <t>07250020</t>
  </si>
  <si>
    <t>07250025</t>
  </si>
  <si>
    <t>07250305</t>
  </si>
  <si>
    <t>Luther Burbank Middle School</t>
  </si>
  <si>
    <t>07250310</t>
  </si>
  <si>
    <t>Hale</t>
  </si>
  <si>
    <t>07250505</t>
  </si>
  <si>
    <t>Nashoba Regional</t>
  </si>
  <si>
    <t>07280015</t>
  </si>
  <si>
    <t>Swift River</t>
  </si>
  <si>
    <t>07300505</t>
  </si>
  <si>
    <t>07350002</t>
  </si>
  <si>
    <t>Squannacook Early Childhood Center</t>
  </si>
  <si>
    <t>07350005</t>
  </si>
  <si>
    <t>Spaulding Memorial</t>
  </si>
  <si>
    <t>07350010</t>
  </si>
  <si>
    <t>Ashby Elementary</t>
  </si>
  <si>
    <t>07350030</t>
  </si>
  <si>
    <t>Hawthorne Brook</t>
  </si>
  <si>
    <t>07350035</t>
  </si>
  <si>
    <t>Varnum Brook</t>
  </si>
  <si>
    <t>07350310</t>
  </si>
  <si>
    <t>Nissitissit Middle School</t>
  </si>
  <si>
    <t>07350505</t>
  </si>
  <si>
    <t>07400405</t>
  </si>
  <si>
    <t>07400505</t>
  </si>
  <si>
    <t>07450005</t>
  </si>
  <si>
    <t>Elmer S Bagnall</t>
  </si>
  <si>
    <t>07450010</t>
  </si>
  <si>
    <t>Helen R Donaghue School</t>
  </si>
  <si>
    <t>07450015</t>
  </si>
  <si>
    <t>Dr John C Page School</t>
  </si>
  <si>
    <t>07450020</t>
  </si>
  <si>
    <t>Dr Frederick N Sweetsir</t>
  </si>
  <si>
    <t>07450405</t>
  </si>
  <si>
    <t>07450505</t>
  </si>
  <si>
    <t>07500006</t>
  </si>
  <si>
    <t>07500007</t>
  </si>
  <si>
    <t>07500008</t>
  </si>
  <si>
    <t>Northfield Elementary</t>
  </si>
  <si>
    <t>07500009</t>
  </si>
  <si>
    <t>Warwick Community School</t>
  </si>
  <si>
    <t>07500505</t>
  </si>
  <si>
    <t>07530005</t>
  </si>
  <si>
    <t>07530010</t>
  </si>
  <si>
    <t>Hubbardston Center</t>
  </si>
  <si>
    <t>07530020</t>
  </si>
  <si>
    <t>New Braintree Grade</t>
  </si>
  <si>
    <t>07530025</t>
  </si>
  <si>
    <t>Oakham Center</t>
  </si>
  <si>
    <t>07530030</t>
  </si>
  <si>
    <t>Ruggles Lane</t>
  </si>
  <si>
    <t>07530405</t>
  </si>
  <si>
    <t>Quabbin Regional Middle School</t>
  </si>
  <si>
    <t>07530505</t>
  </si>
  <si>
    <t>Quabbin Regional High School</t>
  </si>
  <si>
    <t>07550505</t>
  </si>
  <si>
    <t>07600405</t>
  </si>
  <si>
    <t>Silver Lake Regional Middle School</t>
  </si>
  <si>
    <t>07600505</t>
  </si>
  <si>
    <t>07650015</t>
  </si>
  <si>
    <t>Monterey</t>
  </si>
  <si>
    <t>07650018</t>
  </si>
  <si>
    <t>New Marlborough Central</t>
  </si>
  <si>
    <t>07650030</t>
  </si>
  <si>
    <t>South Egremont</t>
  </si>
  <si>
    <t>07650035</t>
  </si>
  <si>
    <t>Undermountain</t>
  </si>
  <si>
    <t>07650505</t>
  </si>
  <si>
    <t>Mt Everett Regional</t>
  </si>
  <si>
    <t>07660010</t>
  </si>
  <si>
    <t>Woodland Elementary</t>
  </si>
  <si>
    <t>07660305</t>
  </si>
  <si>
    <t>Powder Mill</t>
  </si>
  <si>
    <t>07660505</t>
  </si>
  <si>
    <t>Southwick-Tolland Regional High</t>
  </si>
  <si>
    <t>07670008</t>
  </si>
  <si>
    <t>East Brookfield Elementary</t>
  </si>
  <si>
    <t>07670010</t>
  </si>
  <si>
    <t>Lake Street</t>
  </si>
  <si>
    <t>07670040</t>
  </si>
  <si>
    <t>Wire Village School</t>
  </si>
  <si>
    <t>07670415</t>
  </si>
  <si>
    <t>Knox Trail Junior High</t>
  </si>
  <si>
    <t>07670505</t>
  </si>
  <si>
    <t>David Prouty High</t>
  </si>
  <si>
    <t>07700405</t>
  </si>
  <si>
    <t>07700505</t>
  </si>
  <si>
    <t>07700605</t>
  </si>
  <si>
    <t>07730015</t>
  </si>
  <si>
    <t>Salisbury Elementary</t>
  </si>
  <si>
    <t>07730020</t>
  </si>
  <si>
    <t>Newbury Elementary</t>
  </si>
  <si>
    <t>07730025</t>
  </si>
  <si>
    <t>Pine Grove</t>
  </si>
  <si>
    <t>07730405</t>
  </si>
  <si>
    <t>Triton Regional Middle School</t>
  </si>
  <si>
    <t>07730505</t>
  </si>
  <si>
    <t>Triton Regional High School</t>
  </si>
  <si>
    <t>00350413</t>
  </si>
  <si>
    <t>Boston Middle School Academy</t>
  </si>
  <si>
    <t>00350426</t>
  </si>
  <si>
    <t>Harbor School</t>
  </si>
  <si>
    <t>00350430</t>
  </si>
  <si>
    <t>Clarence R Edwards Middle</t>
  </si>
  <si>
    <t>00350445</t>
  </si>
  <si>
    <t>Washington Irving Middle</t>
  </si>
  <si>
    <t>00350470</t>
  </si>
  <si>
    <t>Wm B Rogers Middle</t>
  </si>
  <si>
    <t>00350485</t>
  </si>
  <si>
    <t>James P Timilty Middle</t>
  </si>
  <si>
    <t>00350505</t>
  </si>
  <si>
    <t>Brighton High</t>
  </si>
  <si>
    <t>00350507</t>
  </si>
  <si>
    <t>Boston International High School</t>
  </si>
  <si>
    <t>00350515</t>
  </si>
  <si>
    <t>Charlestown High</t>
  </si>
  <si>
    <t>00350518</t>
  </si>
  <si>
    <t>Community Academy</t>
  </si>
  <si>
    <t>00350522</t>
  </si>
  <si>
    <t>Excel High School</t>
  </si>
  <si>
    <t>00350525</t>
  </si>
  <si>
    <t>Jeremiah E Burke High</t>
  </si>
  <si>
    <t>00350530</t>
  </si>
  <si>
    <t>East Boston High</t>
  </si>
  <si>
    <t>00350535</t>
  </si>
  <si>
    <t>The English High</t>
  </si>
  <si>
    <t>00350537</t>
  </si>
  <si>
    <t>Madison Park High</t>
  </si>
  <si>
    <t>00350540</t>
  </si>
  <si>
    <t>Fenway High School</t>
  </si>
  <si>
    <t>00350541</t>
  </si>
  <si>
    <t>Another Course To College</t>
  </si>
  <si>
    <t>00350542</t>
  </si>
  <si>
    <t>New Mission High School</t>
  </si>
  <si>
    <t>00350543</t>
  </si>
  <si>
    <t>00350545</t>
  </si>
  <si>
    <t>Boston Latin Academy</t>
  </si>
  <si>
    <t>00350546</t>
  </si>
  <si>
    <t>Boston Arts Academy</t>
  </si>
  <si>
    <t>00350548</t>
  </si>
  <si>
    <t>Boston Adult Academy</t>
  </si>
  <si>
    <t>00350558</t>
  </si>
  <si>
    <t>Boston Community Leadership Academy</t>
  </si>
  <si>
    <t>00350560</t>
  </si>
  <si>
    <t>Boston Latin</t>
  </si>
  <si>
    <t>00350565</t>
  </si>
  <si>
    <t>Quincy Upper School</t>
  </si>
  <si>
    <t>00350575</t>
  </si>
  <si>
    <t>00350579</t>
  </si>
  <si>
    <t>Urban Science Academy</t>
  </si>
  <si>
    <t>00350581</t>
  </si>
  <si>
    <t>Community Academy of Science and Health</t>
  </si>
  <si>
    <t>00350651</t>
  </si>
  <si>
    <t>Dorchester Academy</t>
  </si>
  <si>
    <t>00350655</t>
  </si>
  <si>
    <t>Lyon Upper 9-12</t>
  </si>
  <si>
    <t>00350690</t>
  </si>
  <si>
    <t>00350691</t>
  </si>
  <si>
    <t>Rafael Hernandez</t>
  </si>
  <si>
    <t>00350750</t>
  </si>
  <si>
    <t>Horace Mann School for the Deaf</t>
  </si>
  <si>
    <t>00360005</t>
  </si>
  <si>
    <t>Bournedale Elementary School</t>
  </si>
  <si>
    <t>00360010</t>
  </si>
  <si>
    <t>Peebles Elementary School</t>
  </si>
  <si>
    <t>00360325</t>
  </si>
  <si>
    <t>Bourne Middle School</t>
  </si>
  <si>
    <t>00360505</t>
  </si>
  <si>
    <t>Bourne High School</t>
  </si>
  <si>
    <t>00370005</t>
  </si>
  <si>
    <t>Blanchard Memorial</t>
  </si>
  <si>
    <t>00380005</t>
  </si>
  <si>
    <t>Harry Lee Cole</t>
  </si>
  <si>
    <t>00380013</t>
  </si>
  <si>
    <t>Spofford Pond</t>
  </si>
  <si>
    <t>00390005</t>
  </si>
  <si>
    <t>Boylston Elementary</t>
  </si>
  <si>
    <t>00400005</t>
  </si>
  <si>
    <t>Hollis</t>
  </si>
  <si>
    <t>00400015</t>
  </si>
  <si>
    <t>Highlands</t>
  </si>
  <si>
    <t>00400020</t>
  </si>
  <si>
    <t>Mary E Flaherty School</t>
  </si>
  <si>
    <t>00400025</t>
  </si>
  <si>
    <t>Liberty</t>
  </si>
  <si>
    <t>00400033</t>
  </si>
  <si>
    <t>Archie T Morrison</t>
  </si>
  <si>
    <t>00400050</t>
  </si>
  <si>
    <t>Donald Ross</t>
  </si>
  <si>
    <t>00400305</t>
  </si>
  <si>
    <t>East Middle School</t>
  </si>
  <si>
    <t>00400310</t>
  </si>
  <si>
    <t>South Middle School</t>
  </si>
  <si>
    <t>00400505</t>
  </si>
  <si>
    <t>Braintree High</t>
  </si>
  <si>
    <t>00410005</t>
  </si>
  <si>
    <t>Stony Brook Elementary</t>
  </si>
  <si>
    <t>00410010</t>
  </si>
  <si>
    <t>Eddy Elementary</t>
  </si>
  <si>
    <t>00430005</t>
  </si>
  <si>
    <t>Brimfield Elementary</t>
  </si>
  <si>
    <t>00440001</t>
  </si>
  <si>
    <t>00440002</t>
  </si>
  <si>
    <t>Mary E. Baker School</t>
  </si>
  <si>
    <t>00440003</t>
  </si>
  <si>
    <t>00440010</t>
  </si>
  <si>
    <t>Brookfield</t>
  </si>
  <si>
    <t>00440017</t>
  </si>
  <si>
    <t>00440023</t>
  </si>
  <si>
    <t>Edgar B Davis</t>
  </si>
  <si>
    <t>00440045</t>
  </si>
  <si>
    <t>Hancock</t>
  </si>
  <si>
    <t>00440050</t>
  </si>
  <si>
    <t>Howard School</t>
  </si>
  <si>
    <t>00440055</t>
  </si>
  <si>
    <t>Huntington</t>
  </si>
  <si>
    <t>00440065</t>
  </si>
  <si>
    <t>00440078</t>
  </si>
  <si>
    <t>Oscar F Raymond</t>
  </si>
  <si>
    <t>00440080</t>
  </si>
  <si>
    <t>B B Russell Alternative School</t>
  </si>
  <si>
    <t>00440110</t>
  </si>
  <si>
    <t>Downey</t>
  </si>
  <si>
    <t>00440400</t>
  </si>
  <si>
    <t>00440405</t>
  </si>
  <si>
    <t>00440410</t>
  </si>
  <si>
    <t>North Middle School</t>
  </si>
  <si>
    <t>00440415</t>
  </si>
  <si>
    <t>00440420</t>
  </si>
  <si>
    <t>West Middle School</t>
  </si>
  <si>
    <t>00440421</t>
  </si>
  <si>
    <t>Ashfield Middle School</t>
  </si>
  <si>
    <t>00440422</t>
  </si>
  <si>
    <t>Joseph F. Plouffe Academy</t>
  </si>
  <si>
    <t>00440505</t>
  </si>
  <si>
    <t>Brockton High</t>
  </si>
  <si>
    <t>00440515</t>
  </si>
  <si>
    <t>Brockton Champion High School</t>
  </si>
  <si>
    <t>00450005</t>
  </si>
  <si>
    <t>Brookfield Elementary</t>
  </si>
  <si>
    <t>00460005</t>
  </si>
  <si>
    <t>Edith C Baker</t>
  </si>
  <si>
    <t>00460015</t>
  </si>
  <si>
    <t>Edward Devotion</t>
  </si>
  <si>
    <t>00460020</t>
  </si>
  <si>
    <t>Michael Driscoll</t>
  </si>
  <si>
    <t>00460025</t>
  </si>
  <si>
    <t>Heath</t>
  </si>
  <si>
    <t>00460030</t>
  </si>
  <si>
    <t>Lawrence</t>
  </si>
  <si>
    <t>00460035</t>
  </si>
  <si>
    <t>William H Lincoln</t>
  </si>
  <si>
    <t>00460040</t>
  </si>
  <si>
    <t>Pierce</t>
  </si>
  <si>
    <t>00460045</t>
  </si>
  <si>
    <t>John D Runkle</t>
  </si>
  <si>
    <t>00460060</t>
  </si>
  <si>
    <t>The Lynch Center</t>
  </si>
  <si>
    <t>00460505</t>
  </si>
  <si>
    <t>Brookline High</t>
  </si>
  <si>
    <t>00480007</t>
  </si>
  <si>
    <t>Fox Hill</t>
  </si>
  <si>
    <t>00480015</t>
  </si>
  <si>
    <t>Memorial</t>
  </si>
  <si>
    <t>00480020</t>
  </si>
  <si>
    <t>Pine Glen Elementary</t>
  </si>
  <si>
    <t>00480035</t>
  </si>
  <si>
    <t>00480303</t>
  </si>
  <si>
    <t>Marshall Simonds Middle</t>
  </si>
  <si>
    <t>00480505</t>
  </si>
  <si>
    <t>Burlington High</t>
  </si>
  <si>
    <t>00490005</t>
  </si>
  <si>
    <t>Maria L. Baldwin</t>
  </si>
  <si>
    <t>00490006</t>
  </si>
  <si>
    <t>Amigos School</t>
  </si>
  <si>
    <t>00490007</t>
  </si>
  <si>
    <t>Cambridgeport</t>
  </si>
  <si>
    <t>00490020</t>
  </si>
  <si>
    <t>Haggerty</t>
  </si>
  <si>
    <t>00490030</t>
  </si>
  <si>
    <t>Martin Luther King Jr.</t>
  </si>
  <si>
    <t>00490035</t>
  </si>
  <si>
    <t>King Open</t>
  </si>
  <si>
    <t>00490040</t>
  </si>
  <si>
    <t>Kennedy-Longfellow</t>
  </si>
  <si>
    <t>00490045</t>
  </si>
  <si>
    <t>Morse</t>
  </si>
  <si>
    <t>00490050</t>
  </si>
  <si>
    <t>Peabody</t>
  </si>
  <si>
    <t>00490065</t>
  </si>
  <si>
    <t>John M Tobin</t>
  </si>
  <si>
    <t>00490080</t>
  </si>
  <si>
    <t>Graham and Parks</t>
  </si>
  <si>
    <t>00490090</t>
  </si>
  <si>
    <t>Fletcher/Maynard Academy</t>
  </si>
  <si>
    <t>00490506</t>
  </si>
  <si>
    <t>Cambridge Rindge and Latin</t>
  </si>
  <si>
    <t>00500010</t>
  </si>
  <si>
    <t>Rodman Early Childhood Center</t>
  </si>
  <si>
    <t>00500012</t>
  </si>
  <si>
    <t>Lt Peter M Hansen</t>
  </si>
  <si>
    <t>00500017</t>
  </si>
  <si>
    <t>00500020</t>
  </si>
  <si>
    <t>Dean S Luce</t>
  </si>
  <si>
    <t>00500305</t>
  </si>
  <si>
    <t>Wm H Galvin Middle</t>
  </si>
  <si>
    <t>00500505</t>
  </si>
  <si>
    <t>Canton High</t>
  </si>
  <si>
    <t>00510025</t>
  </si>
  <si>
    <t>Carlisle School</t>
  </si>
  <si>
    <t>00520015</t>
  </si>
  <si>
    <t>Carver Elementary School</t>
  </si>
  <si>
    <t>00520405</t>
  </si>
  <si>
    <t>Carver Middle/High School</t>
  </si>
  <si>
    <t>Chatham Middle School</t>
  </si>
  <si>
    <t>00560001</t>
  </si>
  <si>
    <t>Community Education Center</t>
  </si>
  <si>
    <t>00560005</t>
  </si>
  <si>
    <t>Center Elementary School</t>
  </si>
  <si>
    <t>00560015</t>
  </si>
  <si>
    <t>South Row</t>
  </si>
  <si>
    <t>00560025</t>
  </si>
  <si>
    <t>Charles D Harrington</t>
  </si>
  <si>
    <t>00560030</t>
  </si>
  <si>
    <t>Byam School</t>
  </si>
  <si>
    <t>00560305</t>
  </si>
  <si>
    <t>00560310</t>
  </si>
  <si>
    <t>McCarthy Middle School</t>
  </si>
  <si>
    <t>00560505</t>
  </si>
  <si>
    <t>Chelmsford High</t>
  </si>
  <si>
    <t>00570003</t>
  </si>
  <si>
    <t>Shurtleff Early Childhood</t>
  </si>
  <si>
    <t>00570025</t>
  </si>
  <si>
    <t>00570030</t>
  </si>
  <si>
    <t>00570035</t>
  </si>
  <si>
    <t>00570040</t>
  </si>
  <si>
    <t>00570045</t>
  </si>
  <si>
    <t>00570050</t>
  </si>
  <si>
    <t>Clark Avenue School</t>
  </si>
  <si>
    <t>00570055</t>
  </si>
  <si>
    <t>Joseph A. Browne School</t>
  </si>
  <si>
    <t>00570505</t>
  </si>
  <si>
    <t>Chelsea High</t>
  </si>
  <si>
    <t>00610001</t>
  </si>
  <si>
    <t>00610003</t>
  </si>
  <si>
    <t>Barry</t>
  </si>
  <si>
    <t>00610010</t>
  </si>
  <si>
    <t>Belcher</t>
  </si>
  <si>
    <t>00610015</t>
  </si>
  <si>
    <t>Bowe</t>
  </si>
  <si>
    <t>00610020</t>
  </si>
  <si>
    <t>Bowie</t>
  </si>
  <si>
    <t>00610021</t>
  </si>
  <si>
    <t>Chicopee Academy</t>
  </si>
  <si>
    <t>00610022</t>
  </si>
  <si>
    <t>Litwin</t>
  </si>
  <si>
    <t>00610040</t>
  </si>
  <si>
    <t>Lambert-Lavoie</t>
  </si>
  <si>
    <t>00610050</t>
  </si>
  <si>
    <t>Selser</t>
  </si>
  <si>
    <t>00610065</t>
  </si>
  <si>
    <t>Grades Span</t>
  </si>
  <si>
    <t>01600360</t>
  </si>
  <si>
    <t>Kathryn P. Stoklosa Middle School</t>
  </si>
  <si>
    <t>01600505</t>
  </si>
  <si>
    <t>Lowell High</t>
  </si>
  <si>
    <t>01610010</t>
  </si>
  <si>
    <t>East Street Elementary School</t>
  </si>
  <si>
    <t>01610020</t>
  </si>
  <si>
    <t>Chapin Street Elementary School</t>
  </si>
  <si>
    <t>01610023</t>
  </si>
  <si>
    <t>01610305</t>
  </si>
  <si>
    <t>Paul R Baird Middle</t>
  </si>
  <si>
    <t>01610505</t>
  </si>
  <si>
    <t>Ludlow Senior High</t>
  </si>
  <si>
    <t>01620010</t>
  </si>
  <si>
    <t>Lunenburg Primary School</t>
  </si>
  <si>
    <t>01620020</t>
  </si>
  <si>
    <t>Turkey Hill Middle</t>
  </si>
  <si>
    <t>01620505</t>
  </si>
  <si>
    <t>Lunenburg High</t>
  </si>
  <si>
    <t>01630005</t>
  </si>
  <si>
    <t>Washington Elementary School</t>
  </si>
  <si>
    <t>01630011</t>
  </si>
  <si>
    <t>Aborn</t>
  </si>
  <si>
    <t>01630016</t>
  </si>
  <si>
    <t>01630020</t>
  </si>
  <si>
    <t>Brickett Elementary</t>
  </si>
  <si>
    <t>01630030</t>
  </si>
  <si>
    <t>Julia F Callahan</t>
  </si>
  <si>
    <t>01630035</t>
  </si>
  <si>
    <t>Cobbet Elementary</t>
  </si>
  <si>
    <t>01630040</t>
  </si>
  <si>
    <t>Wm P Connery</t>
  </si>
  <si>
    <t>01630045</t>
  </si>
  <si>
    <t>E J Harrington</t>
  </si>
  <si>
    <t>01630050</t>
  </si>
  <si>
    <t>Robert L Ford</t>
  </si>
  <si>
    <t>01630055</t>
  </si>
  <si>
    <t>Hood</t>
  </si>
  <si>
    <t>01630060</t>
  </si>
  <si>
    <t>Ingalls</t>
  </si>
  <si>
    <t>01630070</t>
  </si>
  <si>
    <t>Lincoln-Thomson</t>
  </si>
  <si>
    <t>01630075</t>
  </si>
  <si>
    <t>Lynn Woods</t>
  </si>
  <si>
    <t>01630085</t>
  </si>
  <si>
    <t>Sewell-Anderson</t>
  </si>
  <si>
    <t>01630090</t>
  </si>
  <si>
    <t>Capt William G Shoemaker</t>
  </si>
  <si>
    <t>01630095</t>
  </si>
  <si>
    <t>Edward A Sisson</t>
  </si>
  <si>
    <t>01630100</t>
  </si>
  <si>
    <t>Tracy</t>
  </si>
  <si>
    <t>01630305</t>
  </si>
  <si>
    <t>Thurgood Marshall Mid</t>
  </si>
  <si>
    <t>01630405</t>
  </si>
  <si>
    <t>Breed Middle School</t>
  </si>
  <si>
    <t>01630420</t>
  </si>
  <si>
    <t>Pickering Middle</t>
  </si>
  <si>
    <t>01630505</t>
  </si>
  <si>
    <t>Classical High</t>
  </si>
  <si>
    <t>01630510</t>
  </si>
  <si>
    <t>Lynn English High</t>
  </si>
  <si>
    <t>01630525</t>
  </si>
  <si>
    <t>Fecteau-Leary Junior/Senior High School</t>
  </si>
  <si>
    <t>01630605</t>
  </si>
  <si>
    <t>01640005</t>
  </si>
  <si>
    <t>Lynnfield Preschool</t>
  </si>
  <si>
    <t>01640010</t>
  </si>
  <si>
    <t>Huckleberry Hill</t>
  </si>
  <si>
    <t>01640020</t>
  </si>
  <si>
    <t>Summer Street</t>
  </si>
  <si>
    <t>01640405</t>
  </si>
  <si>
    <t>Lynnfield Middle School</t>
  </si>
  <si>
    <t>01640505</t>
  </si>
  <si>
    <t>Lynnfield High</t>
  </si>
  <si>
    <t>01650003</t>
  </si>
  <si>
    <t>Beebe</t>
  </si>
  <si>
    <t>01650013</t>
  </si>
  <si>
    <t>Ferryway</t>
  </si>
  <si>
    <t>01650027</t>
  </si>
  <si>
    <t>Forestdale</t>
  </si>
  <si>
    <t>01650047</t>
  </si>
  <si>
    <t>Linden</t>
  </si>
  <si>
    <t>01650049</t>
  </si>
  <si>
    <t>01650057</t>
  </si>
  <si>
    <t>Salemwood</t>
  </si>
  <si>
    <t>01650505</t>
  </si>
  <si>
    <t>Malden High</t>
  </si>
  <si>
    <t>01670003</t>
  </si>
  <si>
    <t>Roland Green School</t>
  </si>
  <si>
    <t>01670007</t>
  </si>
  <si>
    <t>Everett W Robinson</t>
  </si>
  <si>
    <t>01670014</t>
  </si>
  <si>
    <t>Jordan/Jackson Elementary</t>
  </si>
  <si>
    <t>01670035</t>
  </si>
  <si>
    <t>Harold L Qualters Middle</t>
  </si>
  <si>
    <t>01670505</t>
  </si>
  <si>
    <t>Mansfield High</t>
  </si>
  <si>
    <t>01680005</t>
  </si>
  <si>
    <t>Malcolm L Bell</t>
  </si>
  <si>
    <t>01680010</t>
  </si>
  <si>
    <t>L H Coffin</t>
  </si>
  <si>
    <t>01680015</t>
  </si>
  <si>
    <t>Elbridge Gerry</t>
  </si>
  <si>
    <t>01680016</t>
  </si>
  <si>
    <t>Village School</t>
  </si>
  <si>
    <t>01680020</t>
  </si>
  <si>
    <t>Glover</t>
  </si>
  <si>
    <t>01680025</t>
  </si>
  <si>
    <t>Dr Samuel C Eveleth</t>
  </si>
  <si>
    <t>01680300</t>
  </si>
  <si>
    <t>Marblehead Veterans Middle School</t>
  </si>
  <si>
    <t>01680505</t>
  </si>
  <si>
    <t>Marblehead High</t>
  </si>
  <si>
    <t>01690005</t>
  </si>
  <si>
    <t>Sippican</t>
  </si>
  <si>
    <t>01700006</t>
  </si>
  <si>
    <t>01700008</t>
  </si>
  <si>
    <t>Francis J Kane</t>
  </si>
  <si>
    <t>01700025</t>
  </si>
  <si>
    <t>Richer</t>
  </si>
  <si>
    <t>01700030</t>
  </si>
  <si>
    <t>Charles Jaworek School</t>
  </si>
  <si>
    <t>01700045</t>
  </si>
  <si>
    <t>01700505</t>
  </si>
  <si>
    <t>Marlborough High</t>
  </si>
  <si>
    <t>01710005</t>
  </si>
  <si>
    <t>Eames Way School</t>
  </si>
  <si>
    <t>01710010</t>
  </si>
  <si>
    <t>South River</t>
  </si>
  <si>
    <t>01710015</t>
  </si>
  <si>
    <t>Daniel Webster</t>
  </si>
  <si>
    <t>01710020</t>
  </si>
  <si>
    <t>Gov Edward Winslow</t>
  </si>
  <si>
    <t>01710025</t>
  </si>
  <si>
    <t>Martinson Elementary</t>
  </si>
  <si>
    <t>01710310</t>
  </si>
  <si>
    <t>Furnace Brook Middle</t>
  </si>
  <si>
    <t>01710505</t>
  </si>
  <si>
    <t>Marshfield High</t>
  </si>
  <si>
    <t>01720005</t>
  </si>
  <si>
    <t>Kenneth Coombs School</t>
  </si>
  <si>
    <t>01720020</t>
  </si>
  <si>
    <t>Mashpee Middle School</t>
  </si>
  <si>
    <t>01720035</t>
  </si>
  <si>
    <t>Quashnet School</t>
  </si>
  <si>
    <t>01720505</t>
  </si>
  <si>
    <t>Mashpee High</t>
  </si>
  <si>
    <t>01730005</t>
  </si>
  <si>
    <t>01730010</t>
  </si>
  <si>
    <t>Old Hammondtown</t>
  </si>
  <si>
    <t>01740010</t>
  </si>
  <si>
    <t>Green Meadow</t>
  </si>
  <si>
    <t>01740305</t>
  </si>
  <si>
    <t>Fowler School</t>
  </si>
  <si>
    <t>01740505</t>
  </si>
  <si>
    <t>Maynard High</t>
  </si>
  <si>
    <t>01750003</t>
  </si>
  <si>
    <t>Memorial School</t>
  </si>
  <si>
    <t>01750005</t>
  </si>
  <si>
    <t>Dale Street</t>
  </si>
  <si>
    <t>01750007</t>
  </si>
  <si>
    <t>Ralph Wheelock School</t>
  </si>
  <si>
    <t>01750305</t>
  </si>
  <si>
    <t>Thomas Blake Middle</t>
  </si>
  <si>
    <t>01750505</t>
  </si>
  <si>
    <t>Medfield Senior High</t>
  </si>
  <si>
    <t>01760068</t>
  </si>
  <si>
    <t>John J McGlynn Elementary School</t>
  </si>
  <si>
    <t>01760130</t>
  </si>
  <si>
    <t>Brooks School</t>
  </si>
  <si>
    <t>01760140</t>
  </si>
  <si>
    <t>Christopher Columbus</t>
  </si>
  <si>
    <t>01760150</t>
  </si>
  <si>
    <t>Milton Fuller Roberts</t>
  </si>
  <si>
    <t>01760315</t>
  </si>
  <si>
    <t>Madeleine Dugger Andrews</t>
  </si>
  <si>
    <t>01760320</t>
  </si>
  <si>
    <t>John J. McGlynn Middle School</t>
  </si>
  <si>
    <t>01760505</t>
  </si>
  <si>
    <t>Medford High</t>
  </si>
  <si>
    <t>01760510</t>
  </si>
  <si>
    <t>Curtis-Tufts</t>
  </si>
  <si>
    <t>01760605</t>
  </si>
  <si>
    <t>01770013</t>
  </si>
  <si>
    <t>01770015</t>
  </si>
  <si>
    <t>01770305</t>
  </si>
  <si>
    <t>Medway Middle</t>
  </si>
  <si>
    <t>01770505</t>
  </si>
  <si>
    <t>Medway High</t>
  </si>
  <si>
    <t>01780003</t>
  </si>
  <si>
    <t>01780017</t>
  </si>
  <si>
    <t>Herbert Clark Hoover</t>
  </si>
  <si>
    <t>01780020</t>
  </si>
  <si>
    <t>Lincoln</t>
  </si>
  <si>
    <t>01780025</t>
  </si>
  <si>
    <t>01780035</t>
  </si>
  <si>
    <t>Roosevelt</t>
  </si>
  <si>
    <t>01780050</t>
  </si>
  <si>
    <t>01780305</t>
  </si>
  <si>
    <t>Melrose Middle</t>
  </si>
  <si>
    <t>01780505</t>
  </si>
  <si>
    <t>Melrose High</t>
  </si>
  <si>
    <t>01810030</t>
  </si>
  <si>
    <t>Marsh Grammar School</t>
  </si>
  <si>
    <t>01810050</t>
  </si>
  <si>
    <t>Comprehensive Grammar School</t>
  </si>
  <si>
    <t>01810055</t>
  </si>
  <si>
    <t>Tenney Grammar School</t>
  </si>
  <si>
    <t>01810060</t>
  </si>
  <si>
    <t>Donald P Timony Grammar</t>
  </si>
  <si>
    <t>01810505</t>
  </si>
  <si>
    <t>Methuen High</t>
  </si>
  <si>
    <t>01820008</t>
  </si>
  <si>
    <t>01820011</t>
  </si>
  <si>
    <t>Memorial Early Childhood Center</t>
  </si>
  <si>
    <t>Mary K. Goode Elementary School</t>
  </si>
  <si>
    <t>01820305</t>
  </si>
  <si>
    <t>John T. Nichols Middle</t>
  </si>
  <si>
    <t>01820505</t>
  </si>
  <si>
    <t>Middleborough High</t>
  </si>
  <si>
    <t>01840003</t>
  </si>
  <si>
    <t>Fuller Meadow</t>
  </si>
  <si>
    <t>01840005</t>
  </si>
  <si>
    <t>Howe-Manning</t>
  </si>
  <si>
    <t>01850010</t>
  </si>
  <si>
    <t>01850065</t>
  </si>
  <si>
    <t>Brookside</t>
  </si>
  <si>
    <t>01850075</t>
  </si>
  <si>
    <t>01850090</t>
  </si>
  <si>
    <t>Woodland</t>
  </si>
  <si>
    <t>01850305</t>
  </si>
  <si>
    <t>Stacy Middle</t>
  </si>
  <si>
    <t>01850310</t>
  </si>
  <si>
    <t>Milford Middle East</t>
  </si>
  <si>
    <t>01850505</t>
  </si>
  <si>
    <t>Milford High</t>
  </si>
  <si>
    <t>01860017</t>
  </si>
  <si>
    <t>Elmwood Street</t>
  </si>
  <si>
    <t>01860025</t>
  </si>
  <si>
    <t>Raymond E. Shaw Elementary</t>
  </si>
  <si>
    <t>01860505</t>
  </si>
  <si>
    <t>01870005</t>
  </si>
  <si>
    <t>Clyde F Brown</t>
  </si>
  <si>
    <t>01870020</t>
  </si>
  <si>
    <t>Millis Middle</t>
  </si>
  <si>
    <t>01870505</t>
  </si>
  <si>
    <t>Millis High School</t>
  </si>
  <si>
    <t>01890005</t>
  </si>
  <si>
    <t>Collicot</t>
  </si>
  <si>
    <t>01890007</t>
  </si>
  <si>
    <t>Cunningham School</t>
  </si>
  <si>
    <t>01890010</t>
  </si>
  <si>
    <t>01890020</t>
  </si>
  <si>
    <t>Tucker</t>
  </si>
  <si>
    <t>01890410</t>
  </si>
  <si>
    <t>Charles S Pierce Middle</t>
  </si>
  <si>
    <t>01890505</t>
  </si>
  <si>
    <t>Milton High</t>
  </si>
  <si>
    <t>01910025</t>
  </si>
  <si>
    <t>01910310</t>
  </si>
  <si>
    <t>Granite Valley Middle</t>
  </si>
  <si>
    <t>01910505</t>
  </si>
  <si>
    <t>01960010</t>
  </si>
  <si>
    <t>Johnson</t>
  </si>
  <si>
    <t>01970005</t>
  </si>
  <si>
    <t>Nantucket Elementary</t>
  </si>
  <si>
    <t>01970010</t>
  </si>
  <si>
    <t>Each school district must keep on file a statement of the specific policies and procedures adopted by the school district to ensure that textbooks and other instructional materials are provided in Title I-served schools on a comparable basis to that for non-Title I schools in the same grade span. The school district should, to the extent possible, maintain records/receipts regarding the actual purchase of instructional materials for any grade span in which Title I services are being provided.</t>
  </si>
  <si>
    <t>A school district may exclude state and local funds expended for (1) language education for limited English proficient (LEP) students, and (2) excess costs of providing services to students with disabilities, as determined by the school district. Districts choosing to exclude such expenditures must do so consistently for schools across the school district.</t>
  </si>
  <si>
    <t>School districts that choose to include such expenditures in their comparability determinations should count their LEP students and/or students with disabilities in the enrollments of the schools they attend. Districts choosing to include such expenditures must do so consistently for schools across the school district.</t>
  </si>
  <si>
    <t>The Title I statute also allows a school district to exclude, for comparability purposes, supplemental state or local funds expended in any school attendance area or school as long as the expenditures are for programs that meet the intent and purposes of Title I, Part A. In the case of a target assistance-like school, a supplemental program meets the intent and purpose of Title I if it serves only children who are failing, or most at risk of failing, to meet the state’s student performance standards; provides supplementary assistance designed to meet the special educational needs of the children who are participating in the program to support their achievement toward meeting the state’s student performance standards; and uses the state’s system of assessment to review the effectiveness of the program.</t>
  </si>
  <si>
    <t>In the case of a schoolwide program-like school, a supplemental program meets the intent and purposes of Title I if it is implemented in a school in which the percentage of children from low-income families is at least 40 percent; is designed to promote schoolwide reform and upgrade the entire educational operation of the school to support students in their achievement toward meeting the state’s student performance standards that all students are expected to meet; is designed to meet the educational needs of all children in the school, particularly the needs of children who are failing, or most at risk of failing, to meet the state’s student performance standards; and uses the state’s system of assessment to review the effectiveness of the program.</t>
  </si>
  <si>
    <t>Section 1113(b)(D) of ESEA allows a district to “skip” an eligible school attendance area or eligible school that has a higher percentage of children from low-income families if (1) the school meets the comparability requirements; (2) the school is receiving supplemental funds from other state or local sources that are spent according to the requirements of section 1114 or 1115; and (3) the funds expended from such other sources equal or exceed the amount that would have been provided under Title I, Part A.</t>
  </si>
  <si>
    <r>
      <t>1.</t>
    </r>
    <r>
      <rPr>
        <sz val="7"/>
        <rFont val="Times New Roman"/>
        <family val="1"/>
      </rPr>
      <t> </t>
    </r>
    <r>
      <rPr>
        <sz val="11"/>
        <rFont val="Calibri"/>
        <family val="2"/>
      </rPr>
      <t>School-level rosters of state and locally-funded staff, including names, work assignments, and full-time equivalent (FTE) staff calculations, for each school included in the district’s comparability demonstration. These lists are used to complete the school-level comparability calculations, and serve as evidence of those calculations.</t>
    </r>
  </si>
  <si>
    <r>
      <t>2.</t>
    </r>
    <r>
      <rPr>
        <sz val="7"/>
        <rFont val="Times New Roman"/>
        <family val="1"/>
      </rPr>
      <t>  </t>
    </r>
    <r>
      <rPr>
        <sz val="11"/>
        <rFont val="Calibri"/>
        <family val="2"/>
      </rPr>
      <t>Lists of Title I and non-Title I schools in the district, identified by name and grade span, and including school enrollment, state and locally-funded FTE counts, and student to state and locally-funded staff ratios. These lists identify schools as comparable or not comparable.</t>
    </r>
  </si>
  <si>
    <t>3. Identification of the schools that are being compared. In most cases, Title I and non-Title I schools serving the same grade spans will be compared. When all schools within the same grade span are Title I, schools are compared based on higher/lower poverty percentages.</t>
  </si>
  <si>
    <t>Step One: Identify the schools for which the district must demonstrate comparability</t>
  </si>
  <si>
    <t>Such districts must demonstrate comparability for all schools except:</t>
  </si>
  <si>
    <r>
      <t xml:space="preserve"> -- </t>
    </r>
    <r>
      <rPr>
        <i/>
        <sz val="11"/>
        <rFont val="Calibri"/>
        <family val="2"/>
      </rPr>
      <t>a Title I school that is the only school serving a particular grade span</t>
    </r>
    <r>
      <rPr>
        <sz val="11"/>
        <rFont val="Calibri"/>
        <family val="2"/>
      </rPr>
      <t>;</t>
    </r>
  </si>
  <si>
    <r>
      <t xml:space="preserve"> -- </t>
    </r>
    <r>
      <rPr>
        <i/>
        <sz val="11"/>
        <rFont val="Calibri"/>
        <family val="2"/>
      </rPr>
      <t>a school with an enrollment of less than 100 students</t>
    </r>
    <r>
      <rPr>
        <sz val="11"/>
        <rFont val="Calibri"/>
        <family val="2"/>
      </rPr>
      <t>.</t>
    </r>
  </si>
  <si>
    <t>The table below summarizes which districts must complete the annual comparability demonstration.</t>
  </si>
  <si>
    <t>a. Districts that comprise more than one school serving similar grade spans, if at least one of the schools provides Title I services, must complete a full comparability report each year.</t>
  </si>
  <si>
    <t>District Type</t>
  </si>
  <si>
    <t>Only one school per grade span</t>
  </si>
  <si>
    <t>More than one school per grade span</t>
  </si>
  <si>
    <t>Comparability demonstration required?</t>
  </si>
  <si>
    <t>Multi-school</t>
  </si>
  <si>
    <t>--</t>
  </si>
  <si>
    <t>ü</t>
  </si>
  <si>
    <t>Yes (all forms)</t>
  </si>
  <si>
    <r>
      <t>Summary Sheet</t>
    </r>
    <r>
      <rPr>
        <sz val="11"/>
        <rFont val="Calibri"/>
        <family val="2"/>
      </rPr>
      <t xml:space="preserve"> only</t>
    </r>
  </si>
  <si>
    <t>Single-school</t>
  </si>
  <si>
    <r>
      <t xml:space="preserve">The Excel workbook containing the forms consists of five separate worksheets: </t>
    </r>
    <r>
      <rPr>
        <i/>
        <sz val="11"/>
        <rFont val="Calibri"/>
        <family val="2"/>
      </rPr>
      <t xml:space="preserve">Instructions, Detailed School Data, Comparison Schools, Summary Sheet, </t>
    </r>
    <r>
      <rPr>
        <sz val="11"/>
        <rFont val="Calibri"/>
        <family val="2"/>
      </rPr>
      <t>and</t>
    </r>
    <r>
      <rPr>
        <i/>
        <sz val="11"/>
        <rFont val="Calibri"/>
        <family val="2"/>
      </rPr>
      <t xml:space="preserve"> Staff Data</t>
    </r>
    <r>
      <rPr>
        <sz val="11"/>
        <rFont val="Calibri"/>
        <family val="2"/>
      </rPr>
      <t xml:space="preserve">. </t>
    </r>
  </si>
  <si>
    <r>
      <t xml:space="preserve">The </t>
    </r>
    <r>
      <rPr>
        <i/>
        <sz val="11"/>
        <rFont val="Calibri"/>
        <family val="2"/>
      </rPr>
      <t>Comparison Schools</t>
    </r>
    <r>
      <rPr>
        <sz val="11"/>
        <rFont val="Calibri"/>
        <family val="2"/>
      </rPr>
      <t xml:space="preserve"> worksheet is read-only; information in this sheet will be updated based on information in the </t>
    </r>
    <r>
      <rPr>
        <i/>
        <sz val="11"/>
        <rFont val="Calibri"/>
        <family val="2"/>
      </rPr>
      <t>Detailed School Data</t>
    </r>
    <r>
      <rPr>
        <sz val="11"/>
        <rFont val="Calibri"/>
        <family val="2"/>
      </rPr>
      <t xml:space="preserve"> worksheet.</t>
    </r>
  </si>
  <si>
    <r>
      <t xml:space="preserve">Similarly, most information in the </t>
    </r>
    <r>
      <rPr>
        <i/>
        <sz val="11"/>
        <rFont val="Calibri"/>
        <family val="2"/>
      </rPr>
      <t>Summary Sheet</t>
    </r>
    <r>
      <rPr>
        <sz val="11"/>
        <rFont val="Calibri"/>
        <family val="2"/>
      </rPr>
      <t xml:space="preserve"> will be automatically populated based on data in the </t>
    </r>
    <r>
      <rPr>
        <i/>
        <sz val="11"/>
        <rFont val="Calibri"/>
        <family val="2"/>
      </rPr>
      <t>Detailed School Data</t>
    </r>
    <r>
      <rPr>
        <sz val="11"/>
        <rFont val="Calibri"/>
        <family val="2"/>
      </rPr>
      <t xml:space="preserve"> worksheet.</t>
    </r>
  </si>
  <si>
    <t>Staff Data</t>
  </si>
  <si>
    <r>
      <t xml:space="preserve">Districts must compile school-by-school lists of all state and locally-funded staff working in each school included in the comparability demonstration. These lists are used to complete the school-level comparability calculations, and also serve as evidence of those calculations. The </t>
    </r>
    <r>
      <rPr>
        <i/>
        <sz val="11"/>
        <rFont val="Calibri"/>
        <family val="2"/>
      </rPr>
      <t>Staff Data</t>
    </r>
    <r>
      <rPr>
        <sz val="11"/>
        <rFont val="Calibri"/>
        <family val="2"/>
      </rPr>
      <t xml:space="preserve"> worksheet lists the required data elements, including names, work assignments, and full-time equivalent (FTE) staff calculations, for each school included in the district’s comparability demonstration. </t>
    </r>
  </si>
  <si>
    <r>
      <t xml:space="preserve">District-based Education Personnel Information Management System (EPIMS) or other staffing reports, by school, containing the required data elements detailed below may be used instead of the </t>
    </r>
    <r>
      <rPr>
        <i/>
        <sz val="11"/>
        <rFont val="Calibri"/>
        <family val="2"/>
      </rPr>
      <t>Staff Data</t>
    </r>
    <r>
      <rPr>
        <sz val="11"/>
        <rFont val="Calibri"/>
        <family val="2"/>
      </rPr>
      <t xml:space="preserve"> worksheet as evidence of the calculations used in the other forms. Please note that districts are not required to transpose information into the </t>
    </r>
    <r>
      <rPr>
        <i/>
        <sz val="11"/>
        <rFont val="Calibri"/>
        <family val="2"/>
      </rPr>
      <t>Staff Data</t>
    </r>
    <r>
      <rPr>
        <sz val="11"/>
        <rFont val="Calibri"/>
        <family val="2"/>
      </rPr>
      <t xml:space="preserve"> worksheet if other data reports containing the same information by school are available.</t>
    </r>
  </si>
  <si>
    <t>Step Three: Collect and prepare enrollment and staffing data</t>
  </si>
  <si>
    <t>Sudbury</t>
  </si>
  <si>
    <t>Sturbridge</t>
  </si>
  <si>
    <t>Stoughton</t>
  </si>
  <si>
    <t>Stoneham</t>
  </si>
  <si>
    <t>Springfield</t>
  </si>
  <si>
    <t>South Hadley</t>
  </si>
  <si>
    <t>Southbridge</t>
  </si>
  <si>
    <t>Southborough</t>
  </si>
  <si>
    <t>Southampton</t>
  </si>
  <si>
    <t>Somerville</t>
  </si>
  <si>
    <t>Somerset</t>
  </si>
  <si>
    <t>Shutesbury</t>
  </si>
  <si>
    <t>Shrewsbury</t>
  </si>
  <si>
    <t>Sherborn</t>
  </si>
  <si>
    <t>Sharon</t>
  </si>
  <si>
    <t>Seekonk</t>
  </si>
  <si>
    <t>Scituate</t>
  </si>
  <si>
    <t>Savoy</t>
  </si>
  <si>
    <t>Saugus</t>
  </si>
  <si>
    <t>Sandwich</t>
  </si>
  <si>
    <t>Salem</t>
  </si>
  <si>
    <t>Rowe</t>
  </si>
  <si>
    <t>Rockport</t>
  </si>
  <si>
    <t>Rockland</t>
  </si>
  <si>
    <t>Rochester</t>
  </si>
  <si>
    <t>Richmond</t>
  </si>
  <si>
    <t>Revere</t>
  </si>
  <si>
    <t>Reading</t>
  </si>
  <si>
    <t>Randolph</t>
  </si>
  <si>
    <t>Quincy</t>
  </si>
  <si>
    <t>Provincetown</t>
  </si>
  <si>
    <t>Plympton</t>
  </si>
  <si>
    <t>Plainville</t>
  </si>
  <si>
    <t>Pittsfield</t>
  </si>
  <si>
    <t>Petersham</t>
  </si>
  <si>
    <t>Pembroke</t>
  </si>
  <si>
    <t>Pelham</t>
  </si>
  <si>
    <t>Palmer</t>
  </si>
  <si>
    <t>Oxford</t>
  </si>
  <si>
    <t>Orleans</t>
  </si>
  <si>
    <t>Orange</t>
  </si>
  <si>
    <t>Oak Bluffs</t>
  </si>
  <si>
    <t>Norwood</t>
  </si>
  <si>
    <t>Norwell</t>
  </si>
  <si>
    <t>Norton</t>
  </si>
  <si>
    <t>North Reading</t>
  </si>
  <si>
    <t>North Brookfield</t>
  </si>
  <si>
    <t>Northbridge</t>
  </si>
  <si>
    <t>Northborough</t>
  </si>
  <si>
    <t>North Attleborough</t>
  </si>
  <si>
    <t>North Andover</t>
  </si>
  <si>
    <t>Northampton</t>
  </si>
  <si>
    <t>North Adams</t>
  </si>
  <si>
    <t>Newton</t>
  </si>
  <si>
    <t>Newburyport</t>
  </si>
  <si>
    <t>New Bedford</t>
  </si>
  <si>
    <t>Needham</t>
  </si>
  <si>
    <t>Natick</t>
  </si>
  <si>
    <t>Nantucket</t>
  </si>
  <si>
    <t>Nahant</t>
  </si>
  <si>
    <t>Monson</t>
  </si>
  <si>
    <t>Milton</t>
  </si>
  <si>
    <t>Millis</t>
  </si>
  <si>
    <t>Millbury</t>
  </si>
  <si>
    <t>Milford</t>
  </si>
  <si>
    <t>Middleton</t>
  </si>
  <si>
    <t>Middleborough</t>
  </si>
  <si>
    <t>Methuen</t>
  </si>
  <si>
    <t>Melrose</t>
  </si>
  <si>
    <t>Medway</t>
  </si>
  <si>
    <t>Medford</t>
  </si>
  <si>
    <t>Medfield</t>
  </si>
  <si>
    <t>Maynard</t>
  </si>
  <si>
    <t>Mattapoisett</t>
  </si>
  <si>
    <t>Mashpee</t>
  </si>
  <si>
    <t>Marshfield</t>
  </si>
  <si>
    <t>Marlborough</t>
  </si>
  <si>
    <t>Marion</t>
  </si>
  <si>
    <t>Marblehead</t>
  </si>
  <si>
    <t>Mansfield</t>
  </si>
  <si>
    <t>Malden</t>
  </si>
  <si>
    <t>Lynnfield</t>
  </si>
  <si>
    <t>Lynn</t>
  </si>
  <si>
    <t>Lunenburg</t>
  </si>
  <si>
    <t>Ludlow</t>
  </si>
  <si>
    <t>Lowell</t>
  </si>
  <si>
    <t>Longmeadow</t>
  </si>
  <si>
    <t>Littleton</t>
  </si>
  <si>
    <t>Lexington</t>
  </si>
  <si>
    <t>Leverett</t>
  </si>
  <si>
    <t>Leominster</t>
  </si>
  <si>
    <t>Lenox</t>
  </si>
  <si>
    <t>Leicester</t>
  </si>
  <si>
    <t>Lee</t>
  </si>
  <si>
    <t>Lanesborough</t>
  </si>
  <si>
    <t>Kingston</t>
  </si>
  <si>
    <t>Ipswich</t>
  </si>
  <si>
    <t>Hull</t>
  </si>
  <si>
    <t>Hudson</t>
  </si>
  <si>
    <t>Hopkinton</t>
  </si>
  <si>
    <t>Hopedale</t>
  </si>
  <si>
    <t>Holyoke</t>
  </si>
  <si>
    <t>Holliston</t>
  </si>
  <si>
    <t>Holland</t>
  </si>
  <si>
    <t>Holbrook</t>
  </si>
  <si>
    <t>Hingham</t>
  </si>
  <si>
    <t>Haverhill</t>
  </si>
  <si>
    <t>Hatfield</t>
  </si>
  <si>
    <t>Harvard</t>
  </si>
  <si>
    <t>Hanover</t>
  </si>
  <si>
    <t>Halifax</t>
  </si>
  <si>
    <t>Greenfield</t>
  </si>
  <si>
    <t>Granby</t>
  </si>
  <si>
    <t>Grafton</t>
  </si>
  <si>
    <t>Gosnold</t>
  </si>
  <si>
    <t>Gloucester</t>
  </si>
  <si>
    <t>Georgetown</t>
  </si>
  <si>
    <t>Framingham</t>
  </si>
  <si>
    <t>Foxborough</t>
  </si>
  <si>
    <t>Florida</t>
  </si>
  <si>
    <t>Fitchburg</t>
  </si>
  <si>
    <t>Falmouth</t>
  </si>
  <si>
    <t>Fall River</t>
  </si>
  <si>
    <t>Fairhaven</t>
  </si>
  <si>
    <t>Everett</t>
  </si>
  <si>
    <t>Erving</t>
  </si>
  <si>
    <t>Edgartown</t>
  </si>
  <si>
    <t>Easton</t>
  </si>
  <si>
    <t>East Longmeadow</t>
  </si>
  <si>
    <t>Easthampton</t>
  </si>
  <si>
    <t>Eastham</t>
  </si>
  <si>
    <t>East Bridgewater</t>
  </si>
  <si>
    <t>Duxbury</t>
  </si>
  <si>
    <t>Dracut</t>
  </si>
  <si>
    <t>Dover</t>
  </si>
  <si>
    <t>Deerfield</t>
  </si>
  <si>
    <t>Dedham</t>
  </si>
  <si>
    <t>Dartmouth</t>
  </si>
  <si>
    <t>Danvers</t>
  </si>
  <si>
    <t>Conway</t>
  </si>
  <si>
    <t>Concord</t>
  </si>
  <si>
    <t>Cohasset</t>
  </si>
  <si>
    <t>Clinton</t>
  </si>
  <si>
    <t>Clarksburg</t>
  </si>
  <si>
    <t>Chicopee</t>
  </si>
  <si>
    <t>Chelsea</t>
  </si>
  <si>
    <t>Chelmsford</t>
  </si>
  <si>
    <t>Carver</t>
  </si>
  <si>
    <t>Carlisle</t>
  </si>
  <si>
    <t>Canton</t>
  </si>
  <si>
    <t>Cambridge</t>
  </si>
  <si>
    <t>Burlington</t>
  </si>
  <si>
    <t>Brookline</t>
  </si>
  <si>
    <t>Brockton</t>
  </si>
  <si>
    <t>Brimfield</t>
  </si>
  <si>
    <t>Brewster</t>
  </si>
  <si>
    <t>Braintree</t>
  </si>
  <si>
    <t>Boylston</t>
  </si>
  <si>
    <t>Boxford</t>
  </si>
  <si>
    <t>Boxborough</t>
  </si>
  <si>
    <t>Bourne</t>
  </si>
  <si>
    <t>Boston</t>
  </si>
  <si>
    <t>Billerica</t>
  </si>
  <si>
    <t>Beverly</t>
  </si>
  <si>
    <t>Berlin</t>
  </si>
  <si>
    <t>Berkley</t>
  </si>
  <si>
    <t>Belmont</t>
  </si>
  <si>
    <t>Bellingham</t>
  </si>
  <si>
    <t>Belchertown</t>
  </si>
  <si>
    <t>Bedford</t>
  </si>
  <si>
    <t>Avon</t>
  </si>
  <si>
    <t>Auburn</t>
  </si>
  <si>
    <t>Attleboro</t>
  </si>
  <si>
    <t>Ashland</t>
  </si>
  <si>
    <t>Arlington</t>
  </si>
  <si>
    <t>Andover</t>
  </si>
  <si>
    <t>Amherst</t>
  </si>
  <si>
    <t>Amesbury</t>
  </si>
  <si>
    <t>Agawam</t>
  </si>
  <si>
    <t>Acushnet</t>
  </si>
  <si>
    <t>Acton</t>
  </si>
  <si>
    <t>Abington</t>
  </si>
  <si>
    <t>system</t>
  </si>
  <si>
    <t>Select a district</t>
  </si>
  <si>
    <t>School Size</t>
  </si>
  <si>
    <t>Num of NonT1</t>
  </si>
  <si>
    <t>Gradespan</t>
  </si>
  <si>
    <t>Detailed School Data</t>
  </si>
  <si>
    <t>Grades Served</t>
  </si>
  <si>
    <t>02010123</t>
  </si>
  <si>
    <t>Casimir Pulaski</t>
  </si>
  <si>
    <t>02010125</t>
  </si>
  <si>
    <t>Thomas R Rodman</t>
  </si>
  <si>
    <t>02010130</t>
  </si>
  <si>
    <t>Jireh Swift</t>
  </si>
  <si>
    <t>02010135</t>
  </si>
  <si>
    <t>William H Taylor</t>
  </si>
  <si>
    <t>02010140</t>
  </si>
  <si>
    <t>Betsey B Winslow</t>
  </si>
  <si>
    <t>02010405</t>
  </si>
  <si>
    <t>Keith Middle School</t>
  </si>
  <si>
    <t>02010410</t>
  </si>
  <si>
    <t>Normandin Middle School</t>
  </si>
  <si>
    <t>02010415</t>
  </si>
  <si>
    <t>Roosevelt Middle School</t>
  </si>
  <si>
    <t>02010505</t>
  </si>
  <si>
    <t>New Bedford High</t>
  </si>
  <si>
    <t>02010510</t>
  </si>
  <si>
    <t>Trinity Day Academy</t>
  </si>
  <si>
    <t>02010515</t>
  </si>
  <si>
    <t>02040005</t>
  </si>
  <si>
    <t>02040010</t>
  </si>
  <si>
    <t>George W Brown</t>
  </si>
  <si>
    <t>02040030</t>
  </si>
  <si>
    <t>Edward G. Molin Elementary School</t>
  </si>
  <si>
    <t>02040305</t>
  </si>
  <si>
    <t>Rupert A Nock Middle</t>
  </si>
  <si>
    <t>02040505</t>
  </si>
  <si>
    <t>Newburyport High</t>
  </si>
  <si>
    <t>02070005</t>
  </si>
  <si>
    <t>A E Angier</t>
  </si>
  <si>
    <t>02070015</t>
  </si>
  <si>
    <t>Bowen</t>
  </si>
  <si>
    <t>02070020</t>
  </si>
  <si>
    <t>C C Burr</t>
  </si>
  <si>
    <t>02070025</t>
  </si>
  <si>
    <t>Cabot</t>
  </si>
  <si>
    <t>02070040</t>
  </si>
  <si>
    <t>Countryside</t>
  </si>
  <si>
    <t>02070055</t>
  </si>
  <si>
    <t>Franklin</t>
  </si>
  <si>
    <t>02070070</t>
  </si>
  <si>
    <t>Lincoln-Eliot</t>
  </si>
  <si>
    <t>02070075</t>
  </si>
  <si>
    <t>02070080</t>
  </si>
  <si>
    <t>Mason-Rice</t>
  </si>
  <si>
    <t>02070100</t>
  </si>
  <si>
    <t>02070105</t>
  </si>
  <si>
    <t>Memorial Spaulding</t>
  </si>
  <si>
    <t>02070108</t>
  </si>
  <si>
    <t>Newton Early Childhood Center</t>
  </si>
  <si>
    <t>02070115</t>
  </si>
  <si>
    <t>Underwood</t>
  </si>
  <si>
    <t>02070120</t>
  </si>
  <si>
    <t>John Ward</t>
  </si>
  <si>
    <t>02070125</t>
  </si>
  <si>
    <t>Williams</t>
  </si>
  <si>
    <t>02070130</t>
  </si>
  <si>
    <t>Zervas</t>
  </si>
  <si>
    <t>02070305</t>
  </si>
  <si>
    <t>Bigelow Middle</t>
  </si>
  <si>
    <t>02070310</t>
  </si>
  <si>
    <t>Charles E Brown Middle</t>
  </si>
  <si>
    <t>02070315</t>
  </si>
  <si>
    <t>F A Day Middle</t>
  </si>
  <si>
    <t>02070320</t>
  </si>
  <si>
    <t>Oak Hill Middle</t>
  </si>
  <si>
    <t>02070505</t>
  </si>
  <si>
    <t>Newton North High</t>
  </si>
  <si>
    <t>02070510</t>
  </si>
  <si>
    <t>Newton South High</t>
  </si>
  <si>
    <t>02080005</t>
  </si>
  <si>
    <t>02080015</t>
  </si>
  <si>
    <t>H Olive Day</t>
  </si>
  <si>
    <t>02090008</t>
  </si>
  <si>
    <t>J S Sullivan</t>
  </si>
  <si>
    <t>02090015</t>
  </si>
  <si>
    <t>Greylock</t>
  </si>
  <si>
    <t>02090035</t>
  </si>
  <si>
    <t>Brayton</t>
  </si>
  <si>
    <t>02090505</t>
  </si>
  <si>
    <t>Drury High</t>
  </si>
  <si>
    <t>02100005</t>
  </si>
  <si>
    <t>Bridge Street</t>
  </si>
  <si>
    <t>02100020</t>
  </si>
  <si>
    <t>Jackson Street</t>
  </si>
  <si>
    <t>02100025</t>
  </si>
  <si>
    <t>Leeds</t>
  </si>
  <si>
    <t>02100029</t>
  </si>
  <si>
    <t>R. K. Finn Ryan Road</t>
  </si>
  <si>
    <t>02100410</t>
  </si>
  <si>
    <t>John F Kennedy Middle School</t>
  </si>
  <si>
    <t>02100505</t>
  </si>
  <si>
    <t>Northampton High</t>
  </si>
  <si>
    <t>02110001</t>
  </si>
  <si>
    <t>Atkinson</t>
  </si>
  <si>
    <t>02110010</t>
  </si>
  <si>
    <t>02110015</t>
  </si>
  <si>
    <t>Kittredge</t>
  </si>
  <si>
    <t>02110018</t>
  </si>
  <si>
    <t>Annie L Sargent School</t>
  </si>
  <si>
    <t>02110020</t>
  </si>
  <si>
    <t>Thomson</t>
  </si>
  <si>
    <t>02110305</t>
  </si>
  <si>
    <t>North Andover Middle</t>
  </si>
  <si>
    <t>02110505</t>
  </si>
  <si>
    <t>North Andover High</t>
  </si>
  <si>
    <t>02120005</t>
  </si>
  <si>
    <t>Allen Avenue</t>
  </si>
  <si>
    <t>02120007</t>
  </si>
  <si>
    <t>Amvet Boulevard</t>
  </si>
  <si>
    <t>02120010</t>
  </si>
  <si>
    <t>Falls</t>
  </si>
  <si>
    <t>02120013</t>
  </si>
  <si>
    <t>02120015</t>
  </si>
  <si>
    <t>Roosevelt Avenue</t>
  </si>
  <si>
    <t>02120020</t>
  </si>
  <si>
    <t>02120030</t>
  </si>
  <si>
    <t>Community</t>
  </si>
  <si>
    <t>02120305</t>
  </si>
  <si>
    <t>North Attleborough Middle</t>
  </si>
  <si>
    <t>02120505</t>
  </si>
  <si>
    <t>North Attleboro High</t>
  </si>
  <si>
    <t>02130003</t>
  </si>
  <si>
    <t>Lincoln Street</t>
  </si>
  <si>
    <t>02130014</t>
  </si>
  <si>
    <t>Marguerite E Peaslee</t>
  </si>
  <si>
    <t>02130015</t>
  </si>
  <si>
    <t>Fannie E Proctor</t>
  </si>
  <si>
    <t>02130020</t>
  </si>
  <si>
    <t>Marion E Zeh</t>
  </si>
  <si>
    <t>02130305</t>
  </si>
  <si>
    <t>Robert E. Melican Middle School</t>
  </si>
  <si>
    <t>02140001</t>
  </si>
  <si>
    <t>W Edward Balmer</t>
  </si>
  <si>
    <t>02140005</t>
  </si>
  <si>
    <t>Northbridge Elementary</t>
  </si>
  <si>
    <t>02140305</t>
  </si>
  <si>
    <t>Northbridge Middle</t>
  </si>
  <si>
    <t>02140505</t>
  </si>
  <si>
    <t>Northbridge High</t>
  </si>
  <si>
    <t>02150015</t>
  </si>
  <si>
    <t>02150505</t>
  </si>
  <si>
    <t>North Brookfield High</t>
  </si>
  <si>
    <t>02170003</t>
  </si>
  <si>
    <t>E Ethel Little School</t>
  </si>
  <si>
    <t>02170005</t>
  </si>
  <si>
    <t>L D Batchelder</t>
  </si>
  <si>
    <t>02170010</t>
  </si>
  <si>
    <t>J Turner Hood</t>
  </si>
  <si>
    <t>02170305</t>
  </si>
  <si>
    <t>North Reading Middle</t>
  </si>
  <si>
    <t>02170505</t>
  </si>
  <si>
    <t>North Reading High</t>
  </si>
  <si>
    <t>02180010</t>
  </si>
  <si>
    <t>L G Nourse Elementary</t>
  </si>
  <si>
    <t>02180015</t>
  </si>
  <si>
    <t>J C Solmonese</t>
  </si>
  <si>
    <t>02180060</t>
  </si>
  <si>
    <t>Henri A. Yelle</t>
  </si>
  <si>
    <t>02180305</t>
  </si>
  <si>
    <t>Norton Middle</t>
  </si>
  <si>
    <t>02180505</t>
  </si>
  <si>
    <t>Norton High</t>
  </si>
  <si>
    <t>02190005</t>
  </si>
  <si>
    <t>Grace Farrar Cole</t>
  </si>
  <si>
    <t>02190020</t>
  </si>
  <si>
    <t>William G Vinal</t>
  </si>
  <si>
    <t>02190405</t>
  </si>
  <si>
    <t>Norwell Middle School</t>
  </si>
  <si>
    <t>02190505</t>
  </si>
  <si>
    <t>Norwell High</t>
  </si>
  <si>
    <t>02200005</t>
  </si>
  <si>
    <t>Balch</t>
  </si>
  <si>
    <t>02200010</t>
  </si>
  <si>
    <t>Cornelius M Callahan</t>
  </si>
  <si>
    <t>02200015</t>
  </si>
  <si>
    <t>F A Cleveland</t>
  </si>
  <si>
    <t>02200020</t>
  </si>
  <si>
    <t>John P Oldham</t>
  </si>
  <si>
    <t>02200025</t>
  </si>
  <si>
    <t>Charles J Prescott</t>
  </si>
  <si>
    <t>02200075</t>
  </si>
  <si>
    <t>George F. Willett</t>
  </si>
  <si>
    <t>02200305</t>
  </si>
  <si>
    <t>Dr. Philip O. Coakley Middle School</t>
  </si>
  <si>
    <t>02200505</t>
  </si>
  <si>
    <t>Norwood High</t>
  </si>
  <si>
    <t>02210005</t>
  </si>
  <si>
    <t>Oak Bluffs Elementary</t>
  </si>
  <si>
    <t>02230003</t>
  </si>
  <si>
    <t>Butterfield</t>
  </si>
  <si>
    <t>02230010</t>
  </si>
  <si>
    <t>Dexter Park</t>
  </si>
  <si>
    <t>00950011</t>
  </si>
  <si>
    <t>Mary Fonseca Elementary School</t>
  </si>
  <si>
    <t>00950013</t>
  </si>
  <si>
    <t>Letourneau Elementary School</t>
  </si>
  <si>
    <t>00950045</t>
  </si>
  <si>
    <t>John J Doran</t>
  </si>
  <si>
    <t>00950055</t>
  </si>
  <si>
    <t>ACESE</t>
  </si>
  <si>
    <t>00950065</t>
  </si>
  <si>
    <t>William S Greene</t>
  </si>
  <si>
    <t>00950130</t>
  </si>
  <si>
    <t>Spencer Borden</t>
  </si>
  <si>
    <t>00950140</t>
  </si>
  <si>
    <t>James Tansey</t>
  </si>
  <si>
    <t>00950145</t>
  </si>
  <si>
    <t>Samuel Watson</t>
  </si>
  <si>
    <t>00950305</t>
  </si>
  <si>
    <t>00950315</t>
  </si>
  <si>
    <t>Morton Middle</t>
  </si>
  <si>
    <t>00950320</t>
  </si>
  <si>
    <t>Matthew J Kuss Middle</t>
  </si>
  <si>
    <t>00950325</t>
  </si>
  <si>
    <t>Resiliency Preparatory School</t>
  </si>
  <si>
    <t>00950505</t>
  </si>
  <si>
    <t>B M C Durfee High</t>
  </si>
  <si>
    <t>00960005</t>
  </si>
  <si>
    <t>00960015</t>
  </si>
  <si>
    <t>Teaticket</t>
  </si>
  <si>
    <t>00960020</t>
  </si>
  <si>
    <t>Mullen-Hall</t>
  </si>
  <si>
    <t>00960030</t>
  </si>
  <si>
    <t>00960305</t>
  </si>
  <si>
    <t>Morse Pond School</t>
  </si>
  <si>
    <t>00960405</t>
  </si>
  <si>
    <t>00960505</t>
  </si>
  <si>
    <t>Falmouth High</t>
  </si>
  <si>
    <t>State and Locally Funded School Staff</t>
  </si>
  <si>
    <t xml:space="preserve">Grade Level or
Function </t>
  </si>
  <si>
    <t>Full Time Equivalent (FTE)</t>
  </si>
  <si>
    <t>Cyrus Peirce</t>
  </si>
  <si>
    <t>01970505</t>
  </si>
  <si>
    <t>Nantucket High</t>
  </si>
  <si>
    <t>01980005</t>
  </si>
  <si>
    <t>Bennett-Hemenway</t>
  </si>
  <si>
    <t>01980010</t>
  </si>
  <si>
    <t>Brown</t>
  </si>
  <si>
    <t>01980031</t>
  </si>
  <si>
    <t>01980035</t>
  </si>
  <si>
    <t>Lilja Elementary</t>
  </si>
  <si>
    <t>01980043</t>
  </si>
  <si>
    <t>01980305</t>
  </si>
  <si>
    <t>01980310</t>
  </si>
  <si>
    <t>Wilson Middle</t>
  </si>
  <si>
    <t>01980505</t>
  </si>
  <si>
    <t>Natick High</t>
  </si>
  <si>
    <t>01990005</t>
  </si>
  <si>
    <t>Broadmeadow</t>
  </si>
  <si>
    <t>01990020</t>
  </si>
  <si>
    <t>John Eliot</t>
  </si>
  <si>
    <t>01990035</t>
  </si>
  <si>
    <t>Hillside Elementary</t>
  </si>
  <si>
    <t>01990040</t>
  </si>
  <si>
    <t>William Mitchell</t>
  </si>
  <si>
    <t>01990050</t>
  </si>
  <si>
    <t>01990405</t>
  </si>
  <si>
    <t>Pollard Middle</t>
  </si>
  <si>
    <t>01990410</t>
  </si>
  <si>
    <t>High Rock School</t>
  </si>
  <si>
    <t>01990505</t>
  </si>
  <si>
    <t>Needham High</t>
  </si>
  <si>
    <t>02010010</t>
  </si>
  <si>
    <t>Charles S Ashley</t>
  </si>
  <si>
    <t>02010015</t>
  </si>
  <si>
    <t>Elizabeth Carter Brooks</t>
  </si>
  <si>
    <t>02010020</t>
  </si>
  <si>
    <t>Elwyn G Campbell</t>
  </si>
  <si>
    <t>02010040</t>
  </si>
  <si>
    <t>James B Congdon</t>
  </si>
  <si>
    <t>02010045</t>
  </si>
  <si>
    <t>02010050</t>
  </si>
  <si>
    <t>John B Devalles</t>
  </si>
  <si>
    <t>02010063</t>
  </si>
  <si>
    <t>Alfred J Gomes</t>
  </si>
  <si>
    <t>02010070</t>
  </si>
  <si>
    <t>John Hannigan</t>
  </si>
  <si>
    <t>02010075</t>
  </si>
  <si>
    <t>Ellen R Hathaway</t>
  </si>
  <si>
    <t>02010078</t>
  </si>
  <si>
    <t>Hayden/McFadden</t>
  </si>
  <si>
    <t>02010085</t>
  </si>
  <si>
    <t>Horatio A Kempton</t>
  </si>
  <si>
    <t>02010095</t>
  </si>
  <si>
    <t>02010105</t>
  </si>
  <si>
    <t>Carlos Pacheco</t>
  </si>
  <si>
    <t>02010115</t>
  </si>
  <si>
    <t>John Avery Parker</t>
  </si>
  <si>
    <t>Numof TitleISchool</t>
  </si>
  <si>
    <t>LinkforSummary</t>
  </si>
  <si>
    <t>LinkforAllschSummary</t>
  </si>
  <si>
    <t>Numofallschool</t>
  </si>
  <si>
    <t>Non-Title I Schools</t>
  </si>
  <si>
    <t>Title I Schools</t>
  </si>
  <si>
    <t>Average ratio</t>
  </si>
  <si>
    <t>03310505</t>
  </si>
  <si>
    <t>Westport High</t>
  </si>
  <si>
    <t>03320005</t>
  </si>
  <si>
    <t>John Ashley</t>
  </si>
  <si>
    <t>03320007</t>
  </si>
  <si>
    <t>Philip G Coburn</t>
  </si>
  <si>
    <t>03320010</t>
  </si>
  <si>
    <t>John R Fausey</t>
  </si>
  <si>
    <t>03320025</t>
  </si>
  <si>
    <t>03320030</t>
  </si>
  <si>
    <t>Mittineague</t>
  </si>
  <si>
    <t>03320040</t>
  </si>
  <si>
    <t>Tatham</t>
  </si>
  <si>
    <t>03320305</t>
  </si>
  <si>
    <t>West Springfield Middle</t>
  </si>
  <si>
    <t>03320505</t>
  </si>
  <si>
    <t>West Springfield High</t>
  </si>
  <si>
    <t>03350010</t>
  </si>
  <si>
    <t>Deerfield School</t>
  </si>
  <si>
    <t>03350012</t>
  </si>
  <si>
    <t>03350015</t>
  </si>
  <si>
    <t>Paul Hanlon</t>
  </si>
  <si>
    <t>03350017</t>
  </si>
  <si>
    <t>Martha Jones</t>
  </si>
  <si>
    <t>03350025</t>
  </si>
  <si>
    <t>William E Sheehan</t>
  </si>
  <si>
    <t>03350050</t>
  </si>
  <si>
    <t>Westwood Integrated Preschool</t>
  </si>
  <si>
    <t>03350305</t>
  </si>
  <si>
    <t>E W Thurston Middle</t>
  </si>
  <si>
    <t>03350505</t>
  </si>
  <si>
    <t>Westwood High</t>
  </si>
  <si>
    <t>03360003</t>
  </si>
  <si>
    <t>03360005</t>
  </si>
  <si>
    <t>Academy Avenue</t>
  </si>
  <si>
    <t>03360020</t>
  </si>
  <si>
    <t>Maria Weston Chapman Middle School</t>
  </si>
  <si>
    <t>03360050</t>
  </si>
  <si>
    <t>Frederick C Murphy</t>
  </si>
  <si>
    <t>03360060</t>
  </si>
  <si>
    <t>Thomas V Nash</t>
  </si>
  <si>
    <t>03360065</t>
  </si>
  <si>
    <t>Lawrence W Pingree</t>
  </si>
  <si>
    <t>03360080</t>
  </si>
  <si>
    <t>William Seach</t>
  </si>
  <si>
    <t>03360085</t>
  </si>
  <si>
    <t>Ralph Talbot</t>
  </si>
  <si>
    <t>03360105</t>
  </si>
  <si>
    <t>Thomas W. Hamilton Primary School</t>
  </si>
  <si>
    <t>03360110</t>
  </si>
  <si>
    <t>Wessagusset</t>
  </si>
  <si>
    <t>03360310</t>
  </si>
  <si>
    <t>Abigail Adams Middle School</t>
  </si>
  <si>
    <t>03360505</t>
  </si>
  <si>
    <t>Weymouth High School</t>
  </si>
  <si>
    <t>03370005</t>
  </si>
  <si>
    <t>Whately Elementary</t>
  </si>
  <si>
    <t>03410010</t>
  </si>
  <si>
    <t>Williamstown Elementary</t>
  </si>
  <si>
    <t>03420005</t>
  </si>
  <si>
    <t>Boutwell</t>
  </si>
  <si>
    <t>03420015</t>
  </si>
  <si>
    <t>Wildwood</t>
  </si>
  <si>
    <t>03420020</t>
  </si>
  <si>
    <t>Woburn Street</t>
  </si>
  <si>
    <t>03420025</t>
  </si>
  <si>
    <t>03420060</t>
  </si>
  <si>
    <t>North Intermediate</t>
  </si>
  <si>
    <t>03420080</t>
  </si>
  <si>
    <t>West Intermediate</t>
  </si>
  <si>
    <t>03420330</t>
  </si>
  <si>
    <t>02230015</t>
  </si>
  <si>
    <t>Fisher Hill</t>
  </si>
  <si>
    <t>02240005</t>
  </si>
  <si>
    <t>Orleans Elementary</t>
  </si>
  <si>
    <t>02260005</t>
  </si>
  <si>
    <t>Clara Barton</t>
  </si>
  <si>
    <t>02260010</t>
  </si>
  <si>
    <t>Alfred M Chaffee</t>
  </si>
  <si>
    <t>02260405</t>
  </si>
  <si>
    <t>Oxford Middle</t>
  </si>
  <si>
    <t>02260505</t>
  </si>
  <si>
    <t>Oxford High</t>
  </si>
  <si>
    <t>02270008</t>
  </si>
  <si>
    <t>Old Mill Pond</t>
  </si>
  <si>
    <t>02270305</t>
  </si>
  <si>
    <t>Converse Middle</t>
  </si>
  <si>
    <t>02270505</t>
  </si>
  <si>
    <t>Palmer High</t>
  </si>
  <si>
    <t>02290005</t>
  </si>
  <si>
    <t>Captain Samuel Brown</t>
  </si>
  <si>
    <t>02290007</t>
  </si>
  <si>
    <t>John E Burke</t>
  </si>
  <si>
    <t>02290010</t>
  </si>
  <si>
    <t>Thomas Carroll</t>
  </si>
  <si>
    <t>02290015</t>
  </si>
  <si>
    <t>02290016</t>
  </si>
  <si>
    <t>John E. McCarthy</t>
  </si>
  <si>
    <t>02290027</t>
  </si>
  <si>
    <t>William A Welch Sr</t>
  </si>
  <si>
    <t>02290035</t>
  </si>
  <si>
    <t>South Memorial</t>
  </si>
  <si>
    <t>02290045</t>
  </si>
  <si>
    <t>West Memorial</t>
  </si>
  <si>
    <t>02290305</t>
  </si>
  <si>
    <t>J Henry Higgins Middle</t>
  </si>
  <si>
    <t>02290510</t>
  </si>
  <si>
    <t>Peabody Veterans Memorial High</t>
  </si>
  <si>
    <t>02300005</t>
  </si>
  <si>
    <t>Pelham Elementary</t>
  </si>
  <si>
    <t>02310003</t>
  </si>
  <si>
    <t>Bryantville Elementary</t>
  </si>
  <si>
    <t>02310010</t>
  </si>
  <si>
    <t>Hobomock Elementary</t>
  </si>
  <si>
    <t>02310015</t>
  </si>
  <si>
    <t>02310305</t>
  </si>
  <si>
    <t>Pembroke Community Middle School</t>
  </si>
  <si>
    <t>02310505</t>
  </si>
  <si>
    <t>Pembroke High School</t>
  </si>
  <si>
    <t>02340005</t>
  </si>
  <si>
    <t>Petersham Center</t>
  </si>
  <si>
    <t>02360010</t>
  </si>
  <si>
    <t>Allendale</t>
  </si>
  <si>
    <t>02360035</t>
  </si>
  <si>
    <t>Egremont</t>
  </si>
  <si>
    <t>02360045</t>
  </si>
  <si>
    <t>Robert T. Capeless Elementary School</t>
  </si>
  <si>
    <t>02360055</t>
  </si>
  <si>
    <t>02360065</t>
  </si>
  <si>
    <t>Crosby</t>
  </si>
  <si>
    <t>02360090</t>
  </si>
  <si>
    <t>Stearns</t>
  </si>
  <si>
    <t>02360100</t>
  </si>
  <si>
    <t>02360105</t>
  </si>
  <si>
    <t>Silvio O Conte Community</t>
  </si>
  <si>
    <t>02360305</t>
  </si>
  <si>
    <t>John T Reid Middle</t>
  </si>
  <si>
    <t>02360310</t>
  </si>
  <si>
    <t>Theodore Herberg Middle</t>
  </si>
  <si>
    <t>02360505</t>
  </si>
  <si>
    <t>Pittsfield High</t>
  </si>
  <si>
    <t>02360510</t>
  </si>
  <si>
    <t>Taconic High</t>
  </si>
  <si>
    <t>02380005</t>
  </si>
  <si>
    <t>02380010</t>
  </si>
  <si>
    <t>Anna Ware Jackson</t>
  </si>
  <si>
    <t>02390003</t>
  </si>
  <si>
    <t>Mount Pleasant</t>
  </si>
  <si>
    <t>02390005</t>
  </si>
  <si>
    <t>02390010</t>
  </si>
  <si>
    <t>Hedge</t>
  </si>
  <si>
    <t>02390011</t>
  </si>
  <si>
    <t>02390012</t>
  </si>
  <si>
    <t>Indian Brook</t>
  </si>
  <si>
    <t>02390015</t>
  </si>
  <si>
    <t>Manomet Elementary</t>
  </si>
  <si>
    <t>02390030</t>
  </si>
  <si>
    <t>02390046</t>
  </si>
  <si>
    <t>02390047</t>
  </si>
  <si>
    <t>02390305</t>
  </si>
  <si>
    <t>Plymouth South Middle</t>
  </si>
  <si>
    <t>02390405</t>
  </si>
  <si>
    <t>02390505</t>
  </si>
  <si>
    <t>Plymouth North High</t>
  </si>
  <si>
    <t>02390515</t>
  </si>
  <si>
    <t>Plymouth South High</t>
  </si>
  <si>
    <t>02400010</t>
  </si>
  <si>
    <t>Dennett Elementary</t>
  </si>
  <si>
    <t>02430020</t>
  </si>
  <si>
    <t>02430025</t>
  </si>
  <si>
    <t>02430035</t>
  </si>
  <si>
    <t>02430040</t>
  </si>
  <si>
    <t>Atherton Hough</t>
  </si>
  <si>
    <t>02430055</t>
  </si>
  <si>
    <t>02430060</t>
  </si>
  <si>
    <t>Merrymount</t>
  </si>
  <si>
    <t>02430065</t>
  </si>
  <si>
    <t>Montclair</t>
  </si>
  <si>
    <t>02430075</t>
  </si>
  <si>
    <t>Francis W Parker</t>
  </si>
  <si>
    <t>02430090</t>
  </si>
  <si>
    <t>02430095</t>
  </si>
  <si>
    <t>Squantum</t>
  </si>
  <si>
    <t>02430110</t>
  </si>
  <si>
    <t>Wollaston School</t>
  </si>
  <si>
    <t>02430305</t>
  </si>
  <si>
    <t>Atlantic Middle</t>
  </si>
  <si>
    <t>02430310</t>
  </si>
  <si>
    <t>Broad Meadows Middle</t>
  </si>
  <si>
    <t>02430315</t>
  </si>
  <si>
    <t>Central Middle</t>
  </si>
  <si>
    <t>02430320</t>
  </si>
  <si>
    <t>Reay E Sterling Middle</t>
  </si>
  <si>
    <t>02430325</t>
  </si>
  <si>
    <t>Point Webster Middle</t>
  </si>
  <si>
    <t>02430505</t>
  </si>
  <si>
    <t>Quincy High</t>
  </si>
  <si>
    <t>02430510</t>
  </si>
  <si>
    <t>North Quincy High</t>
  </si>
  <si>
    <t>02440015</t>
  </si>
  <si>
    <t>Margaret L Donovan</t>
  </si>
  <si>
    <t>02440018</t>
  </si>
  <si>
    <t>02440020</t>
  </si>
  <si>
    <t>02440040</t>
  </si>
  <si>
    <t>02440410</t>
  </si>
  <si>
    <t>Randolph Community Middle</t>
  </si>
  <si>
    <t>02440505</t>
  </si>
  <si>
    <t>Randolph High</t>
  </si>
  <si>
    <t>02460002</t>
  </si>
  <si>
    <t>Alice M Barrows</t>
  </si>
  <si>
    <t>02460005</t>
  </si>
  <si>
    <t>Birch Meadow</t>
  </si>
  <si>
    <t>02460010</t>
  </si>
  <si>
    <t>Joshua Eaton</t>
  </si>
  <si>
    <t>02460017</t>
  </si>
  <si>
    <t>J Warren Killam</t>
  </si>
  <si>
    <t>02460020</t>
  </si>
  <si>
    <t>Wood End Elementary School</t>
  </si>
  <si>
    <t>02460305</t>
  </si>
  <si>
    <t>Arthur W Coolidge Middle</t>
  </si>
  <si>
    <t>02460310</t>
  </si>
  <si>
    <t>Walter S Parker Middle</t>
  </si>
  <si>
    <t>02460505</t>
  </si>
  <si>
    <t>Reading Memorial High</t>
  </si>
  <si>
    <t>02480003</t>
  </si>
  <si>
    <t>A. C. Whelan Elementary School</t>
  </si>
  <si>
    <t>02480013</t>
  </si>
  <si>
    <t>Beachmont Veterans Memorial School</t>
  </si>
  <si>
    <t>02480014</t>
  </si>
  <si>
    <t>Rumney Marsh Academy</t>
  </si>
  <si>
    <t>02480025</t>
  </si>
  <si>
    <t>02480035</t>
  </si>
  <si>
    <t>02480050</t>
  </si>
  <si>
    <t>Paul Revere</t>
  </si>
  <si>
    <t>02480056</t>
  </si>
  <si>
    <t>Garfield Elementary School</t>
  </si>
  <si>
    <t>02480057</t>
  </si>
  <si>
    <t>Garfield Middle School</t>
  </si>
  <si>
    <t>02480305</t>
  </si>
  <si>
    <t>Susan B. Anthony Middle School</t>
  </si>
  <si>
    <t>02480505</t>
  </si>
  <si>
    <t>Revere High</t>
  </si>
  <si>
    <t>02480520</t>
  </si>
  <si>
    <t>Seacoast School</t>
  </si>
  <si>
    <t>02490005</t>
  </si>
  <si>
    <t>Richmond Consolidated</t>
  </si>
  <si>
    <t>02500005</t>
  </si>
  <si>
    <t>Rochester Memorial</t>
  </si>
  <si>
    <t>02510020</t>
  </si>
  <si>
    <t>Memorial Park</t>
  </si>
  <si>
    <t>02510025</t>
  </si>
  <si>
    <t>R Stewart Esten</t>
  </si>
  <si>
    <t>02510060</t>
  </si>
  <si>
    <t>Jefferson Elementary School</t>
  </si>
  <si>
    <t>02510305</t>
  </si>
  <si>
    <t>John W Rogers Middle</t>
  </si>
  <si>
    <t>02510505</t>
  </si>
  <si>
    <t>Rockland Senior High</t>
  </si>
  <si>
    <t>02520005</t>
  </si>
  <si>
    <t>Rockport Elementary</t>
  </si>
  <si>
    <t>02520305</t>
  </si>
  <si>
    <t>Rockport Middle</t>
  </si>
  <si>
    <t>02520510</t>
  </si>
  <si>
    <t>Rockport High</t>
  </si>
  <si>
    <t>02530005</t>
  </si>
  <si>
    <t>02580001</t>
  </si>
  <si>
    <t>Salem Early Childhood</t>
  </si>
  <si>
    <t>02580003</t>
  </si>
  <si>
    <t>Bates</t>
  </si>
  <si>
    <t>02580005</t>
  </si>
  <si>
    <t>Bentley</t>
  </si>
  <si>
    <t>02580015</t>
  </si>
  <si>
    <t>Carlton</t>
  </si>
  <si>
    <t>02580025</t>
  </si>
  <si>
    <t>Nathaniel Bowditch</t>
  </si>
  <si>
    <t>02580030</t>
  </si>
  <si>
    <t>Horace Mann Laboratory</t>
  </si>
  <si>
    <t>02580050</t>
  </si>
  <si>
    <t>Saltonstall School</t>
  </si>
  <si>
    <t>02580070</t>
  </si>
  <si>
    <t>Witchcraft Heights</t>
  </si>
  <si>
    <t>02580305</t>
  </si>
  <si>
    <t>Collins Middle</t>
  </si>
  <si>
    <t>02580505</t>
  </si>
  <si>
    <t>Salem High</t>
  </si>
  <si>
    <t>02610005</t>
  </si>
  <si>
    <t>Henry T Wing</t>
  </si>
  <si>
    <t>02610010</t>
  </si>
  <si>
    <t>02610025</t>
  </si>
  <si>
    <t>Oak Ridge</t>
  </si>
  <si>
    <t>02610505</t>
  </si>
  <si>
    <t>Sandwich High</t>
  </si>
  <si>
    <t>02620040</t>
  </si>
  <si>
    <t>Lynnhurst</t>
  </si>
  <si>
    <t>02620050</t>
  </si>
  <si>
    <t>Oaklandvale</t>
  </si>
  <si>
    <t>02620065</t>
  </si>
  <si>
    <t>02620067</t>
  </si>
  <si>
    <t>Douglas Waybright</t>
  </si>
  <si>
    <t>02620305</t>
  </si>
  <si>
    <t>Belmonte Saugus Middle</t>
  </si>
  <si>
    <t>02620505</t>
  </si>
  <si>
    <t>Saugus High</t>
  </si>
  <si>
    <t>02630010</t>
  </si>
  <si>
    <t>02640007</t>
  </si>
  <si>
    <t>Cushing Elementary</t>
  </si>
  <si>
    <t>02640010</t>
  </si>
  <si>
    <t>Hatherly Elementary</t>
  </si>
  <si>
    <t>02640015</t>
  </si>
  <si>
    <t>Jenkins Elementary School</t>
  </si>
  <si>
    <t>02640020</t>
  </si>
  <si>
    <t>Wampatuck Elementary</t>
  </si>
  <si>
    <t>02640305</t>
  </si>
  <si>
    <t>Gates Intermediate School</t>
  </si>
  <si>
    <t>02640505</t>
  </si>
  <si>
    <t>Scituate High School</t>
  </si>
  <si>
    <t>02650007</t>
  </si>
  <si>
    <t>George R Martin</t>
  </si>
  <si>
    <t>02650015</t>
  </si>
  <si>
    <t>Mildred Aitken School</t>
  </si>
  <si>
    <t>02650405</t>
  </si>
  <si>
    <t>Dr. Kevin M. Hurley Middle School</t>
  </si>
  <si>
    <t>02650505</t>
  </si>
  <si>
    <t>Seekonk High</t>
  </si>
  <si>
    <t>02660005</t>
  </si>
  <si>
    <t>Cottage Street</t>
  </si>
  <si>
    <t>02660010</t>
  </si>
  <si>
    <t>East Elementary</t>
  </si>
  <si>
    <t>02660015</t>
  </si>
  <si>
    <t>Heights Elementary</t>
  </si>
  <si>
    <t>02660305</t>
  </si>
  <si>
    <t>Sharon Middle</t>
  </si>
  <si>
    <t>02660505</t>
  </si>
  <si>
    <t>Sharon High</t>
  </si>
  <si>
    <t>02690010</t>
  </si>
  <si>
    <t>Pine Hill</t>
  </si>
  <si>
    <t>02710005</t>
  </si>
  <si>
    <t>Beal School</t>
  </si>
  <si>
    <t>02710015</t>
  </si>
  <si>
    <t>Calvin Coolidge</t>
  </si>
  <si>
    <t>02710020</t>
  </si>
  <si>
    <t>Floral Street School</t>
  </si>
  <si>
    <t>02710025</t>
  </si>
  <si>
    <t>Walter J Paton</t>
  </si>
  <si>
    <t>02710030</t>
  </si>
  <si>
    <t>Oak Middle School</t>
  </si>
  <si>
    <t>02710035</t>
  </si>
  <si>
    <t>Spring Street</t>
  </si>
  <si>
    <t>02710040</t>
  </si>
  <si>
    <t>Parker Road Preschool</t>
  </si>
  <si>
    <t>02710305</t>
  </si>
  <si>
    <t>Sherwood Middle School</t>
  </si>
  <si>
    <t>02710505</t>
  </si>
  <si>
    <t>Shrewsbury Sr High</t>
  </si>
  <si>
    <t>02720005</t>
  </si>
  <si>
    <t>Shutesbury Elementary</t>
  </si>
  <si>
    <t>02730005</t>
  </si>
  <si>
    <t>Chace Street</t>
  </si>
  <si>
    <t>02730008</t>
  </si>
  <si>
    <t>North Elementary</t>
  </si>
  <si>
    <t>02730015</t>
  </si>
  <si>
    <t>02730025</t>
  </si>
  <si>
    <t>Wilbur</t>
  </si>
  <si>
    <t>02730305</t>
  </si>
  <si>
    <t>Somerset Middle School</t>
  </si>
  <si>
    <t>02740005</t>
  </si>
  <si>
    <t>02740015</t>
  </si>
  <si>
    <t>Benjamin G Brown</t>
  </si>
  <si>
    <t>02740075</t>
  </si>
  <si>
    <t>Arthur D Healey</t>
  </si>
  <si>
    <t>02740083</t>
  </si>
  <si>
    <t>02740087</t>
  </si>
  <si>
    <t>Albert F. Argenziano School at Lincoln Park</t>
  </si>
  <si>
    <t>02740111</t>
  </si>
  <si>
    <t>E Somerville Community</t>
  </si>
  <si>
    <t>02740115</t>
  </si>
  <si>
    <t>West Somerville Neighborhood</t>
  </si>
  <si>
    <t>02740120</t>
  </si>
  <si>
    <t>Winter Hill Community</t>
  </si>
  <si>
    <t>02740410</t>
  </si>
  <si>
    <t>Next Wave Junior High</t>
  </si>
  <si>
    <t>02740505</t>
  </si>
  <si>
    <t>Somerville High</t>
  </si>
  <si>
    <t>02740510</t>
  </si>
  <si>
    <t>Full Circle High School</t>
  </si>
  <si>
    <t>02750005</t>
  </si>
  <si>
    <t>William E Norris</t>
  </si>
  <si>
    <t>02760008</t>
  </si>
  <si>
    <t>Mary E Finn School</t>
  </si>
  <si>
    <t>02760020</t>
  </si>
  <si>
    <t>Margaret A Neary</t>
  </si>
  <si>
    <t>02760050</t>
  </si>
  <si>
    <t>Albert S. Woodward Memorial School</t>
  </si>
  <si>
    <t>02760305</t>
  </si>
  <si>
    <t>P Brent Trottier</t>
  </si>
  <si>
    <t>02770005</t>
  </si>
  <si>
    <t>Charlton Street</t>
  </si>
  <si>
    <t>02770010</t>
  </si>
  <si>
    <t>Eastford Road</t>
  </si>
  <si>
    <t>02770020</t>
  </si>
  <si>
    <t>West Street</t>
  </si>
  <si>
    <t>02780015</t>
  </si>
  <si>
    <t>Plains Elementary</t>
  </si>
  <si>
    <t>02780020</t>
  </si>
  <si>
    <t>Mosier</t>
  </si>
  <si>
    <t>02780305</t>
  </si>
  <si>
    <t>Michael E. Smith Middle School</t>
  </si>
  <si>
    <t>02780505</t>
  </si>
  <si>
    <t>South Hadley High</t>
  </si>
  <si>
    <t>02810010</t>
  </si>
  <si>
    <t>Boland School</t>
  </si>
  <si>
    <t>02810015</t>
  </si>
  <si>
    <t>Thomas M Balliet</t>
  </si>
  <si>
    <t>02810020</t>
  </si>
  <si>
    <t>Samuel Bowles</t>
  </si>
  <si>
    <t>02810023</t>
  </si>
  <si>
    <t>Milton Bradley School</t>
  </si>
  <si>
    <t>02810025</t>
  </si>
  <si>
    <t>Brightwood</t>
  </si>
  <si>
    <t>02810030</t>
  </si>
  <si>
    <t>Elias Brookings</t>
  </si>
  <si>
    <t>02810035</t>
  </si>
  <si>
    <t>Daniel B Brunton</t>
  </si>
  <si>
    <t>02810045</t>
  </si>
  <si>
    <t>William N. DeBerry</t>
  </si>
  <si>
    <t>02810050</t>
  </si>
  <si>
    <t>Hiram L Dorman</t>
  </si>
  <si>
    <t>02810055</t>
  </si>
  <si>
    <t>Rebecca M Johnson</t>
  </si>
  <si>
    <t>02810060</t>
  </si>
  <si>
    <t>Margaret C Ells</t>
  </si>
  <si>
    <t>02810065</t>
  </si>
  <si>
    <t>Glenwood</t>
  </si>
  <si>
    <t>02810068</t>
  </si>
  <si>
    <t>Glickman Elementary</t>
  </si>
  <si>
    <t>02810075</t>
  </si>
  <si>
    <t>Frank H Freedman</t>
  </si>
  <si>
    <t>02810080</t>
  </si>
  <si>
    <t>Frederick Harris</t>
  </si>
  <si>
    <t>02810085</t>
  </si>
  <si>
    <t>Homer Street</t>
  </si>
  <si>
    <t>02810095</t>
  </si>
  <si>
    <t>Alfred G Zanetti</t>
  </si>
  <si>
    <t>02810100</t>
  </si>
  <si>
    <t>02810110</t>
  </si>
  <si>
    <t>Kensington Avenue</t>
  </si>
  <si>
    <t>02810115</t>
  </si>
  <si>
    <t>02810120</t>
  </si>
  <si>
    <t>02810125</t>
  </si>
  <si>
    <t>Dryden Memorial</t>
  </si>
  <si>
    <t>02810140</t>
  </si>
  <si>
    <t>Mary M Lynch</t>
  </si>
  <si>
    <t>02810145</t>
  </si>
  <si>
    <t>To be comparable, a Title I school must have an enrollment to staff ratio that is less than or equal to its comparison ratio.</t>
  </si>
  <si>
    <t>3. Third, an indication of whether a Title I school is comparable or not based on the current calculations will appear in Column 11. This is established by comparing the enrollment to staff ratio for the school with its comparison ratio. Note that this column is intentionally left blank for each non-Title I school.</t>
  </si>
  <si>
    <r>
      <t xml:space="preserve">4. Lastly, summary information will be automatically populated in both the </t>
    </r>
    <r>
      <rPr>
        <i/>
        <sz val="11"/>
        <rFont val="Calibri"/>
        <family val="2"/>
      </rPr>
      <t>Comparison Schools</t>
    </r>
    <r>
      <rPr>
        <sz val="11"/>
        <rFont val="Calibri"/>
        <family val="2"/>
      </rPr>
      <t xml:space="preserve"> and </t>
    </r>
    <r>
      <rPr>
        <i/>
        <sz val="11"/>
        <rFont val="Calibri"/>
        <family val="2"/>
      </rPr>
      <t>Summary Sheet</t>
    </r>
    <r>
      <rPr>
        <sz val="11"/>
        <rFont val="Calibri"/>
        <family val="2"/>
      </rPr>
      <t xml:space="preserve"> worksheets.</t>
    </r>
  </si>
  <si>
    <t>Review this automatically calculated information before proceeding to the next step. Do not panic if schools are identified as not being comparable; the next steps will help you exercise some flexibility in the demonstration which may alter the determinations.</t>
  </si>
  <si>
    <t>Step Six: Select comparison schools and determine if schools are comparable</t>
  </si>
  <si>
    <t>In this step you will make sure that the appropriate schools have been included in the comparability demonstration and that comparisons between schools are identified correctly.</t>
  </si>
  <si>
    <t>As a reminder, if the district has more than one school serving a particular grade span and at least one of the schools in that grade span provides Title I services, the district must demonstrate that all the Title I schools in that grade span are comparable to the non-Title I schools, or to each other if all schools in the grade span are Title I.</t>
  </si>
  <si>
    <t>A district is not required to demonstrate comparability for a Title I school that is the only school serving a particular grade span (in this case there is no comparison available) or for a school with an enrollment of less than 100 students.</t>
  </si>
  <si>
    <t>Districts will encounter one of three scenarios within a grade span: (a) only one school in the grade span, in which case the school is exempt from the comparability demonstration; (b) the grade span contains one or more Title I schools and one or more non-Title I schools; or (c) all schools within the grade span are Title I.</t>
  </si>
  <si>
    <t>When a grade span contains one or more Title I schools and one or more non-Title I schools:</t>
  </si>
  <si>
    <t>In this case, the district will compare its non-Title I schools to its Title I schools within the same grade span. To do this:</t>
  </si>
  <si>
    <t>1. Check Column 5, ‘Use as Comparison School’, to make sure that comparison schools have been identified correctly. By default, all non-Title I schools will be coded as comparison schools and no Title I schools will be coded as comparison schools. In this scenario, there should be no reason to change the coding in column 5.</t>
  </si>
  <si>
    <t>2. Do not enter any values in Column 6, ‘Low Income Percentage’. This column is only used when all schools within a grade span are Title I.</t>
  </si>
  <si>
    <t>3. If Column 11 indicates that one or more schools are not comparable, examine the enrollment data for the schools in the grade span. When there are significant enrollment differences between schools, a district has the option to split a grade span by size of school for comparability demonstration purposes, thus comparing similarly sized schools. A district may use this option within a grade span, provided the school with the largest enrollment is approximately twice as large as the enrollment of the smallest school.</t>
  </si>
  <si>
    <t>The requirements for demonstrating comparability within a grade span grouping are the same as for demonstrating comparability within a whole grade span. When the grade span split option is chosen, the district must demonstrate that comparability exists among Title I schools (if the grade span split groupings contain only Title I schools), or between Title I and non-Title I schools (if the grade span split grouping includes at least one Title I and one non-Title I school). If the grade span split results in a grouping in which there is only one Title I school or only non-Title I schools, no further documentation is required for the grouping.</t>
  </si>
  <si>
    <t>When all schools in a  grade span are Title I:</t>
  </si>
  <si>
    <r>
      <t xml:space="preserve">In general, comparability is demonstrated by comparing the student to state and locally funded staff ratio for each Title I school within a grade span to the average ratio for all non-Title I schools within that same grade span. In some cases, however, a school district may be providing Title I services to all of the schools within a grade span and there are no non-Title I schools with which to form a comparison group. Nevertheless, in such a situation, the school district must still demonstrate that comparability with respect to enrollment to staff ratios exists </t>
    </r>
    <r>
      <rPr>
        <u/>
        <sz val="11"/>
        <rFont val="Calibri"/>
        <family val="2"/>
      </rPr>
      <t>among</t>
    </r>
    <r>
      <rPr>
        <sz val="11"/>
        <rFont val="Calibri"/>
        <family val="2"/>
      </rPr>
      <t xml:space="preserve"> the Title I schools.</t>
    </r>
  </si>
  <si>
    <t>This requirement also applies in those cases where a school district implements the grade span split provision and ends up with two or more Title I schools but no non-Title I schools within one of the two groupings. In other words, if there are two or more Title I schools within a grade span split grouping and no non-Title I schools, those Title I schools must be comparable to each other in terms of their enrollment-staff ratios.</t>
  </si>
  <si>
    <t>To demonstrate comparability among Title I schools, a school district must establish a comparison group from of the lowest poverty Title I schools within the grade span or grade span split. The table below demonstrates how a comparison group is established by ranking schools on the basis of poverty:</t>
  </si>
  <si>
    <t>Title I School</t>
  </si>
  <si>
    <t>Poverty Percentage</t>
  </si>
  <si>
    <t>Summer Lane</t>
  </si>
  <si>
    <t>Fallen Avenue</t>
  </si>
  <si>
    <t>Winter Street</t>
  </si>
  <si>
    <t>Liberty Street</t>
  </si>
  <si>
    <r>
      <t xml:space="preserve">This table lists five Title I schools with their respective poverty percentages. A school district may form a comparison group representing </t>
    </r>
    <r>
      <rPr>
        <u/>
        <sz val="11"/>
        <rFont val="Calibri"/>
        <family val="2"/>
      </rPr>
      <t>no more than half</t>
    </r>
    <r>
      <rPr>
        <sz val="11"/>
        <rFont val="Calibri"/>
        <family val="2"/>
      </rPr>
      <t xml:space="preserve"> of all the schools within the total grouping and that comparison group must come from the schools with the smallest incidence of poverty.</t>
    </r>
  </si>
  <si>
    <t xml:space="preserve">Because there are five schools and the comparison group cannot comprise more than half of the schools, in this case the average enrollment to staff ratio for comparison purposes may be determined using the two lowest poverty schools, Winter and Liberty Street, or by using the lowest poverty school alone, Liberty Street. </t>
  </si>
  <si>
    <r>
      <t xml:space="preserve">Any number of schools within the lower half of the total schools in the grade span based on poverty can be used as a comparison group as long as they are selected consecutively from the bottom up. As in the case of comparing Title I to non-Title I schools, the </t>
    </r>
    <r>
      <rPr>
        <u/>
        <sz val="11"/>
        <rFont val="Calibri"/>
        <family val="2"/>
      </rPr>
      <t>10 percent variance in ratios is also allowed</t>
    </r>
    <r>
      <rPr>
        <sz val="11"/>
        <rFont val="Calibri"/>
        <family val="2"/>
      </rPr>
      <t xml:space="preserve">. </t>
    </r>
  </si>
  <si>
    <t>1. Establish a lower and higher poverty grouping for all of the Title I schools within the grade span, as described above.</t>
  </si>
  <si>
    <t>2. Adjust the values in Column 5, ‘Use as Comparison School’, to ensure that comparison schools are identified correctly. By default, all non-Title I schools will be coded as comparison schools and no Title I schools will be coded as comparison schools. In this scenario, you will have to change some values in column 5 to indicate that one or more of the lower poverty Title I schools in the grade span will serve as comparison schools for the higher poverty Title I schools in the same grade span.</t>
  </si>
  <si>
    <t>3. In Column 6, ‘Low Income Percentage’, enter low income percentages based on enrollment for all of the Title I schools within the grade span. There is no need to enter low income percentages for non-Title I schools.</t>
  </si>
  <si>
    <t>4. If Column 11 indicates that one or more schools are not comparable, examine the enrollment data for the schools in the grade span. When there are significant enrollment differences between schools, a district has the option to split a grade span by size of school for comparability demonstration purposes, thus comparing similarly sized schools. A district may use this option within a grade span, provided the school with the largest enrollment is approximately twice as large as the enrollment of the smallest school.</t>
  </si>
  <si>
    <t>Step Seven: Take action if schools are not comparable</t>
  </si>
  <si>
    <t>If schools are found not to be comparable, adjustments in staffing in the non-comparable schools should be made promptly in collaboration with the district business manager and district supervisory personnel responsible for staffing.</t>
  </si>
  <si>
    <t>Step Eight: Complete and file comparability documentation</t>
  </si>
  <si>
    <r>
      <t xml:space="preserve">Complete the </t>
    </r>
    <r>
      <rPr>
        <i/>
        <sz val="11"/>
        <rFont val="Calibri"/>
        <family val="2"/>
      </rPr>
      <t>Summary Sheet</t>
    </r>
    <r>
      <rPr>
        <sz val="11"/>
        <rFont val="Calibri"/>
        <family val="2"/>
      </rPr>
      <t xml:space="preserve"> by entering the date and details for the person who had primary responsibility for compiling and verifying the data. </t>
    </r>
  </si>
  <si>
    <t>Save, print, and maintain on file the following:</t>
  </si>
  <si>
    <r>
      <t>§</t>
    </r>
    <r>
      <rPr>
        <sz val="7"/>
        <rFont val="Times New Roman"/>
        <family val="1"/>
      </rPr>
      <t xml:space="preserve">      </t>
    </r>
    <r>
      <rPr>
        <sz val="11"/>
        <rFont val="Calibri"/>
        <family val="2"/>
      </rPr>
      <t xml:space="preserve">Copies of the </t>
    </r>
    <r>
      <rPr>
        <i/>
        <sz val="11"/>
        <rFont val="Calibri"/>
        <family val="2"/>
      </rPr>
      <t>Detailed School Data</t>
    </r>
    <r>
      <rPr>
        <sz val="11"/>
        <rFont val="Calibri"/>
        <family val="2"/>
      </rPr>
      <t xml:space="preserve">, </t>
    </r>
    <r>
      <rPr>
        <i/>
        <sz val="11"/>
        <rFont val="Calibri"/>
        <family val="2"/>
      </rPr>
      <t>Comparison Schools</t>
    </r>
    <r>
      <rPr>
        <sz val="11"/>
        <rFont val="Calibri"/>
        <family val="2"/>
      </rPr>
      <t xml:space="preserve">, and </t>
    </r>
    <r>
      <rPr>
        <i/>
        <sz val="11"/>
        <rFont val="Calibri"/>
        <family val="2"/>
      </rPr>
      <t>Summary Sheet</t>
    </r>
    <r>
      <rPr>
        <sz val="11"/>
        <rFont val="Calibri"/>
        <family val="2"/>
      </rPr>
      <t xml:space="preserve"> worksheets; </t>
    </r>
  </si>
  <si>
    <r>
      <t>§</t>
    </r>
    <r>
      <rPr>
        <sz val="7"/>
        <rFont val="Times New Roman"/>
        <family val="1"/>
      </rPr>
      <t xml:space="preserve">      </t>
    </r>
    <r>
      <rPr>
        <sz val="11"/>
        <rFont val="Calibri"/>
        <family val="2"/>
      </rPr>
      <t>Schedules of instructional staff serving more than one school building; and</t>
    </r>
  </si>
  <si>
    <r>
      <t>§</t>
    </r>
    <r>
      <rPr>
        <sz val="7"/>
        <rFont val="Times New Roman"/>
        <family val="1"/>
      </rPr>
      <t xml:space="preserve">      </t>
    </r>
    <r>
      <rPr>
        <sz val="11"/>
        <rFont val="Calibri"/>
        <family val="2"/>
      </rPr>
      <t>Resource records, including school enrollment records.</t>
    </r>
  </si>
  <si>
    <t>This documentation will serve as the district’s annual comparability demonstration, and must be retained and made available for outside review.</t>
  </si>
  <si>
    <t>00090020</t>
  </si>
  <si>
    <t>South Elementary</t>
  </si>
  <si>
    <t>00090025</t>
  </si>
  <si>
    <t>West Elementary</t>
  </si>
  <si>
    <t>00090305</t>
  </si>
  <si>
    <t>Doherty Middle</t>
  </si>
  <si>
    <t>00090310</t>
  </si>
  <si>
    <t>Andover West Middle</t>
  </si>
  <si>
    <t>00090350</t>
  </si>
  <si>
    <t>Wood Hill Middle School</t>
  </si>
  <si>
    <t>00090505</t>
  </si>
  <si>
    <t>Andover High</t>
  </si>
  <si>
    <t>00100005</t>
  </si>
  <si>
    <t>John A Bishop</t>
  </si>
  <si>
    <t>00100010</t>
  </si>
  <si>
    <t>Brackett</t>
  </si>
  <si>
    <t>00100025</t>
  </si>
  <si>
    <t>Cyrus E Dallin</t>
  </si>
  <si>
    <t>00100030</t>
  </si>
  <si>
    <t>Hardy</t>
  </si>
  <si>
    <t>00100038</t>
  </si>
  <si>
    <t>Menotomy Preschool</t>
  </si>
  <si>
    <t>00100045</t>
  </si>
  <si>
    <t>Peirce</t>
  </si>
  <si>
    <t>00100050</t>
  </si>
  <si>
    <t>Thompson</t>
  </si>
  <si>
    <t>00100055</t>
  </si>
  <si>
    <t>M Norcross Stratton</t>
  </si>
  <si>
    <t>00100410</t>
  </si>
  <si>
    <t>Ottoson Middle</t>
  </si>
  <si>
    <t>00100505</t>
  </si>
  <si>
    <t>Arlington High</t>
  </si>
  <si>
    <t>00140005</t>
  </si>
  <si>
    <t>00140010</t>
  </si>
  <si>
    <t>00140015</t>
  </si>
  <si>
    <t>David Mindess</t>
  </si>
  <si>
    <t>00140405</t>
  </si>
  <si>
    <t>Ashland Middle</t>
  </si>
  <si>
    <t>00140505</t>
  </si>
  <si>
    <t>Ashland High</t>
  </si>
  <si>
    <t>00160001</t>
  </si>
  <si>
    <t>A. Irvin Studley Elementary School</t>
  </si>
  <si>
    <t>00160008</t>
  </si>
  <si>
    <t>Early Learning Center</t>
  </si>
  <si>
    <t>00160035</t>
  </si>
  <si>
    <t>Thomas E. Willett School</t>
  </si>
  <si>
    <t>00160040</t>
  </si>
  <si>
    <t>Hyman Fine Elementary School</t>
  </si>
  <si>
    <t>00160045</t>
  </si>
  <si>
    <t>Hill-Roberts Elementary School</t>
  </si>
  <si>
    <t>00160050</t>
  </si>
  <si>
    <t>Peter Thacher Elementary School</t>
  </si>
  <si>
    <t>00160305</t>
  </si>
  <si>
    <t>Robert J. Coelho Middle School</t>
  </si>
  <si>
    <t>00160315</t>
  </si>
  <si>
    <t>Cyril K. Brennan Middle School</t>
  </si>
  <si>
    <t>00160320</t>
  </si>
  <si>
    <t>Wamsutta Middle School</t>
  </si>
  <si>
    <t>00160505</t>
  </si>
  <si>
    <t>Attleboro High</t>
  </si>
  <si>
    <t>00170005</t>
  </si>
  <si>
    <t>Julia Bancroft</t>
  </si>
  <si>
    <t>00170010</t>
  </si>
  <si>
    <t>Bryn Mawr</t>
  </si>
  <si>
    <t>00170015</t>
  </si>
  <si>
    <t>Pakachoag</t>
  </si>
  <si>
    <t>00170025</t>
  </si>
  <si>
    <t>Mary D Stone</t>
  </si>
  <si>
    <t>00170305</t>
  </si>
  <si>
    <t>Auburn Middle</t>
  </si>
  <si>
    <t>00170505</t>
  </si>
  <si>
    <t>Auburn Senior High</t>
  </si>
  <si>
    <t>00180010</t>
  </si>
  <si>
    <t>Ralph D Butler</t>
  </si>
  <si>
    <t>00180510</t>
  </si>
  <si>
    <t>Avon Middle High School</t>
  </si>
  <si>
    <t>00200005</t>
  </si>
  <si>
    <t>00200010</t>
  </si>
  <si>
    <t>Centerville Elementary</t>
  </si>
  <si>
    <t>00200025</t>
  </si>
  <si>
    <t>Hyannis West Elementary</t>
  </si>
  <si>
    <t>SW</t>
  </si>
  <si>
    <t>00200045</t>
  </si>
  <si>
    <t>West Villages Elementary School</t>
  </si>
  <si>
    <t>00200315</t>
  </si>
  <si>
    <t>Barnstable Intermediate School</t>
  </si>
  <si>
    <t>00200505</t>
  </si>
  <si>
    <t>Barnstable High</t>
  </si>
  <si>
    <t>00230010</t>
  </si>
  <si>
    <t>Lt Elezer Davis</t>
  </si>
  <si>
    <t>00230012</t>
  </si>
  <si>
    <t>Lt Job Lane School</t>
  </si>
  <si>
    <t>00230305</t>
  </si>
  <si>
    <t>John Glenn Middle</t>
  </si>
  <si>
    <t>00230505</t>
  </si>
  <si>
    <t>Bedford High</t>
  </si>
  <si>
    <t>00240005</t>
  </si>
  <si>
    <t>Cold Spring</t>
  </si>
  <si>
    <t>00240006</t>
  </si>
  <si>
    <t>Chestnut Hill Community School</t>
  </si>
  <si>
    <t>00240018</t>
  </si>
  <si>
    <t>00240025</t>
  </si>
  <si>
    <t>Jabish Middle School</t>
  </si>
  <si>
    <t>00240505</t>
  </si>
  <si>
    <t>Belchertown High</t>
  </si>
  <si>
    <t>00250003</t>
  </si>
  <si>
    <t>00250009</t>
  </si>
  <si>
    <t>Clara Macy Elementary</t>
  </si>
  <si>
    <t>00250020</t>
  </si>
  <si>
    <t>00250025</t>
  </si>
  <si>
    <t>Stall Brook</t>
  </si>
  <si>
    <t>00250315</t>
  </si>
  <si>
    <t>Bellingham Memorial Middle School</t>
  </si>
  <si>
    <t>00250505</t>
  </si>
  <si>
    <t>Bellingham High School</t>
  </si>
  <si>
    <t>00250510</t>
  </si>
  <si>
    <t>00260005</t>
  </si>
  <si>
    <t>Winn Brook</t>
  </si>
  <si>
    <t>00260010</t>
  </si>
  <si>
    <t>Mary Lee Burbank</t>
  </si>
  <si>
    <t>00260015</t>
  </si>
  <si>
    <t>Daniel Butler</t>
  </si>
  <si>
    <t>00260035</t>
  </si>
  <si>
    <t>Roger E Wellington</t>
  </si>
  <si>
    <t>00260305</t>
  </si>
  <si>
    <t>Winthrop L Chenery Middle</t>
  </si>
  <si>
    <t>00260505</t>
  </si>
  <si>
    <t>Belmont High</t>
  </si>
  <si>
    <t>00270010</t>
  </si>
  <si>
    <t>Berkley Community School</t>
  </si>
  <si>
    <t>00270305</t>
  </si>
  <si>
    <t>Berkley Middle School</t>
  </si>
  <si>
    <t>00280005</t>
  </si>
  <si>
    <t>Berlin Memorial</t>
  </si>
  <si>
    <t>00300010</t>
  </si>
  <si>
    <t>00300015</t>
  </si>
  <si>
    <t>Cove Elementary</t>
  </si>
  <si>
    <t>00300033</t>
  </si>
  <si>
    <t>Hannah Elementary</t>
  </si>
  <si>
    <t>00300040</t>
  </si>
  <si>
    <t>North Beverly Elementary</t>
  </si>
  <si>
    <t>00300055</t>
  </si>
  <si>
    <t>00300305</t>
  </si>
  <si>
    <t>Briscoe Middle</t>
  </si>
  <si>
    <t>00300505</t>
  </si>
  <si>
    <t>Beverly High</t>
  </si>
  <si>
    <t>00310005</t>
  </si>
  <si>
    <t>Thomas Ditson</t>
  </si>
  <si>
    <t>00310007</t>
  </si>
  <si>
    <t>Frederick J Dutile</t>
  </si>
  <si>
    <t>00310012</t>
  </si>
  <si>
    <t>John F Kennedy</t>
  </si>
  <si>
    <t>00310015</t>
  </si>
  <si>
    <t>Parker</t>
  </si>
  <si>
    <t>00310026</t>
  </si>
  <si>
    <t>Hajjar Elementary</t>
  </si>
  <si>
    <t>00310030</t>
  </si>
  <si>
    <t>Eugene C Vining</t>
  </si>
  <si>
    <t>00310305</t>
  </si>
  <si>
    <t>Marshall Middle School</t>
  </si>
  <si>
    <t>00310310</t>
  </si>
  <si>
    <t>Locke Middle</t>
  </si>
  <si>
    <t>00310505</t>
  </si>
  <si>
    <t>Billerica Memorial High School</t>
  </si>
  <si>
    <t>00350001</t>
  </si>
  <si>
    <t>Lee Academy</t>
  </si>
  <si>
    <t>00350003</t>
  </si>
  <si>
    <t>00350004</t>
  </si>
  <si>
    <t>Lyon K-8</t>
  </si>
  <si>
    <t>00350006</t>
  </si>
  <si>
    <t>ELC - West Zone</t>
  </si>
  <si>
    <t>00350008</t>
  </si>
  <si>
    <t>Dr. Catherine Ellison-Rosa Parks Early Ed School</t>
  </si>
  <si>
    <t>00350009</t>
  </si>
  <si>
    <t>00350010</t>
  </si>
  <si>
    <t>Haynes Early Education Center</t>
  </si>
  <si>
    <t>00350012</t>
  </si>
  <si>
    <t>Boston Teachers Union School</t>
  </si>
  <si>
    <t>00350013</t>
  </si>
  <si>
    <t>Jackson Mann</t>
  </si>
  <si>
    <t>00350020</t>
  </si>
  <si>
    <t>Curley K-8 School</t>
  </si>
  <si>
    <t>00350021</t>
  </si>
  <si>
    <t>Beethoven</t>
  </si>
  <si>
    <t>00350036</t>
  </si>
  <si>
    <t>Carter Developmental Center</t>
  </si>
  <si>
    <t>00350052</t>
  </si>
  <si>
    <t>Charles Sumner</t>
  </si>
  <si>
    <t>00350054</t>
  </si>
  <si>
    <t>Charles H Taylor</t>
  </si>
  <si>
    <t>00350062</t>
  </si>
  <si>
    <t>Curtis Guild</t>
  </si>
  <si>
    <t>00350072</t>
  </si>
  <si>
    <t>David A Ellis</t>
  </si>
  <si>
    <t>00350074</t>
  </si>
  <si>
    <t>Dearborn</t>
  </si>
  <si>
    <t>00350077</t>
  </si>
  <si>
    <t>Dennis C Haley</t>
  </si>
  <si>
    <t>00350080</t>
  </si>
  <si>
    <t>Donald Mckay</t>
  </si>
  <si>
    <t>00350088</t>
  </si>
  <si>
    <t>Edward Everett</t>
  </si>
  <si>
    <t>00350094</t>
  </si>
  <si>
    <t>00350096</t>
  </si>
  <si>
    <t>Eliot Elementary</t>
  </si>
  <si>
    <t>00350100</t>
  </si>
  <si>
    <t>Ellis Mendell</t>
  </si>
  <si>
    <t>00350116</t>
  </si>
  <si>
    <t>Franklin D Roosevelt</t>
  </si>
  <si>
    <t>00350122</t>
  </si>
  <si>
    <t>George H Conley</t>
  </si>
  <si>
    <t>00350135</t>
  </si>
  <si>
    <t>Henry Grew</t>
  </si>
  <si>
    <t>00350138</t>
  </si>
  <si>
    <t>O W Holmes</t>
  </si>
  <si>
    <t>00350141</t>
  </si>
  <si>
    <t>Hugh Roe O'Donnell</t>
  </si>
  <si>
    <t>00350146</t>
  </si>
  <si>
    <t>00350153</t>
  </si>
  <si>
    <t>James W Hennigan</t>
  </si>
  <si>
    <t>00350154</t>
  </si>
  <si>
    <t>James J Chittick</t>
  </si>
  <si>
    <t>00350156</t>
  </si>
  <si>
    <t>James Otis</t>
  </si>
  <si>
    <t>00350166</t>
  </si>
  <si>
    <t>00350167</t>
  </si>
  <si>
    <t>John P Holland</t>
  </si>
  <si>
    <t>00350172</t>
  </si>
  <si>
    <t>John D Philbrick</t>
  </si>
  <si>
    <t>00350179</t>
  </si>
  <si>
    <t>John W McCormack</t>
  </si>
  <si>
    <t>00350180</t>
  </si>
  <si>
    <t>John Winthrop</t>
  </si>
  <si>
    <t>00350181</t>
  </si>
  <si>
    <t>Joseph P Tynan</t>
  </si>
  <si>
    <t>00350182</t>
  </si>
  <si>
    <t>Joseph J Hurley</t>
  </si>
  <si>
    <t>00350183</t>
  </si>
  <si>
    <t>Joseph Lee</t>
  </si>
  <si>
    <t>00350184</t>
  </si>
  <si>
    <t>Joseph P Manning</t>
  </si>
  <si>
    <t>00350190</t>
  </si>
  <si>
    <t>Joyce Kilmer</t>
  </si>
  <si>
    <t>00350200</t>
  </si>
  <si>
    <t>Harvard-Kent</t>
  </si>
  <si>
    <t>00350215</t>
  </si>
  <si>
    <t>Manassah E Bradley</t>
  </si>
  <si>
    <t>00350226</t>
  </si>
  <si>
    <t>Mattahunt</t>
  </si>
  <si>
    <t>00350227</t>
  </si>
  <si>
    <t>Mather</t>
  </si>
  <si>
    <t>00350229</t>
  </si>
  <si>
    <t>Maurice J Tobin</t>
  </si>
  <si>
    <t>00350231</t>
  </si>
  <si>
    <t>Michael J Perkins</t>
  </si>
  <si>
    <t>00350237</t>
  </si>
  <si>
    <t>Mozart</t>
  </si>
  <si>
    <t>00350240</t>
  </si>
  <si>
    <t>Richard J Murphy</t>
  </si>
  <si>
    <t>00350243</t>
  </si>
  <si>
    <t>Nathan Hale</t>
  </si>
  <si>
    <t>00350255</t>
  </si>
  <si>
    <t>Oliver Hazard Perry</t>
  </si>
  <si>
    <t>00350257</t>
  </si>
  <si>
    <t>Orchard Gardens</t>
  </si>
  <si>
    <t>00350258</t>
  </si>
  <si>
    <t>William H Ohrenberger</t>
  </si>
  <si>
    <t>00350262</t>
  </si>
  <si>
    <t>Lyndon</t>
  </si>
  <si>
    <t>00350264</t>
  </si>
  <si>
    <t>Patrick J Kennedy</t>
  </si>
  <si>
    <t>00350266</t>
  </si>
  <si>
    <t>Streiber Memorial School</t>
  </si>
  <si>
    <t>00610090</t>
  </si>
  <si>
    <t>Gen John J Stefanik</t>
  </si>
  <si>
    <t>00610305</t>
  </si>
  <si>
    <t>Bellamy Middle</t>
  </si>
  <si>
    <t>00610310</t>
  </si>
  <si>
    <t>Fairview Middle</t>
  </si>
  <si>
    <t>00610505</t>
  </si>
  <si>
    <t>Chicopee High</t>
  </si>
  <si>
    <t>00610510</t>
  </si>
  <si>
    <t>00630010</t>
  </si>
  <si>
    <t>Clarksburg Elementary</t>
  </si>
  <si>
    <t>00640050</t>
  </si>
  <si>
    <t>Clinton Elementary</t>
  </si>
  <si>
    <t>00640305</t>
  </si>
  <si>
    <t>Clinton Middle School</t>
  </si>
  <si>
    <t>00640505</t>
  </si>
  <si>
    <t>Clinton Senior High</t>
  </si>
  <si>
    <t>00650005</t>
  </si>
  <si>
    <t>Deer Hill</t>
  </si>
  <si>
    <t>00650010</t>
  </si>
  <si>
    <t>Joseph Osgood</t>
  </si>
  <si>
    <t>00650505</t>
  </si>
  <si>
    <t>Cohasset Middle/High School</t>
  </si>
  <si>
    <t>00670005</t>
  </si>
  <si>
    <t>Alcott</t>
  </si>
  <si>
    <t>00670020</t>
  </si>
  <si>
    <t>Thoreau</t>
  </si>
  <si>
    <t>00670030</t>
  </si>
  <si>
    <t>Willard</t>
  </si>
  <si>
    <t>00670305</t>
  </si>
  <si>
    <t>Concord Middle</t>
  </si>
  <si>
    <t>00680005</t>
  </si>
  <si>
    <t>Conway Grammar</t>
  </si>
  <si>
    <t>00710010</t>
  </si>
  <si>
    <t>00710015</t>
  </si>
  <si>
    <t>Great Oak</t>
  </si>
  <si>
    <t>00710030</t>
  </si>
  <si>
    <t>Riverside</t>
  </si>
  <si>
    <t>00710032</t>
  </si>
  <si>
    <t>Ivan G Smith</t>
  </si>
  <si>
    <t>00710045</t>
  </si>
  <si>
    <t>Willis E Thorpe</t>
  </si>
  <si>
    <t>00710305</t>
  </si>
  <si>
    <t>Holten Richmond Middle School</t>
  </si>
  <si>
    <t>00710505</t>
  </si>
  <si>
    <t>Danvers High</t>
  </si>
  <si>
    <t>00720015</t>
  </si>
  <si>
    <t>Joseph Demello</t>
  </si>
  <si>
    <t>00720030</t>
  </si>
  <si>
    <t>George H Potter</t>
  </si>
  <si>
    <t>00720040</t>
  </si>
  <si>
    <t>James M. Quinn School</t>
  </si>
  <si>
    <t>00720050</t>
  </si>
  <si>
    <t>Dartmouth Middle</t>
  </si>
  <si>
    <t>00720505</t>
  </si>
  <si>
    <t>Dartmouth High</t>
  </si>
  <si>
    <t>00730005</t>
  </si>
  <si>
    <t>Early Childhood Center</t>
  </si>
  <si>
    <t>00730010</t>
  </si>
  <si>
    <t>Avery</t>
  </si>
  <si>
    <t>00730025</t>
  </si>
  <si>
    <t>Greenlodge</t>
  </si>
  <si>
    <t>00730030</t>
  </si>
  <si>
    <t>Oakdale</t>
  </si>
  <si>
    <t>00730045</t>
  </si>
  <si>
    <t>Riverdale</t>
  </si>
  <si>
    <t>00730305</t>
  </si>
  <si>
    <t>Dedham Middle School</t>
  </si>
  <si>
    <t>00730505</t>
  </si>
  <si>
    <t>Dedham High</t>
  </si>
  <si>
    <t>00740015</t>
  </si>
  <si>
    <t>00770003</t>
  </si>
  <si>
    <t>00770505</t>
  </si>
  <si>
    <t>Douglas High School</t>
  </si>
  <si>
    <t>00780005</t>
  </si>
  <si>
    <t>Chickering</t>
  </si>
  <si>
    <t>00790020</t>
  </si>
  <si>
    <t>00790030</t>
  </si>
  <si>
    <t>Greenmont Avenue</t>
  </si>
  <si>
    <t>00790035</t>
  </si>
  <si>
    <t>Brookside Elementary</t>
  </si>
  <si>
    <t>00790040</t>
  </si>
  <si>
    <t>George H. Englesby Intermediate</t>
  </si>
  <si>
    <t>00790410</t>
  </si>
  <si>
    <t>Lakeview Junior High</t>
  </si>
  <si>
    <t>00790505</t>
  </si>
  <si>
    <t>Dracut Senior High</t>
  </si>
  <si>
    <t>00820004</t>
  </si>
  <si>
    <t>Alden School</t>
  </si>
  <si>
    <t>00820006</t>
  </si>
  <si>
    <t>Chandler Elementary</t>
  </si>
  <si>
    <t>00820305</t>
  </si>
  <si>
    <t>Duxbury Middle</t>
  </si>
  <si>
    <t>00820505</t>
  </si>
  <si>
    <t>Duxbury High</t>
  </si>
  <si>
    <t>00830005</t>
  </si>
  <si>
    <t>Central</t>
  </si>
  <si>
    <t>00830010</t>
  </si>
  <si>
    <t>Gordon W Mitchell</t>
  </si>
  <si>
    <t>00830505</t>
  </si>
  <si>
    <t>00850005</t>
  </si>
  <si>
    <t>Eastham Elementary</t>
  </si>
  <si>
    <t>00860005</t>
  </si>
  <si>
    <t>Center School</t>
  </si>
  <si>
    <t>00860010</t>
  </si>
  <si>
    <t>Maple</t>
  </si>
  <si>
    <t>00860020</t>
  </si>
  <si>
    <t>Neil A Pepin</t>
  </si>
  <si>
    <t>00860305</t>
  </si>
  <si>
    <t>White Brook Middle School</t>
  </si>
  <si>
    <t>00860505</t>
  </si>
  <si>
    <t>Easthampton High</t>
  </si>
  <si>
    <t>00870010</t>
  </si>
  <si>
    <t>Mapleshade</t>
  </si>
  <si>
    <t>00870013</t>
  </si>
  <si>
    <t>Meadow Brook</t>
  </si>
  <si>
    <t>00870015</t>
  </si>
  <si>
    <t>Mountain View</t>
  </si>
  <si>
    <t>00870305</t>
  </si>
  <si>
    <t>Birchland Park</t>
  </si>
  <si>
    <t>00870505</t>
  </si>
  <si>
    <t>East Longmeadow High</t>
  </si>
  <si>
    <t>00880003</t>
  </si>
  <si>
    <t>00880015</t>
  </si>
  <si>
    <t>Parkview Elementary</t>
  </si>
  <si>
    <t>00880020</t>
  </si>
  <si>
    <t>Moreau Hall</t>
  </si>
  <si>
    <t>00880025</t>
  </si>
  <si>
    <t>H H Richardson School</t>
  </si>
  <si>
    <t>00880030</t>
  </si>
  <si>
    <t>F L Olmsted</t>
  </si>
  <si>
    <t>00880405</t>
  </si>
  <si>
    <t>Easton Middle School</t>
  </si>
  <si>
    <t>00880505</t>
  </si>
  <si>
    <t>Oliver Ames High</t>
  </si>
  <si>
    <t>00890005</t>
  </si>
  <si>
    <t>Edgartown Elementary</t>
  </si>
  <si>
    <t>00910030</t>
  </si>
  <si>
    <t>Erving Elementary</t>
  </si>
  <si>
    <t>00930010</t>
  </si>
  <si>
    <t>Sumner G. Whittier School</t>
  </si>
  <si>
    <t>00930015</t>
  </si>
  <si>
    <t>Webster School</t>
  </si>
  <si>
    <t>00930018</t>
  </si>
  <si>
    <t>Madeline English School</t>
  </si>
  <si>
    <t>00930028</t>
  </si>
  <si>
    <t>George Keverian School</t>
  </si>
  <si>
    <t>00930038</t>
  </si>
  <si>
    <t>Lafayette School</t>
  </si>
  <si>
    <t>00930058</t>
  </si>
  <si>
    <t>Parlin School</t>
  </si>
  <si>
    <t>00930505</t>
  </si>
  <si>
    <t>Everett High</t>
  </si>
  <si>
    <t>00940010</t>
  </si>
  <si>
    <t>East Fairhaven</t>
  </si>
  <si>
    <t>00940030</t>
  </si>
  <si>
    <t>Leroy Wood</t>
  </si>
  <si>
    <t>00940305</t>
  </si>
  <si>
    <t>Hastings Middle</t>
  </si>
  <si>
    <t>00940505</t>
  </si>
  <si>
    <t>Fairhaven High</t>
  </si>
  <si>
    <t>00950005</t>
  </si>
  <si>
    <t>North End Elementary</t>
  </si>
  <si>
    <t>00950009</t>
  </si>
  <si>
    <t>Carlton M. Viveiros Elementary School</t>
  </si>
  <si>
    <t>Warren Elementary</t>
  </si>
  <si>
    <t>07780010</t>
  </si>
  <si>
    <t>07780505</t>
  </si>
  <si>
    <t>Quaboag Regional High</t>
  </si>
  <si>
    <t>07800010</t>
  </si>
  <si>
    <t>Louise A Conley</t>
  </si>
  <si>
    <t>07800025</t>
  </si>
  <si>
    <t>Maquan Elementary</t>
  </si>
  <si>
    <t>07800030</t>
  </si>
  <si>
    <t>John H Duval</t>
  </si>
  <si>
    <t>07800035</t>
  </si>
  <si>
    <t>Indian Head</t>
  </si>
  <si>
    <t>07800310</t>
  </si>
  <si>
    <t>Whitman Middle</t>
  </si>
  <si>
    <t>07800315</t>
  </si>
  <si>
    <t>Hanson Middle School</t>
  </si>
  <si>
    <t>07800505</t>
  </si>
  <si>
    <t>Whitman Hanson Regional</t>
  </si>
  <si>
    <t>08010605</t>
  </si>
  <si>
    <t>08050605</t>
  </si>
  <si>
    <t>Blackstone Valley</t>
  </si>
  <si>
    <t>08060605</t>
  </si>
  <si>
    <t>08100605</t>
  </si>
  <si>
    <t>08150605</t>
  </si>
  <si>
    <t>08180605</t>
  </si>
  <si>
    <t>08210605</t>
  </si>
  <si>
    <t>08230605</t>
  </si>
  <si>
    <t>08250605</t>
  </si>
  <si>
    <t>08280605</t>
  </si>
  <si>
    <t>08290605</t>
  </si>
  <si>
    <t>08300605</t>
  </si>
  <si>
    <t>Minuteman Regional High</t>
  </si>
  <si>
    <t>08320605</t>
  </si>
  <si>
    <t>08510605</t>
  </si>
  <si>
    <t>08520605</t>
  </si>
  <si>
    <t>08530605</t>
  </si>
  <si>
    <t>08540605</t>
  </si>
  <si>
    <t>08550605</t>
  </si>
  <si>
    <t>08600605</t>
  </si>
  <si>
    <t>08710605</t>
  </si>
  <si>
    <t>08720605</t>
  </si>
  <si>
    <t>08730605</t>
  </si>
  <si>
    <t>08760605</t>
  </si>
  <si>
    <t>08780605</t>
  </si>
  <si>
    <t>What is Title I comparability and why is it important?</t>
  </si>
  <si>
    <t>The images below visually demonstrate the notion of comparable and non-comparable schools.</t>
  </si>
  <si>
    <t xml:space="preserve">Example A: </t>
  </si>
  <si>
    <t>Comparable Schools</t>
  </si>
  <si>
    <t xml:space="preserve">Services funded by state and local sources are equal in Title I &amp; non-Title I schools. </t>
  </si>
  <si>
    <t>Title I Funds</t>
  </si>
  <si>
    <t>State &amp; Local Funds</t>
  </si>
  <si>
    <t xml:space="preserve">Example B: </t>
  </si>
  <si>
    <t>Non-Comparable Schools</t>
  </si>
  <si>
    <t xml:space="preserve">Title I schools receive lesser amounts of state and locally-funded services than non-Title I schools. </t>
  </si>
  <si>
    <t>What is a Comparability Assurance and what are the consequences of schools not being comparable?</t>
  </si>
  <si>
    <t>1. Immediate suspension of the Title I program at schools in non-compliance until such absence of comparability has been corrected.</t>
  </si>
  <si>
    <t>2. Withholding of payments of Title I funds based upon the amount or percentage by which the school district is out of compliance.</t>
  </si>
  <si>
    <t>3. Repayment of Title I funds of that project year through the date of suspension equal to the amount or percentage by which the school district has failed the meet the comparability requirement.</t>
  </si>
  <si>
    <t>Which districts have to complete comparability reports?</t>
  </si>
  <si>
    <t>1. Multi-school districts:</t>
  </si>
  <si>
    <t>Every district comprising more than one school serving similar grade spans must complete a full comparability report each year.</t>
  </si>
  <si>
    <t>A school with 100 or fewer students may be excluded from the comparability determination. Make a notation on the forms if this exclusion is exercised.</t>
  </si>
  <si>
    <t>2. Districts with only one school per grade span:</t>
  </si>
  <si>
    <t>3. Single-school districts:</t>
  </si>
  <si>
    <t>How does a district demonstrate comparability?</t>
  </si>
  <si>
    <t>1. District-wide Salary Schedule</t>
  </si>
  <si>
    <t>EPIMS 1305</t>
  </si>
  <si>
    <t>Principal</t>
  </si>
  <si>
    <t>EPIMS 1310</t>
  </si>
  <si>
    <t>Assistant/Vice Principal</t>
  </si>
  <si>
    <t>EPIMS 2305</t>
  </si>
  <si>
    <t>Teacher</t>
  </si>
  <si>
    <t>EPIMS 2310</t>
  </si>
  <si>
    <t>Teacher – support content instruction</t>
  </si>
  <si>
    <t>EPIMS 2325</t>
  </si>
  <si>
    <t>Long Term Substitute Teacher</t>
  </si>
  <si>
    <t>EPIMS 2330</t>
  </si>
  <si>
    <t>Instructional Coach</t>
  </si>
  <si>
    <t>EPIMS 3329</t>
  </si>
  <si>
    <t>Guidance Counselor</t>
  </si>
  <si>
    <t>No other school staff may be included.</t>
  </si>
  <si>
    <t>3. Equivalence in the Provision of Instructional Materials and Supplies</t>
  </si>
  <si>
    <t>What are some key things to keep in mind about comparability?</t>
  </si>
  <si>
    <t>1. A district may exclude certain state and local funds from its comparability demonstration.</t>
  </si>
  <si>
    <t>a. Programs for students with limited English proficiency and/or disabilities</t>
  </si>
  <si>
    <t>b. State or local supplemental programs for educationally at-risk students</t>
  </si>
  <si>
    <t>2. Districts that “skip” (do not serve) Title I-eligible schools must treat such schools as Title I when determining comparability</t>
  </si>
  <si>
    <t>When a school district skips an eligible school with a higher concentration of poverty in order to serve a lower ranked school, the district must include the skipped school as a Title I school when making comparability determinations.</t>
  </si>
  <si>
    <t>How do I complete this year’s Title I comparability demonstration forms?</t>
  </si>
  <si>
    <t>4. A summary of all schools in the district, Title I or non-Title I, organized by grade span, documenting the name and position of the individual who completed the district’s Title I comparability demonstration.</t>
  </si>
  <si>
    <t>07740010</t>
  </si>
  <si>
    <t>Chilmark Elementary</t>
  </si>
  <si>
    <t>07740020</t>
  </si>
  <si>
    <t>07750018</t>
  </si>
  <si>
    <t>Davis Hill Elementary</t>
  </si>
  <si>
    <t>07750020</t>
  </si>
  <si>
    <t>Dawson</t>
  </si>
  <si>
    <t>07750027</t>
  </si>
  <si>
    <t>Houghton Elementary</t>
  </si>
  <si>
    <t>07750032</t>
  </si>
  <si>
    <t>Leroy E.Mayo</t>
  </si>
  <si>
    <t>07750040</t>
  </si>
  <si>
    <t>Paxton Center</t>
  </si>
  <si>
    <t>07750045</t>
  </si>
  <si>
    <t>Thomas Prince</t>
  </si>
  <si>
    <t>07750060</t>
  </si>
  <si>
    <t>Glenwood Elementary School</t>
  </si>
  <si>
    <t>07750305</t>
  </si>
  <si>
    <t>Mountview Middle</t>
  </si>
  <si>
    <t>07750310</t>
  </si>
  <si>
    <t>Central Tree Middle</t>
  </si>
  <si>
    <t>07750315</t>
  </si>
  <si>
    <t>Chocksett Middle School</t>
  </si>
  <si>
    <t>07750505</t>
  </si>
  <si>
    <t>Wachusett Regional High</t>
  </si>
  <si>
    <t>07780005</t>
  </si>
  <si>
    <t>Revised data following reallocation of resources</t>
  </si>
  <si>
    <t>Summary Sheet</t>
  </si>
  <si>
    <t>Staff Data By Individual School</t>
  </si>
  <si>
    <t>Other  (Please specify):</t>
  </si>
  <si>
    <t>Massachusetts Department of Elementary and Secondary Education</t>
  </si>
  <si>
    <t>Original compilation as of the Fall data designated by ESE</t>
  </si>
  <si>
    <t>Compiled by:</t>
  </si>
  <si>
    <t>Purpose of Documentation</t>
  </si>
  <si>
    <t>Name:</t>
  </si>
  <si>
    <t>Title:</t>
  </si>
  <si>
    <t>Date:</t>
  </si>
  <si>
    <t>Phone:</t>
  </si>
  <si>
    <t>Email:</t>
  </si>
  <si>
    <t>District Code:</t>
  </si>
  <si>
    <t>School Name</t>
  </si>
  <si>
    <t>School Code</t>
  </si>
  <si>
    <t>00010003</t>
  </si>
  <si>
    <t>TA</t>
  </si>
  <si>
    <t>Center</t>
  </si>
  <si>
    <t>NT</t>
  </si>
  <si>
    <t>00010015</t>
  </si>
  <si>
    <t>00010405</t>
  </si>
  <si>
    <t>Frolio Middle School</t>
  </si>
  <si>
    <t>00010505</t>
  </si>
  <si>
    <t>Abington High</t>
  </si>
  <si>
    <t>00020010</t>
  </si>
  <si>
    <t>Merriam</t>
  </si>
  <si>
    <t>00020015</t>
  </si>
  <si>
    <t>McCarthy-Towne</t>
  </si>
  <si>
    <t>00020020</t>
  </si>
  <si>
    <t>Douglas</t>
  </si>
  <si>
    <t>00020025</t>
  </si>
  <si>
    <t>Gates</t>
  </si>
  <si>
    <t>00020030</t>
  </si>
  <si>
    <t>Luther Conant</t>
  </si>
  <si>
    <t>00030025</t>
  </si>
  <si>
    <t>00030305</t>
  </si>
  <si>
    <t xml:space="preserve">This sheet is for grade span: </t>
  </si>
  <si>
    <t>School Name:</t>
  </si>
  <si>
    <t>School Code:</t>
  </si>
  <si>
    <t>Title I Status:</t>
  </si>
  <si>
    <t>Select from the drop down lists by clicking in the yellow cells below.</t>
  </si>
  <si>
    <t>Grade Span Split Option Applied (Yes/No):</t>
  </si>
  <si>
    <t>If Grade Span Split option applied, select school size:</t>
  </si>
  <si>
    <t>08790605</t>
  </si>
  <si>
    <t>08850605</t>
  </si>
  <si>
    <t>09100705</t>
  </si>
  <si>
    <t>09130705</t>
  </si>
  <si>
    <t>09150705</t>
  </si>
  <si>
    <t>0915</t>
  </si>
  <si>
    <t>0913</t>
  </si>
  <si>
    <t>0910</t>
  </si>
  <si>
    <t>0885</t>
  </si>
  <si>
    <t>0879</t>
  </si>
  <si>
    <t>0878</t>
  </si>
  <si>
    <t>0876</t>
  </si>
  <si>
    <t>0873</t>
  </si>
  <si>
    <t>0872</t>
  </si>
  <si>
    <t>0871</t>
  </si>
  <si>
    <t>0860</t>
  </si>
  <si>
    <t>0855</t>
  </si>
  <si>
    <t>0854</t>
  </si>
  <si>
    <t>0853</t>
  </si>
  <si>
    <t>0852</t>
  </si>
  <si>
    <t>0851</t>
  </si>
  <si>
    <t>0832</t>
  </si>
  <si>
    <t>0830</t>
  </si>
  <si>
    <t>0829</t>
  </si>
  <si>
    <t>0828</t>
  </si>
  <si>
    <t>0825</t>
  </si>
  <si>
    <t>0823</t>
  </si>
  <si>
    <t>0821</t>
  </si>
  <si>
    <t>0818</t>
  </si>
  <si>
    <t>0815</t>
  </si>
  <si>
    <t>0810</t>
  </si>
  <si>
    <t>0806</t>
  </si>
  <si>
    <t>0805</t>
  </si>
  <si>
    <t>0801</t>
  </si>
  <si>
    <t>0780</t>
  </si>
  <si>
    <t>0778</t>
  </si>
  <si>
    <t>0775</t>
  </si>
  <si>
    <t>0774</t>
  </si>
  <si>
    <t>0773</t>
  </si>
  <si>
    <t>0770</t>
  </si>
  <si>
    <t>0767</t>
  </si>
  <si>
    <t>0766</t>
  </si>
  <si>
    <t>0765</t>
  </si>
  <si>
    <t>0760</t>
  </si>
  <si>
    <t>0755</t>
  </si>
  <si>
    <t>0753</t>
  </si>
  <si>
    <t>0750</t>
  </si>
  <si>
    <t>0745</t>
  </si>
  <si>
    <t>0740</t>
  </si>
  <si>
    <t>0735</t>
  </si>
  <si>
    <t>0730</t>
  </si>
  <si>
    <t>0728</t>
  </si>
  <si>
    <t>0725</t>
  </si>
  <si>
    <t>0720</t>
  </si>
  <si>
    <t>0717</t>
  </si>
  <si>
    <t>0715</t>
  </si>
  <si>
    <t>0710</t>
  </si>
  <si>
    <t>0705</t>
  </si>
  <si>
    <t>0700</t>
  </si>
  <si>
    <t>0698</t>
  </si>
  <si>
    <t>0695</t>
  </si>
  <si>
    <t>0690</t>
  </si>
  <si>
    <t>0685</t>
  </si>
  <si>
    <t>0683</t>
  </si>
  <si>
    <t>0680</t>
  </si>
  <si>
    <t>0675</t>
  </si>
  <si>
    <t>0674</t>
  </si>
  <si>
    <t>0673</t>
  </si>
  <si>
    <t>0672</t>
  </si>
  <si>
    <t>0670</t>
  </si>
  <si>
    <t>0665</t>
  </si>
  <si>
    <t>0662</t>
  </si>
  <si>
    <t>0660</t>
  </si>
  <si>
    <t>0658</t>
  </si>
  <si>
    <t>0655</t>
  </si>
  <si>
    <t>0650</t>
  </si>
  <si>
    <t>0645</t>
  </si>
  <si>
    <t>0640</t>
  </si>
  <si>
    <t>0635</t>
  </si>
  <si>
    <t>0632</t>
  </si>
  <si>
    <t>0625</t>
  </si>
  <si>
    <t>0622</t>
  </si>
  <si>
    <t>0620</t>
  </si>
  <si>
    <t>0618</t>
  </si>
  <si>
    <t>0615</t>
  </si>
  <si>
    <t>0610</t>
  </si>
  <si>
    <t>0605</t>
  </si>
  <si>
    <t>0603</t>
  </si>
  <si>
    <t>0600</t>
  </si>
  <si>
    <t>0499</t>
  </si>
  <si>
    <t>0497</t>
  </si>
  <si>
    <t>0496</t>
  </si>
  <si>
    <t>0494</t>
  </si>
  <si>
    <t>0493</t>
  </si>
  <si>
    <t>0492</t>
  </si>
  <si>
    <t>0491</t>
  </si>
  <si>
    <t>0489</t>
  </si>
  <si>
    <t>0488</t>
  </si>
  <si>
    <t>0487</t>
  </si>
  <si>
    <t>0486</t>
  </si>
  <si>
    <t>0485</t>
  </si>
  <si>
    <t>0484</t>
  </si>
  <si>
    <t>0483</t>
  </si>
  <si>
    <t>0482</t>
  </si>
  <si>
    <t>0481</t>
  </si>
  <si>
    <t>0479</t>
  </si>
  <si>
    <t>0478</t>
  </si>
  <si>
    <t>0477</t>
  </si>
  <si>
    <t>0475</t>
  </si>
  <si>
    <t>0474</t>
  </si>
  <si>
    <t>0470</t>
  </si>
  <si>
    <t>0469</t>
  </si>
  <si>
    <t>0468</t>
  </si>
  <si>
    <t>0466</t>
  </si>
  <si>
    <t>0464</t>
  </si>
  <si>
    <t>0458</t>
  </si>
  <si>
    <t>0456</t>
  </si>
  <si>
    <t>0455</t>
  </si>
  <si>
    <t>0454</t>
  </si>
  <si>
    <t>0453</t>
  </si>
  <si>
    <t>0452</t>
  </si>
  <si>
    <t>0450</t>
  </si>
  <si>
    <t>0449</t>
  </si>
  <si>
    <t>0447</t>
  </si>
  <si>
    <t>0446</t>
  </si>
  <si>
    <t>0445</t>
  </si>
  <si>
    <t>0444</t>
  </si>
  <si>
    <t>0441</t>
  </si>
  <si>
    <t>0440</t>
  </si>
  <si>
    <t>0439</t>
  </si>
  <si>
    <t>0438</t>
  </si>
  <si>
    <t>0437</t>
  </si>
  <si>
    <t>0436</t>
  </si>
  <si>
    <t>0435</t>
  </si>
  <si>
    <t>0432</t>
  </si>
  <si>
    <t>0430</t>
  </si>
  <si>
    <t>0429</t>
  </si>
  <si>
    <t>0428</t>
  </si>
  <si>
    <t>0427</t>
  </si>
  <si>
    <t>0424</t>
  </si>
  <si>
    <t>0420</t>
  </si>
  <si>
    <t>0419</t>
  </si>
  <si>
    <t>0418</t>
  </si>
  <si>
    <t>0416</t>
  </si>
  <si>
    <t>0415</t>
  </si>
  <si>
    <t>0414</t>
  </si>
  <si>
    <t>0413</t>
  </si>
  <si>
    <t>0412</t>
  </si>
  <si>
    <t>0410</t>
  </si>
  <si>
    <t>0406</t>
  </si>
  <si>
    <t>0350</t>
  </si>
  <si>
    <t>0348</t>
  </si>
  <si>
    <t>0347</t>
  </si>
  <si>
    <t>0346</t>
  </si>
  <si>
    <t>0344</t>
  </si>
  <si>
    <t>0343</t>
  </si>
  <si>
    <t>0342</t>
  </si>
  <si>
    <t>0341</t>
  </si>
  <si>
    <t>0340</t>
  </si>
  <si>
    <t>0337</t>
  </si>
  <si>
    <t>0336</t>
  </si>
  <si>
    <t>0335</t>
  </si>
  <si>
    <t>0332</t>
  </si>
  <si>
    <t>0331</t>
  </si>
  <si>
    <t>0330</t>
  </si>
  <si>
    <t>0327</t>
  </si>
  <si>
    <t>0326</t>
  </si>
  <si>
    <t>0325</t>
  </si>
  <si>
    <t>0323</t>
  </si>
  <si>
    <t>0322</t>
  </si>
  <si>
    <t>0321</t>
  </si>
  <si>
    <t>0318</t>
  </si>
  <si>
    <t>0317</t>
  </si>
  <si>
    <t>0316</t>
  </si>
  <si>
    <t>0315</t>
  </si>
  <si>
    <t>0314</t>
  </si>
  <si>
    <t>0310</t>
  </si>
  <si>
    <t>0309</t>
  </si>
  <si>
    <t>0308</t>
  </si>
  <si>
    <t>0307</t>
  </si>
  <si>
    <t>0306</t>
  </si>
  <si>
    <t>0305</t>
  </si>
  <si>
    <t>0304</t>
  </si>
  <si>
    <t>0301</t>
  </si>
  <si>
    <t>0300</t>
  </si>
  <si>
    <t>0298</t>
  </si>
  <si>
    <t>0296</t>
  </si>
  <si>
    <t>0295</t>
  </si>
  <si>
    <t>0293</t>
  </si>
  <si>
    <t>0292</t>
  </si>
  <si>
    <t>0291</t>
  </si>
  <si>
    <t>0290</t>
  </si>
  <si>
    <t>0289</t>
  </si>
  <si>
    <t>0288</t>
  </si>
  <si>
    <t>0287</t>
  </si>
  <si>
    <t>0285</t>
  </si>
  <si>
    <t>0284</t>
  </si>
  <si>
    <t>0281</t>
  </si>
  <si>
    <t>0278</t>
  </si>
  <si>
    <t>0277</t>
  </si>
  <si>
    <t>0276</t>
  </si>
  <si>
    <t>0275</t>
  </si>
  <si>
    <t>0274</t>
  </si>
  <si>
    <t>0273</t>
  </si>
  <si>
    <t>0272</t>
  </si>
  <si>
    <t>0271</t>
  </si>
  <si>
    <t>0269</t>
  </si>
  <si>
    <t>0266</t>
  </si>
  <si>
    <t>0265</t>
  </si>
  <si>
    <t>0264</t>
  </si>
  <si>
    <t>0263</t>
  </si>
  <si>
    <t>0262</t>
  </si>
  <si>
    <t>0261</t>
  </si>
  <si>
    <t>0258</t>
  </si>
  <si>
    <t>0253</t>
  </si>
  <si>
    <t>0252</t>
  </si>
  <si>
    <t>0251</t>
  </si>
  <si>
    <t>0250</t>
  </si>
  <si>
    <t>0249</t>
  </si>
  <si>
    <t>0248</t>
  </si>
  <si>
    <t>0246</t>
  </si>
  <si>
    <t>0244</t>
  </si>
  <si>
    <t>0243</t>
  </si>
  <si>
    <t>0242</t>
  </si>
  <si>
    <t>0240</t>
  </si>
  <si>
    <t>0239</t>
  </si>
  <si>
    <t>0238</t>
  </si>
  <si>
    <t>0236</t>
  </si>
  <si>
    <t>0234</t>
  </si>
  <si>
    <t>0231</t>
  </si>
  <si>
    <t>0230</t>
  </si>
  <si>
    <t>0229</t>
  </si>
  <si>
    <t>0227</t>
  </si>
  <si>
    <t>0226</t>
  </si>
  <si>
    <t>0224</t>
  </si>
  <si>
    <t>0223</t>
  </si>
  <si>
    <t>0221</t>
  </si>
  <si>
    <t>0220</t>
  </si>
  <si>
    <t>0219</t>
  </si>
  <si>
    <t>0218</t>
  </si>
  <si>
    <t>0217</t>
  </si>
  <si>
    <t>0215</t>
  </si>
  <si>
    <t>0214</t>
  </si>
  <si>
    <t>0213</t>
  </si>
  <si>
    <t>0212</t>
  </si>
  <si>
    <t>0211</t>
  </si>
  <si>
    <t>0210</t>
  </si>
  <si>
    <t>0209</t>
  </si>
  <si>
    <t>0208</t>
  </si>
  <si>
    <t>0207</t>
  </si>
  <si>
    <t>0204</t>
  </si>
  <si>
    <t>0201</t>
  </si>
  <si>
    <t>0199</t>
  </si>
  <si>
    <t>0198</t>
  </si>
  <si>
    <t>0197</t>
  </si>
  <si>
    <t>0196</t>
  </si>
  <si>
    <t>0191</t>
  </si>
  <si>
    <t>0189</t>
  </si>
  <si>
    <t>0187</t>
  </si>
  <si>
    <t>0186</t>
  </si>
  <si>
    <t>0185</t>
  </si>
  <si>
    <t>0184</t>
  </si>
  <si>
    <t>0182</t>
  </si>
  <si>
    <t>0181</t>
  </si>
  <si>
    <t>0178</t>
  </si>
  <si>
    <t>0177</t>
  </si>
  <si>
    <t>0176</t>
  </si>
  <si>
    <t>0175</t>
  </si>
  <si>
    <t>0174</t>
  </si>
  <si>
    <t>0173</t>
  </si>
  <si>
    <t>0172</t>
  </si>
  <si>
    <t>0171</t>
  </si>
  <si>
    <t>0170</t>
  </si>
  <si>
    <t>0169</t>
  </si>
  <si>
    <t>0168</t>
  </si>
  <si>
    <t>0167</t>
  </si>
  <si>
    <t>0165</t>
  </si>
  <si>
    <t>0164</t>
  </si>
  <si>
    <t>0163</t>
  </si>
  <si>
    <t>0162</t>
  </si>
  <si>
    <t>0161</t>
  </si>
  <si>
    <t>0160</t>
  </si>
  <si>
    <t>0159</t>
  </si>
  <si>
    <t>0158</t>
  </si>
  <si>
    <t>0157</t>
  </si>
  <si>
    <t>0155</t>
  </si>
  <si>
    <t>0154</t>
  </si>
  <si>
    <t>0153</t>
  </si>
  <si>
    <t>0152</t>
  </si>
  <si>
    <t>0151</t>
  </si>
  <si>
    <t>0150</t>
  </si>
  <si>
    <t>0149</t>
  </si>
  <si>
    <t>0148</t>
  </si>
  <si>
    <t>0145</t>
  </si>
  <si>
    <t>0144</t>
  </si>
  <si>
    <t>0142</t>
  </si>
  <si>
    <t>0141</t>
  </si>
  <si>
    <t>0139</t>
  </si>
  <si>
    <t>0138</t>
  </si>
  <si>
    <t>0137</t>
  </si>
  <si>
    <t>0136</t>
  </si>
  <si>
    <t>0135</t>
  </si>
  <si>
    <t>0133</t>
  </si>
  <si>
    <t>0131</t>
  </si>
  <si>
    <t>0128</t>
  </si>
  <si>
    <t>0127</t>
  </si>
  <si>
    <t>0125</t>
  </si>
  <si>
    <t>0122</t>
  </si>
  <si>
    <t>0121</t>
  </si>
  <si>
    <t>0118</t>
  </si>
  <si>
    <t>0117</t>
  </si>
  <si>
    <t>0114</t>
  </si>
  <si>
    <t>0111</t>
  </si>
  <si>
    <t>0110</t>
  </si>
  <si>
    <t>0109</t>
  </si>
  <si>
    <t>0107</t>
  </si>
  <si>
    <t>0105</t>
  </si>
  <si>
    <t>0103</t>
  </si>
  <si>
    <t>0101</t>
  </si>
  <si>
    <t>0100</t>
  </si>
  <si>
    <t>0099</t>
  </si>
  <si>
    <t>0098</t>
  </si>
  <si>
    <t>0097</t>
  </si>
  <si>
    <t>0096</t>
  </si>
  <si>
    <t>0095</t>
  </si>
  <si>
    <t>0094</t>
  </si>
  <si>
    <t>0093</t>
  </si>
  <si>
    <t>0091</t>
  </si>
  <si>
    <t>0089</t>
  </si>
  <si>
    <t>0088</t>
  </si>
  <si>
    <t>0087</t>
  </si>
  <si>
    <t>0086</t>
  </si>
  <si>
    <t>0085</t>
  </si>
  <si>
    <t>0083</t>
  </si>
  <si>
    <t>0082</t>
  </si>
  <si>
    <t>0079</t>
  </si>
  <si>
    <t>0078</t>
  </si>
  <si>
    <t>0077</t>
  </si>
  <si>
    <t>0074</t>
  </si>
  <si>
    <t>0073</t>
  </si>
  <si>
    <t>0072</t>
  </si>
  <si>
    <t>0071</t>
  </si>
  <si>
    <t>0068</t>
  </si>
  <si>
    <t>0067</t>
  </si>
  <si>
    <t>0065</t>
  </si>
  <si>
    <t>0064</t>
  </si>
  <si>
    <t>0063</t>
  </si>
  <si>
    <t>0061</t>
  </si>
  <si>
    <t>0057</t>
  </si>
  <si>
    <t>0056</t>
  </si>
  <si>
    <t>0052</t>
  </si>
  <si>
    <t>0051</t>
  </si>
  <si>
    <t>0050</t>
  </si>
  <si>
    <t>0049</t>
  </si>
  <si>
    <t>0048</t>
  </si>
  <si>
    <t>0046</t>
  </si>
  <si>
    <t>0045</t>
  </si>
  <si>
    <t>0044</t>
  </si>
  <si>
    <t>0043</t>
  </si>
  <si>
    <t>0041</t>
  </si>
  <si>
    <t>0040</t>
  </si>
  <si>
    <t>0039</t>
  </si>
  <si>
    <t>0038</t>
  </si>
  <si>
    <t>0037</t>
  </si>
  <si>
    <t>0036</t>
  </si>
  <si>
    <t>0035</t>
  </si>
  <si>
    <t>0031</t>
  </si>
  <si>
    <t>0030</t>
  </si>
  <si>
    <t>0028</t>
  </si>
  <si>
    <t>0027</t>
  </si>
  <si>
    <t>0026</t>
  </si>
  <si>
    <t>0025</t>
  </si>
  <si>
    <t>0024</t>
  </si>
  <si>
    <t>0023</t>
  </si>
  <si>
    <t>0020</t>
  </si>
  <si>
    <t>0018</t>
  </si>
  <si>
    <t>0017</t>
  </si>
  <si>
    <t>0016</t>
  </si>
  <si>
    <t>0014</t>
  </si>
  <si>
    <t>0010</t>
  </si>
  <si>
    <t>0009</t>
  </si>
  <si>
    <t>0008</t>
  </si>
  <si>
    <t>0007</t>
  </si>
  <si>
    <t>0005</t>
  </si>
  <si>
    <t>0003</t>
  </si>
  <si>
    <t>0002</t>
  </si>
  <si>
    <t>0001</t>
  </si>
  <si>
    <t>Norfolk</t>
  </si>
  <si>
    <t>Barnstable</t>
  </si>
  <si>
    <t>Worcester</t>
  </si>
  <si>
    <t>Plymouth</t>
  </si>
  <si>
    <t>Whitman-Hanson</t>
  </si>
  <si>
    <t>Wachusett</t>
  </si>
  <si>
    <t>Triton</t>
  </si>
  <si>
    <t>Tantasqua</t>
  </si>
  <si>
    <t>Southwick-Tolland</t>
  </si>
  <si>
    <t>Southern Berkshire</t>
  </si>
  <si>
    <t>Silver Lake</t>
  </si>
  <si>
    <t>Quabbin</t>
  </si>
  <si>
    <t>Pioneer Valley</t>
  </si>
  <si>
    <t>Pentucket</t>
  </si>
  <si>
    <t>Old Rochester</t>
  </si>
  <si>
    <t>North Middlesex</t>
  </si>
  <si>
    <t>PK</t>
  </si>
  <si>
    <t>Northboro-Southboro</t>
  </si>
  <si>
    <t>New Salem-Wendell</t>
  </si>
  <si>
    <t>Nashoba</t>
  </si>
  <si>
    <t>Narragansett</t>
  </si>
  <si>
    <t>Mohawk Trail</t>
  </si>
  <si>
    <t>Mount Greylock</t>
  </si>
  <si>
    <t>Mendon-Upton</t>
  </si>
  <si>
    <t>Masconomet</t>
  </si>
  <si>
    <t>Marthas Vineyard</t>
  </si>
  <si>
    <t>Lincoln-Sudbury</t>
  </si>
  <si>
    <t>King Philip</t>
  </si>
  <si>
    <t>Hawlemont</t>
  </si>
  <si>
    <t>Hampshire</t>
  </si>
  <si>
    <t>Hampden-Wilbraham</t>
  </si>
  <si>
    <t>Hamilton-Wenham</t>
  </si>
  <si>
    <t>Gill-Montague</t>
  </si>
  <si>
    <t>Groton-Dunstable</t>
  </si>
  <si>
    <t>Gateway</t>
  </si>
  <si>
    <t>Frontier</t>
  </si>
  <si>
    <t>Freetown-Lakeville</t>
  </si>
  <si>
    <t>Nauset</t>
  </si>
  <si>
    <t>Dover-Sherborn</t>
  </si>
  <si>
    <t>Dighton-Rehoboth</t>
  </si>
  <si>
    <t>Dennis-Yarmouth</t>
  </si>
  <si>
    <t>Concord-Carlisle</t>
  </si>
  <si>
    <t>Central Berkshire</t>
  </si>
  <si>
    <t>Chesterfield-Goshen</t>
  </si>
  <si>
    <t>Bridgewater-Raynham</t>
  </si>
  <si>
    <t>Blackstone-Millville</t>
  </si>
  <si>
    <t>Berlin-Boylston</t>
  </si>
  <si>
    <t>Berkshire Hills</t>
  </si>
  <si>
    <t>Athol-Royalston</t>
  </si>
  <si>
    <t>Ashburnham-Westminster</t>
  </si>
  <si>
    <t>Amherst-Pelham</t>
  </si>
  <si>
    <t>Adams-Cheshire</t>
  </si>
  <si>
    <t>Acton-Boxborough</t>
  </si>
  <si>
    <t>Wrentham</t>
  </si>
  <si>
    <t>Woburn</t>
  </si>
  <si>
    <t>Winchester</t>
  </si>
  <si>
    <t>Winchendon</t>
  </si>
  <si>
    <t>Wilmington</t>
  </si>
  <si>
    <t>Williamstown</t>
  </si>
  <si>
    <t>Williamsburg</t>
  </si>
  <si>
    <t>Whately</t>
  </si>
  <si>
    <t>Weymouth</t>
  </si>
  <si>
    <t>Westwood</t>
  </si>
  <si>
    <t>West Springfield</t>
  </si>
  <si>
    <t>Westport</t>
  </si>
  <si>
    <t>Weston</t>
  </si>
  <si>
    <t>Westhampton</t>
  </si>
  <si>
    <t>Westford</t>
  </si>
  <si>
    <t>Westfield</t>
  </si>
  <si>
    <t>West Bridgewater</t>
  </si>
  <si>
    <t>West Boylston</t>
  </si>
  <si>
    <t>Westborough</t>
  </si>
  <si>
    <t>Wellfleet</t>
  </si>
  <si>
    <t>Wellesley</t>
  </si>
  <si>
    <t>Webster</t>
  </si>
  <si>
    <t>Wayland</t>
  </si>
  <si>
    <t>Watertown</t>
  </si>
  <si>
    <t>Wareham</t>
  </si>
  <si>
    <t>Ware</t>
  </si>
  <si>
    <t>Waltham</t>
  </si>
  <si>
    <t>Walpole</t>
  </si>
  <si>
    <t>Wales</t>
  </si>
  <si>
    <t>Wakefield</t>
  </si>
  <si>
    <t>Uxbridge</t>
  </si>
  <si>
    <t>Tyngsborough</t>
  </si>
  <si>
    <t>Truro</t>
  </si>
  <si>
    <t>Topsfield</t>
  </si>
  <si>
    <t>Tisbury</t>
  </si>
  <si>
    <t>Tewksbury</t>
  </si>
  <si>
    <t>Taunton</t>
  </si>
  <si>
    <t>Swansea</t>
  </si>
  <si>
    <t>Swampscott</t>
  </si>
  <si>
    <t>Sutton</t>
  </si>
  <si>
    <t>Sunderland</t>
  </si>
  <si>
    <t>Samoset School</t>
  </si>
  <si>
    <t>01530320</t>
  </si>
  <si>
    <t>Sky View Middle School</t>
  </si>
  <si>
    <t>01530505</t>
  </si>
  <si>
    <t>01530605</t>
  </si>
  <si>
    <t>01540005</t>
  </si>
  <si>
    <t>Leverett Elementary</t>
  </si>
  <si>
    <t>01550006</t>
  </si>
  <si>
    <t>Bridge</t>
  </si>
  <si>
    <t>01550008</t>
  </si>
  <si>
    <t>Bowman</t>
  </si>
  <si>
    <t>01550010</t>
  </si>
  <si>
    <t>Joseph Estabrook</t>
  </si>
  <si>
    <t>01550015</t>
  </si>
  <si>
    <t>Fiske</t>
  </si>
  <si>
    <t>01550030</t>
  </si>
  <si>
    <t>Harrington</t>
  </si>
  <si>
    <t>01550035</t>
  </si>
  <si>
    <t>Maria Hastings</t>
  </si>
  <si>
    <t>01550305</t>
  </si>
  <si>
    <t>Jonas Clarke Middle</t>
  </si>
  <si>
    <t>01550310</t>
  </si>
  <si>
    <t>Wm Diamond Middle</t>
  </si>
  <si>
    <t>01550505</t>
  </si>
  <si>
    <t>Lexington High</t>
  </si>
  <si>
    <t>01570006</t>
  </si>
  <si>
    <t>Hanscom Primary</t>
  </si>
  <si>
    <t>01570025</t>
  </si>
  <si>
    <t>01570305</t>
  </si>
  <si>
    <t>Hanscom Middle</t>
  </si>
  <si>
    <t>01580005</t>
  </si>
  <si>
    <t>Shaker Lane Elementary</t>
  </si>
  <si>
    <t>01580015</t>
  </si>
  <si>
    <t>Russell St Elementary</t>
  </si>
  <si>
    <t>01580305</t>
  </si>
  <si>
    <t>Littleton Middle School</t>
  </si>
  <si>
    <t>01580505</t>
  </si>
  <si>
    <t>Littleton High School</t>
  </si>
  <si>
    <t>01590005</t>
  </si>
  <si>
    <t>Blueberry Hill</t>
  </si>
  <si>
    <t>01590010</t>
  </si>
  <si>
    <t>01590017</t>
  </si>
  <si>
    <t>Glenbrook Middle</t>
  </si>
  <si>
    <t>01590025</t>
  </si>
  <si>
    <t>Wolf Swamp Road</t>
  </si>
  <si>
    <t>01590305</t>
  </si>
  <si>
    <t>Williams Middle</t>
  </si>
  <si>
    <t>01590505</t>
  </si>
  <si>
    <t>Longmeadow High</t>
  </si>
  <si>
    <t>01600002</t>
  </si>
  <si>
    <t>Dr Gertrude Bailey</t>
  </si>
  <si>
    <t>01600010</t>
  </si>
  <si>
    <t>Joseph McAvinnue</t>
  </si>
  <si>
    <t>01600015</t>
  </si>
  <si>
    <t>Greenhalge</t>
  </si>
  <si>
    <t>01600018</t>
  </si>
  <si>
    <t>Pyne Arts</t>
  </si>
  <si>
    <t>01600020</t>
  </si>
  <si>
    <t>Abraham Lincoln</t>
  </si>
  <si>
    <t>01600027</t>
  </si>
  <si>
    <t>01600030</t>
  </si>
  <si>
    <t>Charles W Morey</t>
  </si>
  <si>
    <t>01600036</t>
  </si>
  <si>
    <t>Pawtucketville Memorial</t>
  </si>
  <si>
    <t>01600040</t>
  </si>
  <si>
    <t>Peter W Reilly</t>
  </si>
  <si>
    <t>01600050</t>
  </si>
  <si>
    <t>John J Shaughnessy</t>
  </si>
  <si>
    <t>01600055</t>
  </si>
  <si>
    <t>Washington</t>
  </si>
  <si>
    <t>01600075</t>
  </si>
  <si>
    <t>S Christa McAuliffe Elementary</t>
  </si>
  <si>
    <t>01600080</t>
  </si>
  <si>
    <t>01600090</t>
  </si>
  <si>
    <t>Bartlett Community Partnership</t>
  </si>
  <si>
    <t>01600310</t>
  </si>
  <si>
    <t>01600315</t>
  </si>
  <si>
    <t>01600330</t>
  </si>
  <si>
    <t>Henry J Robinson Middle</t>
  </si>
  <si>
    <t>01600340</t>
  </si>
  <si>
    <t>01600345</t>
  </si>
  <si>
    <t>Dr An Wang School</t>
  </si>
  <si>
    <t>Dr. William Henderson</t>
  </si>
  <si>
    <t>00350268</t>
  </si>
  <si>
    <t>Paul A Dever</t>
  </si>
  <si>
    <t>00350278</t>
  </si>
  <si>
    <t>Phineas Bates</t>
  </si>
  <si>
    <t>00350286</t>
  </si>
  <si>
    <t>Josiah Quincy</t>
  </si>
  <si>
    <t>00350298</t>
  </si>
  <si>
    <t>Roger Clap</t>
  </si>
  <si>
    <t>00350302</t>
  </si>
  <si>
    <t>Samuel Adams</t>
  </si>
  <si>
    <t>00350304</t>
  </si>
  <si>
    <t>Samuel W Mason</t>
  </si>
  <si>
    <t>00350308</t>
  </si>
  <si>
    <t>Sarah Greenwood</t>
  </si>
  <si>
    <t>00350326</t>
  </si>
  <si>
    <t>Gardner Pilot Academy</t>
  </si>
  <si>
    <t>00350328</t>
  </si>
  <si>
    <t>Thomas J Kenny</t>
  </si>
  <si>
    <t>00350346</t>
  </si>
  <si>
    <t>Warren-Prescott</t>
  </si>
  <si>
    <t>00350360</t>
  </si>
  <si>
    <t>William Ellery Channing</t>
  </si>
  <si>
    <t>00350363</t>
  </si>
  <si>
    <t>William McKinley</t>
  </si>
  <si>
    <t>00350366</t>
  </si>
  <si>
    <t>William E Russell</t>
  </si>
  <si>
    <t>00350370</t>
  </si>
  <si>
    <t>William Monroe Trotter</t>
  </si>
  <si>
    <t>00350374</t>
  </si>
  <si>
    <t>Winship Elementary</t>
  </si>
  <si>
    <t>00350375</t>
  </si>
  <si>
    <t>Edison K-8</t>
  </si>
  <si>
    <t>00350376</t>
  </si>
  <si>
    <t>King K-8</t>
  </si>
  <si>
    <t>00350377</t>
  </si>
  <si>
    <t>Higginson/Lewis K-8</t>
  </si>
  <si>
    <t>00350378</t>
  </si>
  <si>
    <t>Mildred Avenue K-8</t>
  </si>
  <si>
    <t>00350380</t>
  </si>
  <si>
    <t>Young Achievers</t>
  </si>
  <si>
    <t>00350382</t>
  </si>
  <si>
    <t>Mission Hill School</t>
  </si>
  <si>
    <t>00350383</t>
  </si>
  <si>
    <t>Lilla G. Frederick Middle School</t>
  </si>
  <si>
    <t>00350390</t>
  </si>
  <si>
    <t>Blackstone</t>
  </si>
  <si>
    <t>Comparison Schools</t>
  </si>
  <si>
    <r>
      <t xml:space="preserve">Title I funds are </t>
    </r>
    <r>
      <rPr>
        <b/>
        <sz val="10"/>
        <rFont val="Calibri"/>
        <family val="2"/>
      </rPr>
      <t>supplemental</t>
    </r>
    <r>
      <rPr>
        <sz val="10"/>
        <rFont val="Calibri"/>
        <family val="2"/>
      </rPr>
      <t>, or in addition to, the state &amp; local funding in the Title I schools.</t>
    </r>
  </si>
  <si>
    <r>
      <t xml:space="preserve">Title I funds are </t>
    </r>
    <r>
      <rPr>
        <b/>
        <sz val="10"/>
        <rFont val="Calibri"/>
        <family val="2"/>
      </rPr>
      <t>supplanting</t>
    </r>
    <r>
      <rPr>
        <sz val="10"/>
        <rFont val="Calibri"/>
        <family val="2"/>
      </rPr>
      <t>, or taking the place of, state &amp; local funding in the Title I schools.</t>
    </r>
  </si>
  <si>
    <r>
      <t xml:space="preserve">A school district with only one school for each grade span is </t>
    </r>
    <r>
      <rPr>
        <b/>
        <sz val="11"/>
        <rFont val="Calibri"/>
        <family val="2"/>
      </rPr>
      <t>exempt</t>
    </r>
    <r>
      <rPr>
        <sz val="11"/>
        <rFont val="Calibri"/>
        <family val="2"/>
      </rPr>
      <t xml:space="preserve"> from the comparability requirement; however, such a school district must complete the</t>
    </r>
    <r>
      <rPr>
        <i/>
        <sz val="11"/>
        <rFont val="Calibri"/>
        <family val="2"/>
      </rPr>
      <t xml:space="preserve"> Summary Sheet</t>
    </r>
    <r>
      <rPr>
        <sz val="11"/>
        <rFont val="Calibri"/>
        <family val="2"/>
      </rPr>
      <t xml:space="preserve"> in the comparability forms to document this fact.</t>
    </r>
  </si>
  <si>
    <r>
      <t xml:space="preserve">2. DEMONSTRATING COMPARABILITY </t>
    </r>
    <r>
      <rPr>
        <b/>
        <i/>
        <sz val="11"/>
        <rFont val="Calibri"/>
        <family val="2"/>
      </rPr>
      <t xml:space="preserve">- </t>
    </r>
    <r>
      <rPr>
        <b/>
        <sz val="11"/>
        <rFont val="Calibri"/>
        <family val="2"/>
      </rPr>
      <t>Equivalence in the Assignment of Instructional Personnel</t>
    </r>
  </si>
  <si>
    <t>Each school district must submit an annual statement of assurances to the Massachusetts Department of Elementary and Secondary Education (ESE) as part of its application for federal funds, including Title I, Part A funds. One set of these assurances is related to Title I comparability.</t>
  </si>
  <si>
    <t>Specifically, the school district must assure that it has established and implemented (1) a district-wide salary schedule, (2) a policy to ensure equivalence among schools in teachers, administrators, and other staff, and (3) a policy to ensure equivalence among schools in the provision of curriculum materials and instructional supplies.</t>
  </si>
  <si>
    <t>All data, documents, and policies supporting the assurance and verifying compliance with the comparability requirement must remain on file at the district offices. If such information does not demonstrate to state or federal reviewing officials, or fiscal auditors, that comparability of services provided with state and local funds exists between Title I and non-Title I schools, the following actions may result.</t>
  </si>
  <si>
    <t>Comparability is an annual requirement under Title I, Part A. Each school district must be able to demonstrate, through appropriate documentation, that it is in compliance with the Title I comparability requirements. This includes evidence supporting the comparability assurance the school district submits to ESE. Appropriate documentation for the three requirements covered by the comparability assurance are as follows:</t>
  </si>
  <si>
    <t>Compliance with this requirement may be demonstrated through the district’s most recent teacher contract with applicable salary schedule, as it is expected that teacher salaries are based upon a policy consistent for all teachers across all schools in the school district. Additional information verifying consistency in salaries for principals, paraprofessionals, and other staff listed below must also be kept on file.</t>
  </si>
  <si>
    <r>
      <t>Each school district must demonstrate that the ratio of students to state and locally-funded instructional staff in each Title I school within a grade span is equal to or less than the average student to state and locally-funded staff ratio for all non-Title I schools within that grade span. The school district must consistently include the same staff members in the ratios for both Title I schools and the comparison group. This means that the school district must compute the ratio of students to total instructional staff at each school within a grade span where Title I services are being provided. For these computations, include only the following instructional staff at each school who are paid through state or local funds.</t>
    </r>
    <r>
      <rPr>
        <b/>
        <sz val="11"/>
        <rFont val="Calibri"/>
        <family val="2"/>
      </rPr>
      <t xml:space="preserve"> Exclude staff paid with Title I or other federal funds</t>
    </r>
    <r>
      <rPr>
        <sz val="11"/>
        <rFont val="Calibri"/>
        <family val="2"/>
      </rPr>
      <t>:</t>
    </r>
  </si>
  <si>
    <t>00970016</t>
  </si>
  <si>
    <t>Crocker Elementary</t>
  </si>
  <si>
    <t>00970043</t>
  </si>
  <si>
    <t>Reingold Elementary</t>
  </si>
  <si>
    <t>00970048</t>
  </si>
  <si>
    <t>Memorial Intermediate</t>
  </si>
  <si>
    <t>00970060</t>
  </si>
  <si>
    <t>South Street Elementary</t>
  </si>
  <si>
    <t>00970315</t>
  </si>
  <si>
    <t>Arthur M Longsjo Middle School</t>
  </si>
  <si>
    <t>00970505</t>
  </si>
  <si>
    <t>Fitchburg High</t>
  </si>
  <si>
    <t>00970510</t>
  </si>
  <si>
    <t>00980005</t>
  </si>
  <si>
    <t>Abbott Memorial</t>
  </si>
  <si>
    <t>00990015</t>
  </si>
  <si>
    <t>Mabelle M Burrell</t>
  </si>
  <si>
    <t>00990020</t>
  </si>
  <si>
    <t>00990050</t>
  </si>
  <si>
    <t>00990405</t>
  </si>
  <si>
    <t>John J Ahern</t>
  </si>
  <si>
    <t>00990505</t>
  </si>
  <si>
    <t>Foxborough High</t>
  </si>
  <si>
    <t>01000003</t>
  </si>
  <si>
    <t>Blocks Pre-School @ King</t>
  </si>
  <si>
    <t>01000006</t>
  </si>
  <si>
    <t>Brophy</t>
  </si>
  <si>
    <t>01000007</t>
  </si>
  <si>
    <t>Charlotte A Dunning</t>
  </si>
  <si>
    <t>01000015</t>
  </si>
  <si>
    <t>Hemenway</t>
  </si>
  <si>
    <t>01000035</t>
  </si>
  <si>
    <t>01000039</t>
  </si>
  <si>
    <t>Potter Road</t>
  </si>
  <si>
    <t>01000045</t>
  </si>
  <si>
    <t>01000050</t>
  </si>
  <si>
    <t>01000055</t>
  </si>
  <si>
    <t>Woodrow Wilson</t>
  </si>
  <si>
    <t>01000302</t>
  </si>
  <si>
    <t>Cameron Middle School</t>
  </si>
  <si>
    <t>01000305</t>
  </si>
  <si>
    <t>Fuller Middle</t>
  </si>
  <si>
    <t>01000310</t>
  </si>
  <si>
    <t>Walsh Middle</t>
  </si>
  <si>
    <t>01000515</t>
  </si>
  <si>
    <t>01010003</t>
  </si>
  <si>
    <t>01010010</t>
  </si>
  <si>
    <t>Jefferson Elementary</t>
  </si>
  <si>
    <t>01010012</t>
  </si>
  <si>
    <t>Helen Keller Elementary</t>
  </si>
  <si>
    <t>01010013</t>
  </si>
  <si>
    <t>J F Kennedy Memorial</t>
  </si>
  <si>
    <t>01010030</t>
  </si>
  <si>
    <t>Oak Street Elementary</t>
  </si>
  <si>
    <t>01010032</t>
  </si>
  <si>
    <t>Parmenter</t>
  </si>
  <si>
    <t>01010035</t>
  </si>
  <si>
    <t>Davis Thayer</t>
  </si>
  <si>
    <t>01010040</t>
  </si>
  <si>
    <t>Annie Sullivan Middle School</t>
  </si>
  <si>
    <t>01010310</t>
  </si>
  <si>
    <t>Remington Middle</t>
  </si>
  <si>
    <t>01010405</t>
  </si>
  <si>
    <t>Horace Mann</t>
  </si>
  <si>
    <t>01010505</t>
  </si>
  <si>
    <t>Franklin High</t>
  </si>
  <si>
    <t>01030001</t>
  </si>
  <si>
    <t>Elm Street School</t>
  </si>
  <si>
    <t>01030015</t>
  </si>
  <si>
    <t>01030020</t>
  </si>
  <si>
    <t>Waterford Street</t>
  </si>
  <si>
    <t>01030405</t>
  </si>
  <si>
    <t>Gardner Middle School</t>
  </si>
  <si>
    <t>01030505</t>
  </si>
  <si>
    <t>Gardner High</t>
  </si>
  <si>
    <t>01050005</t>
  </si>
  <si>
    <t>Perley Elementary</t>
  </si>
  <si>
    <t>01050010</t>
  </si>
  <si>
    <t>Penn Brook</t>
  </si>
  <si>
    <t>01050505</t>
  </si>
  <si>
    <t>01070010</t>
  </si>
  <si>
    <t>Beeman Memorial</t>
  </si>
  <si>
    <t>01070020</t>
  </si>
  <si>
    <t>01070025</t>
  </si>
  <si>
    <t>01070042</t>
  </si>
  <si>
    <t>Plum Cove School</t>
  </si>
  <si>
    <t>01070045</t>
  </si>
  <si>
    <t>Veterans Memorial</t>
  </si>
  <si>
    <t>01070050</t>
  </si>
  <si>
    <t>West Parish</t>
  </si>
  <si>
    <t>01070305</t>
  </si>
  <si>
    <t>Ralph B O'Maley Middle</t>
  </si>
  <si>
    <t>01070505</t>
  </si>
  <si>
    <t>Gloucester High</t>
  </si>
  <si>
    <t>01090005</t>
  </si>
  <si>
    <t>01100005</t>
  </si>
  <si>
    <t>South Grafton Elementary</t>
  </si>
  <si>
    <t>01100025</t>
  </si>
  <si>
    <t>North Grafton Elementary</t>
  </si>
  <si>
    <t>01100200</t>
  </si>
  <si>
    <t>01100305</t>
  </si>
  <si>
    <t>Grafton Middle</t>
  </si>
  <si>
    <t>01100505</t>
  </si>
  <si>
    <t>01110004</t>
  </si>
  <si>
    <t>East Meadow</t>
  </si>
  <si>
    <t>01110010</t>
  </si>
  <si>
    <t>01110505</t>
  </si>
  <si>
    <t>01140005</t>
  </si>
  <si>
    <t>The Academy of Early Learning at North Parish</t>
  </si>
  <si>
    <t>01140010</t>
  </si>
  <si>
    <t>01140025</t>
  </si>
  <si>
    <t>01140035</t>
  </si>
  <si>
    <t>Newton School</t>
  </si>
  <si>
    <t>01140305</t>
  </si>
  <si>
    <t>Greenfield Middle</t>
  </si>
  <si>
    <t>01140505</t>
  </si>
  <si>
    <t>Greenfield High</t>
  </si>
  <si>
    <t>01170015</t>
  </si>
  <si>
    <t>01170505</t>
  </si>
  <si>
    <t>Hopkins Academy</t>
  </si>
  <si>
    <t>01180005</t>
  </si>
  <si>
    <t>Halifax Elementary</t>
  </si>
  <si>
    <t>01210005</t>
  </si>
  <si>
    <t>Hancock Elementary</t>
  </si>
  <si>
    <t>01220004</t>
  </si>
  <si>
    <t>Cedar Elementary</t>
  </si>
  <si>
    <t>01220005</t>
  </si>
  <si>
    <t>Center Elementary</t>
  </si>
  <si>
    <t>01220015</t>
  </si>
  <si>
    <t>Sylvester</t>
  </si>
  <si>
    <t>01220305</t>
  </si>
  <si>
    <t>Hanover Middle</t>
  </si>
  <si>
    <t>01220505</t>
  </si>
  <si>
    <t>Hanover High</t>
  </si>
  <si>
    <t>01250005</t>
  </si>
  <si>
    <t>01250505</t>
  </si>
  <si>
    <t>Bromfield</t>
  </si>
  <si>
    <t>01270005</t>
  </si>
  <si>
    <t>Hatfield Elementary</t>
  </si>
  <si>
    <t>01270505</t>
  </si>
  <si>
    <t>Smith Academy</t>
  </si>
  <si>
    <t>01280008</t>
  </si>
  <si>
    <t>Bradford Elementary</t>
  </si>
  <si>
    <t>01280020</t>
  </si>
  <si>
    <t>Crowell</t>
  </si>
  <si>
    <t>01280026</t>
  </si>
  <si>
    <t>Golden Hill</t>
  </si>
  <si>
    <t>01280027</t>
  </si>
  <si>
    <t>Greenleaf</t>
  </si>
  <si>
    <t>01280033</t>
  </si>
  <si>
    <t>Haverhill Alternative School</t>
  </si>
  <si>
    <t>01280035</t>
  </si>
  <si>
    <t>Caleb Dustin Hunking</t>
  </si>
  <si>
    <t>01280045</t>
  </si>
  <si>
    <t>Moody</t>
  </si>
  <si>
    <t>01280050</t>
  </si>
  <si>
    <t>Dr Paul Nettle</t>
  </si>
  <si>
    <t>01280054</t>
  </si>
  <si>
    <t>01280073</t>
  </si>
  <si>
    <t>TEACH</t>
  </si>
  <si>
    <t>01280075</t>
  </si>
  <si>
    <t>Tilton</t>
  </si>
  <si>
    <t>01280080</t>
  </si>
  <si>
    <t>Walnut Square</t>
  </si>
  <si>
    <t>01280085</t>
  </si>
  <si>
    <t>John G Whittier</t>
  </si>
  <si>
    <t>01280100</t>
  </si>
  <si>
    <t>01280505</t>
  </si>
  <si>
    <t>Haverhill High</t>
  </si>
  <si>
    <t>01310005</t>
  </si>
  <si>
    <t>East Elementary School</t>
  </si>
  <si>
    <t>01310010</t>
  </si>
  <si>
    <t>01310019</t>
  </si>
  <si>
    <t>Plymouth River</t>
  </si>
  <si>
    <t>01310020</t>
  </si>
  <si>
    <t>01310410</t>
  </si>
  <si>
    <t>Hingham Middle School</t>
  </si>
  <si>
    <t>01310505</t>
  </si>
  <si>
    <t>Hingham High</t>
  </si>
  <si>
    <t>01330018</t>
  </si>
  <si>
    <t>01330025</t>
  </si>
  <si>
    <t>South</t>
  </si>
  <si>
    <t>01330505</t>
  </si>
  <si>
    <t>Holbrook Jr Sr High</t>
  </si>
  <si>
    <t>01350005</t>
  </si>
  <si>
    <t>Holland Elementary</t>
  </si>
  <si>
    <t>01360007</t>
  </si>
  <si>
    <t>Miller School</t>
  </si>
  <si>
    <t>01360010</t>
  </si>
  <si>
    <t>Placentino Elementary</t>
  </si>
  <si>
    <t>01360305</t>
  </si>
  <si>
    <t>Robert H. Adams Middle School</t>
  </si>
  <si>
    <t>01360505</t>
  </si>
  <si>
    <t>Holliston High</t>
  </si>
  <si>
    <t>01370003</t>
  </si>
  <si>
    <t>Joseph Metcalf Preschool</t>
  </si>
  <si>
    <t>01370015</t>
  </si>
  <si>
    <t>01370025</t>
  </si>
  <si>
    <t>01370030</t>
  </si>
  <si>
    <t>William R. Peck School</t>
  </si>
  <si>
    <t>01370040</t>
  </si>
  <si>
    <t>01370045</t>
  </si>
  <si>
    <t>01370055</t>
  </si>
  <si>
    <t>01370060</t>
  </si>
  <si>
    <t>01370505</t>
  </si>
  <si>
    <t>Holyoke High</t>
  </si>
  <si>
    <t>01370605</t>
  </si>
  <si>
    <t>01380003</t>
  </si>
  <si>
    <t>Park Street School</t>
  </si>
  <si>
    <t>01380010</t>
  </si>
  <si>
    <t>01380505</t>
  </si>
  <si>
    <t>Hopedale Jr Sr High</t>
  </si>
  <si>
    <t>01390003</t>
  </si>
  <si>
    <t>Hopkinton Pre-School</t>
  </si>
  <si>
    <t>01390005</t>
  </si>
  <si>
    <t>01390010</t>
  </si>
  <si>
    <t>Elmwood</t>
  </si>
  <si>
    <t>01390015</t>
  </si>
  <si>
    <t>Hopkins Elementary School</t>
  </si>
  <si>
    <t>01390305</t>
  </si>
  <si>
    <t>Hopkinton Middle School</t>
  </si>
  <si>
    <t>01390505</t>
  </si>
  <si>
    <t>Hopkinton High</t>
  </si>
  <si>
    <t>01410007</t>
  </si>
  <si>
    <t>Mulready Elementary</t>
  </si>
  <si>
    <t>01410015</t>
  </si>
  <si>
    <t>Forest Avenue Elementary</t>
  </si>
  <si>
    <t>01410030</t>
  </si>
  <si>
    <t>C A Farley</t>
  </si>
  <si>
    <t>01410410</t>
  </si>
  <si>
    <t>01410505</t>
  </si>
  <si>
    <t>Hudson High</t>
  </si>
  <si>
    <t>01420015</t>
  </si>
  <si>
    <t>Lillian M Jacobs</t>
  </si>
  <si>
    <t>01420305</t>
  </si>
  <si>
    <t>Memorial Middle</t>
  </si>
  <si>
    <t>01420505</t>
  </si>
  <si>
    <t>Hull High</t>
  </si>
  <si>
    <t>01440007</t>
  </si>
  <si>
    <t>Paul F Doyon Memorial</t>
  </si>
  <si>
    <t>01440015</t>
  </si>
  <si>
    <t>Winthrop</t>
  </si>
  <si>
    <t>01440305</t>
  </si>
  <si>
    <t>Ipswich Middle School</t>
  </si>
  <si>
    <t>01440505</t>
  </si>
  <si>
    <t>Ipswich High</t>
  </si>
  <si>
    <t>01450005</t>
  </si>
  <si>
    <t>Kingston Elementary</t>
  </si>
  <si>
    <t>01450020</t>
  </si>
  <si>
    <t>Kingston Intermediate</t>
  </si>
  <si>
    <t>01480005</t>
  </si>
  <si>
    <t>Lanesborough Elementary</t>
  </si>
  <si>
    <t>01490001</t>
  </si>
  <si>
    <t>Rollins Early Childhood Center</t>
  </si>
  <si>
    <t>01490002</t>
  </si>
  <si>
    <t>01490003</t>
  </si>
  <si>
    <t>John Breen School</t>
  </si>
  <si>
    <t>01490004</t>
  </si>
  <si>
    <t>South Lawrence East Elementary School</t>
  </si>
  <si>
    <t>01490015</t>
  </si>
  <si>
    <t>Alexander B Bruce</t>
  </si>
  <si>
    <t>01490016</t>
  </si>
  <si>
    <t>South Lawrence East Middle School</t>
  </si>
  <si>
    <t>01490017</t>
  </si>
  <si>
    <t>Arlington Middle School</t>
  </si>
  <si>
    <t>01490018</t>
  </si>
  <si>
    <t>Robert Frost</t>
  </si>
  <si>
    <t>01490020</t>
  </si>
  <si>
    <t>James F Hennessey</t>
  </si>
  <si>
    <t>01490022</t>
  </si>
  <si>
    <t>Gerard A. Guilmette</t>
  </si>
  <si>
    <t>01490025</t>
  </si>
  <si>
    <t>Guilmette Middle School</t>
  </si>
  <si>
    <t>01490027</t>
  </si>
  <si>
    <t>Parthum Middle School</t>
  </si>
  <si>
    <t>01490040</t>
  </si>
  <si>
    <t>Francis M Leahy</t>
  </si>
  <si>
    <t>01490050</t>
  </si>
  <si>
    <t>Henry K Oliver</t>
  </si>
  <si>
    <t>01490053</t>
  </si>
  <si>
    <t>Edward F. Parthum</t>
  </si>
  <si>
    <t>01490075</t>
  </si>
  <si>
    <t>John K Tarbox</t>
  </si>
  <si>
    <t>01490080</t>
  </si>
  <si>
    <t>Emily G Wetherbee</t>
  </si>
  <si>
    <t>01490525</t>
  </si>
  <si>
    <t>Frost Middle School</t>
  </si>
  <si>
    <t>01490530</t>
  </si>
  <si>
    <t>Business Management &amp; Finance High School</t>
  </si>
  <si>
    <t>01490531</t>
  </si>
  <si>
    <t>Health &amp; Human Services High School</t>
  </si>
  <si>
    <t>01490532</t>
  </si>
  <si>
    <t>Humanities &amp; Leadership Development High School</t>
  </si>
  <si>
    <t>01490533</t>
  </si>
  <si>
    <t>01490534</t>
  </si>
  <si>
    <t>International High School</t>
  </si>
  <si>
    <t>01490535</t>
  </si>
  <si>
    <t>Performing &amp; Fine Arts High School</t>
  </si>
  <si>
    <t>01490536</t>
  </si>
  <si>
    <t>High School Learning Center</t>
  </si>
  <si>
    <t>01490537</t>
  </si>
  <si>
    <t>School for Exceptional Studies</t>
  </si>
  <si>
    <t>01500025</t>
  </si>
  <si>
    <t>Lee Elementary</t>
  </si>
  <si>
    <t>01500505</t>
  </si>
  <si>
    <t>Lee Middle/High School</t>
  </si>
  <si>
    <t>01510005</t>
  </si>
  <si>
    <t>01510010</t>
  </si>
  <si>
    <t>Leicester Primary School</t>
  </si>
  <si>
    <t>01510015</t>
  </si>
  <si>
    <t>Leicester Middle</t>
  </si>
  <si>
    <t>01510505</t>
  </si>
  <si>
    <t>Leicester High</t>
  </si>
  <si>
    <t>01520015</t>
  </si>
  <si>
    <t>Morris</t>
  </si>
  <si>
    <t>01520505</t>
  </si>
  <si>
    <t>Lenox Memorial High</t>
  </si>
  <si>
    <t>01530003</t>
  </si>
  <si>
    <t>Bennett</t>
  </si>
  <si>
    <t>01530005</t>
  </si>
  <si>
    <t>Lincoln School</t>
  </si>
  <si>
    <t>01530007</t>
  </si>
  <si>
    <t>Fall Brook</t>
  </si>
  <si>
    <t>01530010</t>
  </si>
  <si>
    <t>Southeast School</t>
  </si>
  <si>
    <t>01530025</t>
  </si>
  <si>
    <t>Johnny Appleseed</t>
  </si>
  <si>
    <t>01530030</t>
  </si>
  <si>
    <t>Northwest</t>
  </si>
  <si>
    <t>01530040</t>
  </si>
  <si>
    <t>Priest Street</t>
  </si>
  <si>
    <t>01530045</t>
  </si>
  <si>
    <r>
      <t xml:space="preserve">District Name:
</t>
    </r>
    <r>
      <rPr>
        <i/>
        <sz val="9"/>
        <rFont val="Calibri"/>
        <family val="2"/>
      </rPr>
      <t>Click yellow cell at right, then downward arrow</t>
    </r>
  </si>
  <si>
    <t>00720005</t>
  </si>
  <si>
    <t>00950326</t>
  </si>
  <si>
    <t>01030515</t>
  </si>
  <si>
    <t>02420020</t>
  </si>
  <si>
    <t>02620001</t>
  </si>
  <si>
    <t>02930015</t>
  </si>
  <si>
    <t>04760505</t>
  </si>
  <si>
    <t>07550515</t>
  </si>
  <si>
    <t>07750005</t>
  </si>
  <si>
    <t>Montague Elementary School</t>
  </si>
  <si>
    <t>Naquag Elementary School</t>
  </si>
  <si>
    <t>Mulcahey Elementary School</t>
  </si>
  <si>
    <t>Ballard School</t>
  </si>
  <si>
    <t>Pathways Early College Innovation School</t>
  </si>
  <si>
    <t>Provincetown Schools</t>
  </si>
  <si>
    <t>Gardner Academy for Learning and Technology</t>
  </si>
  <si>
    <t>Andrew B. Cushman School</t>
  </si>
  <si>
    <t>Hildreth Elementary School</t>
  </si>
  <si>
    <t>Goddard Alternative School</t>
  </si>
  <si>
    <t>Gilmore School Early Childhood Center</t>
  </si>
  <si>
    <t>Elihu Greenwood Leadership Academy</t>
  </si>
  <si>
    <t>1 LT Charles W. Whitcomb School</t>
  </si>
  <si>
    <t>Roberta G. Doering School</t>
  </si>
  <si>
    <t>0476</t>
  </si>
  <si>
    <t>Total</t>
  </si>
  <si>
    <t>Enrollment Data</t>
  </si>
  <si>
    <t xml:space="preserve">Collect a count of the actual number of students enrolled in each school included in the comparability demonstration. </t>
  </si>
  <si>
    <t>Staffing Data</t>
  </si>
  <si>
    <t xml:space="preserve">Collect names, work assignments (function and/or grade level taught), and FTE counts for all state and locally funded school staff who are assigned to schools included in the comparability demonstration, whether full or part-time (though only staff assigned on a regularly scheduled basis). </t>
  </si>
  <si>
    <t>For each staff member, indicate the decimal proportion (to the nearest tenth) of the individual’s time spent at the school. For example, in the case of an art supervisor who may visit the school one day a week, you should determine the proportion of his/her time received by that school (i.e. 0.2) and list that proportion. Total the FTE counts for all staff in each school included in the comparability demonstration</t>
  </si>
  <si>
    <r>
      <t xml:space="preserve">Only include staff with the following EPIMS job classifications. </t>
    </r>
    <r>
      <rPr>
        <b/>
        <sz val="11"/>
        <rFont val="Calibri"/>
        <family val="2"/>
      </rPr>
      <t>Exclude staff paid with Title I or other federal funds</t>
    </r>
    <r>
      <rPr>
        <sz val="11"/>
        <rFont val="Calibri"/>
        <family val="2"/>
      </rPr>
      <t>:</t>
    </r>
  </si>
  <si>
    <t>Douglas MacArthur Elementary School</t>
  </si>
  <si>
    <t>03080040</t>
  </si>
  <si>
    <t>Northeast Elementary School</t>
  </si>
  <si>
    <t>03080050</t>
  </si>
  <si>
    <t>Thomas R Plympton Elementary School</t>
  </si>
  <si>
    <t>03080060</t>
  </si>
  <si>
    <t>James Fitzgerald Elementary School</t>
  </si>
  <si>
    <t>03080065</t>
  </si>
  <si>
    <t>Henry Whittemore Elementary School</t>
  </si>
  <si>
    <t>03080404</t>
  </si>
  <si>
    <t>03080415</t>
  </si>
  <si>
    <t>John W. McDevitt Middle School</t>
  </si>
  <si>
    <t>03080505</t>
  </si>
  <si>
    <t>Waltham Sr High</t>
  </si>
  <si>
    <t>03090020</t>
  </si>
  <si>
    <t>03090305</t>
  </si>
  <si>
    <t>Ware Middle School</t>
  </si>
  <si>
    <t>03090505</t>
  </si>
  <si>
    <t>Ware Junior/Senior High School</t>
  </si>
  <si>
    <t>03100003</t>
  </si>
  <si>
    <t>John William Decas</t>
  </si>
  <si>
    <t>03100017</t>
  </si>
  <si>
    <t>Minot Forest</t>
  </si>
  <si>
    <t>03100025</t>
  </si>
  <si>
    <t>East Wareham School</t>
  </si>
  <si>
    <t>03100305</t>
  </si>
  <si>
    <t>Wareham Middle</t>
  </si>
  <si>
    <t>03100310</t>
  </si>
  <si>
    <t>West Wareham Academy</t>
  </si>
  <si>
    <t>03100315</t>
  </si>
  <si>
    <t>Wareham Cooperative Junior/Senior High School</t>
  </si>
  <si>
    <t>03100505</t>
  </si>
  <si>
    <t>Wareham Senior High</t>
  </si>
  <si>
    <t>03140015</t>
  </si>
  <si>
    <t>Cunniff</t>
  </si>
  <si>
    <t>03140020</t>
  </si>
  <si>
    <t>Hosmer</t>
  </si>
  <si>
    <t>03140025</t>
  </si>
  <si>
    <t>James Russell Lowell</t>
  </si>
  <si>
    <t>03140305</t>
  </si>
  <si>
    <t>Watertown Middle</t>
  </si>
  <si>
    <t>03140505</t>
  </si>
  <si>
    <t>Watertown High</t>
  </si>
  <si>
    <t>03150005</t>
  </si>
  <si>
    <t>Claypit Hill School</t>
  </si>
  <si>
    <t>03150015</t>
  </si>
  <si>
    <t>Happy Hollow School</t>
  </si>
  <si>
    <t>03150020</t>
  </si>
  <si>
    <t>Loker School</t>
  </si>
  <si>
    <t>03150305</t>
  </si>
  <si>
    <t>Wayland Middle School</t>
  </si>
  <si>
    <t>03150505</t>
  </si>
  <si>
    <t>Wayland High School</t>
  </si>
  <si>
    <t>03160015</t>
  </si>
  <si>
    <t>Park Avenue Elementary</t>
  </si>
  <si>
    <t>03160305</t>
  </si>
  <si>
    <t>Webster Middle School</t>
  </si>
  <si>
    <t>03160505</t>
  </si>
  <si>
    <t>03170005</t>
  </si>
  <si>
    <t>Katharine Lee Bates</t>
  </si>
  <si>
    <t>03170015</t>
  </si>
  <si>
    <t>Joseph E Fiske</t>
  </si>
  <si>
    <t>03170020</t>
  </si>
  <si>
    <t>John D Hardy</t>
  </si>
  <si>
    <t>03170025</t>
  </si>
  <si>
    <t>Hunnewell</t>
  </si>
  <si>
    <t>03170045</t>
  </si>
  <si>
    <t>Schofield</t>
  </si>
  <si>
    <t>03170048</t>
  </si>
  <si>
    <t>Sprague Elementary School</t>
  </si>
  <si>
    <t>03170050</t>
  </si>
  <si>
    <t>Ernest F Upham</t>
  </si>
  <si>
    <t>03170305</t>
  </si>
  <si>
    <t>Wellesley Middle</t>
  </si>
  <si>
    <t>03170505</t>
  </si>
  <si>
    <t>Wellesley Sr High</t>
  </si>
  <si>
    <t>03180005</t>
  </si>
  <si>
    <t>Wellfleet Elementary</t>
  </si>
  <si>
    <t>03210005</t>
  </si>
  <si>
    <t>J Harding Armstrong</t>
  </si>
  <si>
    <t>03210010</t>
  </si>
  <si>
    <t>Annie E Fales</t>
  </si>
  <si>
    <t>03210025</t>
  </si>
  <si>
    <t>03210045</t>
  </si>
  <si>
    <t>Mill Pond School</t>
  </si>
  <si>
    <t>03210305</t>
  </si>
  <si>
    <t>Sarah W Gibbons Middle</t>
  </si>
  <si>
    <t>03210505</t>
  </si>
  <si>
    <t>Westborough High</t>
  </si>
  <si>
    <t>03220005</t>
  </si>
  <si>
    <t>Major Edwards Elementary</t>
  </si>
  <si>
    <t>03220505</t>
  </si>
  <si>
    <t>03230003</t>
  </si>
  <si>
    <t>Rose L Macdonald</t>
  </si>
  <si>
    <t>03230005</t>
  </si>
  <si>
    <t>Spring Street School</t>
  </si>
  <si>
    <t>03230305</t>
  </si>
  <si>
    <t>03230505</t>
  </si>
  <si>
    <t>03250003</t>
  </si>
  <si>
    <t>03250015</t>
  </si>
  <si>
    <t>Franklin Ave</t>
  </si>
  <si>
    <t>03250020</t>
  </si>
  <si>
    <t>Abner Gibbs</t>
  </si>
  <si>
    <t>03250025</t>
  </si>
  <si>
    <t>Highland</t>
  </si>
  <si>
    <t>03250033</t>
  </si>
  <si>
    <t>Munger Hill</t>
  </si>
  <si>
    <t>03250036</t>
  </si>
  <si>
    <t>Paper Mill</t>
  </si>
  <si>
    <t>03250040</t>
  </si>
  <si>
    <t>Southampton Road</t>
  </si>
  <si>
    <t>03250055</t>
  </si>
  <si>
    <t>Juniper Park</t>
  </si>
  <si>
    <t>03250305</t>
  </si>
  <si>
    <t>03250310</t>
  </si>
  <si>
    <t>03250505</t>
  </si>
  <si>
    <t>Westfield High</t>
  </si>
  <si>
    <t>03250605</t>
  </si>
  <si>
    <t>03260004</t>
  </si>
  <si>
    <t>03260007</t>
  </si>
  <si>
    <t>Day Elementary</t>
  </si>
  <si>
    <t>03260013</t>
  </si>
  <si>
    <t>Millennium Elementary</t>
  </si>
  <si>
    <t>03260015</t>
  </si>
  <si>
    <t>Nabnasset</t>
  </si>
  <si>
    <t>03260025</t>
  </si>
  <si>
    <t>Col John Robinson</t>
  </si>
  <si>
    <t>03260045</t>
  </si>
  <si>
    <t>John A. Crisafulli Elementary School</t>
  </si>
  <si>
    <t>03260055</t>
  </si>
  <si>
    <t>Rita E. Miller Elementary School</t>
  </si>
  <si>
    <t>03260310</t>
  </si>
  <si>
    <t>Blanchard Middle</t>
  </si>
  <si>
    <t>03260330</t>
  </si>
  <si>
    <t>Stony Brook School</t>
  </si>
  <si>
    <t>03260505</t>
  </si>
  <si>
    <t>Westford Academy</t>
  </si>
  <si>
    <t>03270005</t>
  </si>
  <si>
    <t>03300010</t>
  </si>
  <si>
    <t>Country</t>
  </si>
  <si>
    <t>03300012</t>
  </si>
  <si>
    <t>03300015</t>
  </si>
  <si>
    <t>03300305</t>
  </si>
  <si>
    <t>Weston Middle</t>
  </si>
  <si>
    <t>03300505</t>
  </si>
  <si>
    <t>Weston High</t>
  </si>
  <si>
    <t>03310015</t>
  </si>
  <si>
    <t>Alice A Macomber</t>
  </si>
  <si>
    <t>03310030</t>
  </si>
  <si>
    <t>Westport Elementary</t>
  </si>
  <si>
    <t>03310305</t>
  </si>
  <si>
    <t>Westport Middle</t>
  </si>
  <si>
    <t>Selecting Comparison Schools</t>
  </si>
  <si>
    <t>Comparability</t>
  </si>
  <si>
    <t>Special Grouping</t>
  </si>
  <si>
    <t>School Information</t>
  </si>
  <si>
    <t>HS</t>
  </si>
  <si>
    <t>09 - 12</t>
  </si>
  <si>
    <t>MS</t>
  </si>
  <si>
    <t>06 - 08</t>
  </si>
  <si>
    <t>08</t>
  </si>
  <si>
    <t>06</t>
  </si>
  <si>
    <t>ES</t>
  </si>
  <si>
    <t>03 - 05</t>
  </si>
  <si>
    <t>05</t>
  </si>
  <si>
    <t>EES</t>
  </si>
  <si>
    <t>PK - 02</t>
  </si>
  <si>
    <t>PK - 05</t>
  </si>
  <si>
    <t>07 - 12</t>
  </si>
  <si>
    <t>PK - 06</t>
  </si>
  <si>
    <t>05 - 08</t>
  </si>
  <si>
    <t>ESMS</t>
  </si>
  <si>
    <t>PK - 08</t>
  </si>
  <si>
    <t>07 - 08</t>
  </si>
  <si>
    <t>04 - 06</t>
  </si>
  <si>
    <t>01 - 03</t>
  </si>
  <si>
    <t>PK - K</t>
  </si>
  <si>
    <t>PK - 04</t>
  </si>
  <si>
    <t>03 - 06</t>
  </si>
  <si>
    <t>03 - 04</t>
  </si>
  <si>
    <t>02 - 06</t>
  </si>
  <si>
    <t>PK - 01</t>
  </si>
  <si>
    <t>01 - 05</t>
  </si>
  <si>
    <t>05 - 06</t>
  </si>
  <si>
    <t>02 - 04</t>
  </si>
  <si>
    <t>04 - 08</t>
  </si>
  <si>
    <t>PK - 03</t>
  </si>
  <si>
    <t>04 - 05</t>
  </si>
  <si>
    <t>02 - 05</t>
  </si>
  <si>
    <t>06 - 09</t>
  </si>
  <si>
    <t>05 - 12</t>
  </si>
  <si>
    <t>06 - 12</t>
  </si>
  <si>
    <t>11 - 12</t>
  </si>
  <si>
    <t>08 - 12</t>
  </si>
  <si>
    <t>01 - 04</t>
  </si>
  <si>
    <t>01 - 12</t>
  </si>
  <si>
    <t>06 - 07</t>
  </si>
  <si>
    <t>02 - 03</t>
  </si>
  <si>
    <t>01 - 08</t>
  </si>
  <si>
    <t>05 - 07</t>
  </si>
  <si>
    <t>PK - 07</t>
  </si>
  <si>
    <t>01 - 02</t>
  </si>
  <si>
    <t>04 - 07</t>
  </si>
  <si>
    <t>02 - 08</t>
  </si>
  <si>
    <t>PK - 12</t>
  </si>
  <si>
    <t>10 - 12</t>
  </si>
  <si>
    <t>District:</t>
  </si>
  <si>
    <t>Calculating Ratios</t>
  </si>
  <si>
    <r>
      <t xml:space="preserve">Ratio of Enrollment to Staff 
</t>
    </r>
    <r>
      <rPr>
        <i/>
        <sz val="8"/>
        <rFont val="Calibri"/>
        <family val="2"/>
      </rPr>
      <t xml:space="preserve">(Col. 7 / Col. 8) </t>
    </r>
  </si>
  <si>
    <t>Are Schools Comparable?</t>
  </si>
  <si>
    <r>
      <t xml:space="preserve">If Grade Span split option is applied, select school size </t>
    </r>
    <r>
      <rPr>
        <sz val="9"/>
        <rFont val="Calibri"/>
        <family val="2"/>
      </rPr>
      <t>(</t>
    </r>
    <r>
      <rPr>
        <i/>
        <sz val="9"/>
        <rFont val="Calibri"/>
        <family val="2"/>
      </rPr>
      <t>Smaller or Larger</t>
    </r>
    <r>
      <rPr>
        <sz val="9"/>
        <rFont val="Calibri"/>
        <family val="2"/>
      </rPr>
      <t>)</t>
    </r>
  </si>
  <si>
    <r>
      <t xml:space="preserve">School Enrollment </t>
    </r>
    <r>
      <rPr>
        <i/>
        <sz val="9"/>
        <rFont val="Calibri"/>
        <family val="2"/>
      </rPr>
      <t>(Enter most current data)</t>
    </r>
  </si>
  <si>
    <r>
      <t xml:space="preserve">State and Locally Funded Staff FTE Count </t>
    </r>
    <r>
      <rPr>
        <i/>
        <sz val="9"/>
        <rFont val="Calibri"/>
        <family val="2"/>
      </rPr>
      <t>(Enter most current data)</t>
    </r>
  </si>
  <si>
    <r>
      <t xml:space="preserve">Use as Comparison School 
</t>
    </r>
    <r>
      <rPr>
        <i/>
        <sz val="8"/>
        <rFont val="Calibri"/>
        <family val="2"/>
      </rPr>
      <t xml:space="preserve">(See instructions)
</t>
    </r>
    <r>
      <rPr>
        <sz val="8"/>
        <rFont val="Calibri"/>
        <family val="2"/>
      </rPr>
      <t/>
    </r>
  </si>
  <si>
    <r>
      <t xml:space="preserve">Low Income Percentage </t>
    </r>
    <r>
      <rPr>
        <i/>
        <sz val="9"/>
        <rFont val="Calibri"/>
        <family val="2"/>
      </rPr>
      <t>(See instructions)</t>
    </r>
  </si>
  <si>
    <t>Signature:</t>
  </si>
  <si>
    <r>
      <t xml:space="preserve">COMPARISON SCHOOLS
</t>
    </r>
    <r>
      <rPr>
        <sz val="11"/>
        <rFont val="Calibri"/>
        <family val="2"/>
      </rPr>
      <t>(Comparison schools may include Title I schools if there are no Non-Title I schools in the same gradespan)</t>
    </r>
  </si>
  <si>
    <r>
      <t xml:space="preserve">School Size </t>
    </r>
    <r>
      <rPr>
        <i/>
        <sz val="10"/>
        <rFont val="Calibri"/>
        <family val="2"/>
      </rPr>
      <t>(Smaller or Larger)</t>
    </r>
  </si>
  <si>
    <t>Total # of Schools</t>
  </si>
  <si>
    <t>Total Enrollment</t>
  </si>
  <si>
    <t>Total State and Locally Funded FTE Count</t>
  </si>
  <si>
    <r>
      <t xml:space="preserve">Comparison: Average Ratio </t>
    </r>
    <r>
      <rPr>
        <sz val="10"/>
        <rFont val="Calibri"/>
        <family val="2"/>
      </rPr>
      <t xml:space="preserve">(x 110%) </t>
    </r>
    <r>
      <rPr>
        <b/>
        <sz val="10"/>
        <rFont val="Calibri"/>
        <family val="2"/>
      </rPr>
      <t xml:space="preserve">of Comparison Schools By Grade Span and/or School Size </t>
    </r>
  </si>
  <si>
    <t>Total Schools</t>
  </si>
  <si>
    <t>Total State and Local FTE Count</t>
  </si>
  <si>
    <t>00050003</t>
  </si>
  <si>
    <t>00050010</t>
  </si>
  <si>
    <t>Clifford M Granger</t>
  </si>
  <si>
    <t>00050020</t>
  </si>
  <si>
    <t>Benjamin J Phelps</t>
  </si>
  <si>
    <t>00050025</t>
  </si>
  <si>
    <t>Robinson Park</t>
  </si>
  <si>
    <t>00050030</t>
  </si>
  <si>
    <t>James Clark School</t>
  </si>
  <si>
    <t>00050303</t>
  </si>
  <si>
    <t>00050405</t>
  </si>
  <si>
    <t>Agawam Junior High</t>
  </si>
  <si>
    <t>00050505</t>
  </si>
  <si>
    <t>Agawam High</t>
  </si>
  <si>
    <t>00070005</t>
  </si>
  <si>
    <t>Amesbury Elementary</t>
  </si>
  <si>
    <t>00070010</t>
  </si>
  <si>
    <t>00070013</t>
  </si>
  <si>
    <t>Amesbury Middle</t>
  </si>
  <si>
    <t>00070505</t>
  </si>
  <si>
    <t>Amesbury High</t>
  </si>
  <si>
    <t>00080009</t>
  </si>
  <si>
    <t>Crocker Farm Elementary</t>
  </si>
  <si>
    <t>00080020</t>
  </si>
  <si>
    <t>Fort River Elementary</t>
  </si>
  <si>
    <t>00080050</t>
  </si>
  <si>
    <t>Wildwood Elementary</t>
  </si>
  <si>
    <t>00090003</t>
  </si>
  <si>
    <t>Bancroft Elementary</t>
  </si>
  <si>
    <t>00090004</t>
  </si>
  <si>
    <t>High Plain Elementary</t>
  </si>
  <si>
    <t>00090005</t>
  </si>
  <si>
    <t>Shawsheen School</t>
  </si>
  <si>
    <t>00090010</t>
  </si>
  <si>
    <t>Wilmington Middle School</t>
  </si>
  <si>
    <t>03420505</t>
  </si>
  <si>
    <t>Wilmington High</t>
  </si>
  <si>
    <t>03430010</t>
  </si>
  <si>
    <t>Winchendon PreSchool Program</t>
  </si>
  <si>
    <t>03430040</t>
  </si>
  <si>
    <t>03430050</t>
  </si>
  <si>
    <t>03440005</t>
  </si>
  <si>
    <t>Lincoln Elementary</t>
  </si>
  <si>
    <t>03440020</t>
  </si>
  <si>
    <t>Lynch Elementary</t>
  </si>
  <si>
    <t>03440025</t>
  </si>
  <si>
    <t>Vinson-Owen Elementary</t>
  </si>
  <si>
    <t>03440040</t>
  </si>
  <si>
    <t>Muraco Elementary</t>
  </si>
  <si>
    <t>03440045</t>
  </si>
  <si>
    <t>Ambrose Elementary</t>
  </si>
  <si>
    <t>03440305</t>
  </si>
  <si>
    <t>McCall Middle</t>
  </si>
  <si>
    <t>03440505</t>
  </si>
  <si>
    <t>Winchester High School</t>
  </si>
  <si>
    <t>03460015</t>
  </si>
  <si>
    <t>William P. Gorman/Fort Banks Elementary</t>
  </si>
  <si>
    <t>03460020</t>
  </si>
  <si>
    <t>Arthur T. Cummings Elementary School</t>
  </si>
  <si>
    <t>03460305</t>
  </si>
  <si>
    <t>Winthrop Middle School</t>
  </si>
  <si>
    <t>03460505</t>
  </si>
  <si>
    <t>Winthrop Sr High</t>
  </si>
  <si>
    <t>03470005</t>
  </si>
  <si>
    <t>03470020</t>
  </si>
  <si>
    <t>Daniel P Hurld</t>
  </si>
  <si>
    <t>03470025</t>
  </si>
  <si>
    <t>Linscott-Rumford</t>
  </si>
  <si>
    <t>03470040</t>
  </si>
  <si>
    <t>Clyde Reeves</t>
  </si>
  <si>
    <t>03470043</t>
  </si>
  <si>
    <t>Shamrock</t>
  </si>
  <si>
    <t>03470055</t>
  </si>
  <si>
    <t>Malcolm White</t>
  </si>
  <si>
    <t>03470060</t>
  </si>
  <si>
    <t>Wyman</t>
  </si>
  <si>
    <t>03470065</t>
  </si>
  <si>
    <t>Mary D Altavesta</t>
  </si>
  <si>
    <t>03470405</t>
  </si>
  <si>
    <t>03470410</t>
  </si>
  <si>
    <t>Daniel L Joyce Middle School</t>
  </si>
  <si>
    <t>03470505</t>
  </si>
  <si>
    <t>Woburn High</t>
  </si>
  <si>
    <t>03480002</t>
  </si>
  <si>
    <t>Head Start</t>
  </si>
  <si>
    <t>03480020</t>
  </si>
  <si>
    <t>Belmont Street Community</t>
  </si>
  <si>
    <t>03480026</t>
  </si>
  <si>
    <t>Wawecus Road School</t>
  </si>
  <si>
    <t>03480030</t>
  </si>
  <si>
    <t>Woodland Academy</t>
  </si>
  <si>
    <t>03480035</t>
  </si>
  <si>
    <t>Burncoat Street</t>
  </si>
  <si>
    <t>03480045</t>
  </si>
  <si>
    <t>Canterbury</t>
  </si>
  <si>
    <t>03480050</t>
  </si>
  <si>
    <t>03480052</t>
  </si>
  <si>
    <t>Chandler Magnet</t>
  </si>
  <si>
    <t>03480053</t>
  </si>
  <si>
    <t>City View</t>
  </si>
  <si>
    <t>03480055</t>
  </si>
  <si>
    <t>Clark St Community</t>
  </si>
  <si>
    <t>03480060</t>
  </si>
  <si>
    <t>Columbus Park</t>
  </si>
  <si>
    <t>03480090</t>
  </si>
  <si>
    <t>Flagg Street</t>
  </si>
  <si>
    <t>03480095</t>
  </si>
  <si>
    <t>Elm Park Community</t>
  </si>
  <si>
    <t>03480100</t>
  </si>
  <si>
    <t>03480110</t>
  </si>
  <si>
    <t>Gates Lane</t>
  </si>
  <si>
    <t>03480115</t>
  </si>
  <si>
    <t>Grafton Street</t>
  </si>
  <si>
    <t>03480136</t>
  </si>
  <si>
    <t>Heard Street</t>
  </si>
  <si>
    <t>03480140</t>
  </si>
  <si>
    <t>Jacob Hiatt Magnet</t>
  </si>
  <si>
    <t>03480145</t>
  </si>
  <si>
    <t>Lake View</t>
  </si>
  <si>
    <t>03480160</t>
  </si>
  <si>
    <t>03480175</t>
  </si>
  <si>
    <t>May Street</t>
  </si>
  <si>
    <t>03480177</t>
  </si>
  <si>
    <t>03480185</t>
  </si>
  <si>
    <t>Midland Street</t>
  </si>
  <si>
    <t>03480200</t>
  </si>
  <si>
    <t>Nelson Place</t>
  </si>
  <si>
    <t>03480202</t>
  </si>
  <si>
    <t>Norrback Avenue</t>
  </si>
  <si>
    <t>03480210</t>
  </si>
  <si>
    <t>Quinsigamond</t>
  </si>
  <si>
    <t>03480215</t>
  </si>
  <si>
    <t>Rice Square</t>
  </si>
  <si>
    <t>03480220</t>
  </si>
  <si>
    <t>03480225</t>
  </si>
  <si>
    <t>03480230</t>
  </si>
  <si>
    <t>Tatnuck</t>
  </si>
  <si>
    <t>03480235</t>
  </si>
  <si>
    <t>Thorndyke Road</t>
  </si>
  <si>
    <t>03480240</t>
  </si>
  <si>
    <t>Union Hill School</t>
  </si>
  <si>
    <t>03480260</t>
  </si>
  <si>
    <t>West Tatnuck</t>
  </si>
  <si>
    <t>03480280</t>
  </si>
  <si>
    <t>Vernon Hill School</t>
  </si>
  <si>
    <t>03480285</t>
  </si>
  <si>
    <t>03480350</t>
  </si>
  <si>
    <t>Claremont Academy</t>
  </si>
  <si>
    <t>03480405</t>
  </si>
  <si>
    <t>Burncoat Middle School</t>
  </si>
  <si>
    <t>03480415</t>
  </si>
  <si>
    <t>Forest Grove Middle</t>
  </si>
  <si>
    <t>03480420</t>
  </si>
  <si>
    <t>Worcester East Middle</t>
  </si>
  <si>
    <t>03480423</t>
  </si>
  <si>
    <t>Sullivan Middle</t>
  </si>
  <si>
    <t>03480503</t>
  </si>
  <si>
    <t>Burncoat Senior High</t>
  </si>
  <si>
    <t>03480512</t>
  </si>
  <si>
    <t>Doherty Memorial High</t>
  </si>
  <si>
    <t>03480515</t>
  </si>
  <si>
    <t>North High</t>
  </si>
  <si>
    <t>03480520</t>
  </si>
  <si>
    <t>South High Community</t>
  </si>
  <si>
    <t>03480605</t>
  </si>
  <si>
    <t>Worcester Technical High</t>
  </si>
  <si>
    <t>03500003</t>
  </si>
  <si>
    <t>Delaney</t>
  </si>
  <si>
    <t>03500010</t>
  </si>
  <si>
    <t>Charles E Roderick</t>
  </si>
  <si>
    <t>04060705</t>
  </si>
  <si>
    <t>04100205</t>
  </si>
  <si>
    <t>Excel Academy Charter School</t>
  </si>
  <si>
    <t>04120530</t>
  </si>
  <si>
    <t>Academy Of the Pacific Rim Charter Public School</t>
  </si>
  <si>
    <t>04130505</t>
  </si>
  <si>
    <t>Four Rivers Charter Public School</t>
  </si>
  <si>
    <t>04140305</t>
  </si>
  <si>
    <t>Berkshire Arts and Technology Charter Public School</t>
  </si>
  <si>
    <t>04150505</t>
  </si>
  <si>
    <t>Amesbury Academy Charter Public School</t>
  </si>
  <si>
    <t>04160305</t>
  </si>
  <si>
    <t>Boston Preparatory Charter Public School</t>
  </si>
  <si>
    <t>04180305</t>
  </si>
  <si>
    <t>Christa McAuliffe Regional Charter Public School</t>
  </si>
  <si>
    <t>04190305</t>
  </si>
  <si>
    <t>Smith Leadership Academy Charter Public School</t>
  </si>
  <si>
    <t>04200205</t>
  </si>
  <si>
    <t>Benjamin Banneker Charter Public School</t>
  </si>
  <si>
    <t>04240505</t>
  </si>
  <si>
    <t>Boston Day and Evening Academy Charter School</t>
  </si>
  <si>
    <t>04270010</t>
  </si>
  <si>
    <t>Barnstable Community Horace Mann Charter Public School</t>
  </si>
  <si>
    <t>04280305</t>
  </si>
  <si>
    <t>04290010</t>
  </si>
  <si>
    <t>KIPP Academy Lynn Charter School</t>
  </si>
  <si>
    <t>04300305</t>
  </si>
  <si>
    <t>Advanced Math and Science Academy Charter School</t>
  </si>
  <si>
    <t>04320530</t>
  </si>
  <si>
    <t>Cape Cod Lighthouse Charter School</t>
  </si>
  <si>
    <t>04350305</t>
  </si>
  <si>
    <t>Innovation Academy Charter School</t>
  </si>
  <si>
    <t>04360305</t>
  </si>
  <si>
    <t>Community Charter School of Cambridge</t>
  </si>
  <si>
    <t>04370505</t>
  </si>
  <si>
    <t>City On A Hill Charter Public School</t>
  </si>
  <si>
    <t>04380505</t>
  </si>
  <si>
    <t>Codman Academy Charter Public School</t>
  </si>
  <si>
    <t>04390050</t>
  </si>
  <si>
    <t>Conservatory Lab Charter School</t>
  </si>
  <si>
    <t>04400205</t>
  </si>
  <si>
    <t>04410505</t>
  </si>
  <si>
    <t>Sabis International Charter School</t>
  </si>
  <si>
    <t>04440205</t>
  </si>
  <si>
    <t>Neighborhood House Charter School</t>
  </si>
  <si>
    <t>04450105</t>
  </si>
  <si>
    <t>Abby Kelley Foster Charter Public School</t>
  </si>
  <si>
    <t>04460550</t>
  </si>
  <si>
    <t>Foxborough Regional Charter School</t>
  </si>
  <si>
    <t>04470205</t>
  </si>
  <si>
    <t>Benjamin Franklin Classical Charter Public School</t>
  </si>
  <si>
    <t>04490305</t>
  </si>
  <si>
    <t>Boston Collegiate Charter School</t>
  </si>
  <si>
    <t>04500105</t>
  </si>
  <si>
    <t>Hilltown Cooperative Charter Public School</t>
  </si>
  <si>
    <t>04520505</t>
  </si>
  <si>
    <t>04530005</t>
  </si>
  <si>
    <t>Holyoke Community Charter School</t>
  </si>
  <si>
    <t>04540205</t>
  </si>
  <si>
    <t>Lawrence Family Development Charter School</t>
  </si>
  <si>
    <t>04550050</t>
  </si>
  <si>
    <t>Hill View Montessori Charter Public School</t>
  </si>
  <si>
    <t>04560050</t>
  </si>
  <si>
    <t>Lowell Community Charter Public School</t>
  </si>
  <si>
    <t>04580505</t>
  </si>
  <si>
    <t>Lowell Middlesex Academy Charter School</t>
  </si>
  <si>
    <t>04640305</t>
  </si>
  <si>
    <t>Marblehead Community Charter Public School</t>
  </si>
  <si>
    <t>04660550</t>
  </si>
  <si>
    <t>Martha's Vineyard Charter School</t>
  </si>
  <si>
    <t>04680505</t>
  </si>
  <si>
    <t>Ma Academy for Math and Science School</t>
  </si>
  <si>
    <t>04690505</t>
  </si>
  <si>
    <t>MATCH Charter Public School</t>
  </si>
  <si>
    <t>04700105</t>
  </si>
  <si>
    <t>Mystic Valley Regional Charter School</t>
  </si>
  <si>
    <t>04740505</t>
  </si>
  <si>
    <t>North Central Charter Essential School</t>
  </si>
  <si>
    <t>04750505</t>
  </si>
  <si>
    <t>Dorchester Collegiate Academy Charter</t>
  </si>
  <si>
    <t>04770010</t>
  </si>
  <si>
    <t>Silver Hill Horace Mann Charter School</t>
  </si>
  <si>
    <t>04780505</t>
  </si>
  <si>
    <t>Francis W. Parker Charter Essential School</t>
  </si>
  <si>
    <t>04790505</t>
  </si>
  <si>
    <t>Pioneer Valley Performing Arts Charter Public School</t>
  </si>
  <si>
    <t>04810550</t>
  </si>
  <si>
    <t>Boston Renaissance Charter Public School</t>
  </si>
  <si>
    <t>04820050</t>
  </si>
  <si>
    <t>River Valley Charter School</t>
  </si>
  <si>
    <t>04830305</t>
  </si>
  <si>
    <t>Rising Tide Charter Public School</t>
  </si>
  <si>
    <t>04840505</t>
  </si>
  <si>
    <t>Roxbury Preparatory Charter School</t>
  </si>
  <si>
    <t>04850485</t>
  </si>
  <si>
    <t>Salem Academy Charter School</t>
  </si>
  <si>
    <t>04860105</t>
  </si>
  <si>
    <t>Seven Hills Charter School</t>
  </si>
  <si>
    <t>04870550</t>
  </si>
  <si>
    <t>Prospect Hill Academy Charter School</t>
  </si>
  <si>
    <t>04880550</t>
  </si>
  <si>
    <t>South Shore Charter Public School</t>
  </si>
  <si>
    <t>04890505</t>
  </si>
  <si>
    <t>Sturgis Charter Public School</t>
  </si>
  <si>
    <t>04910550</t>
  </si>
  <si>
    <t>Atlantis Charter School</t>
  </si>
  <si>
    <t>04920005</t>
  </si>
  <si>
    <t>Martin Luther King Jr. Charter School of Excellence</t>
  </si>
  <si>
    <t>04930505</t>
  </si>
  <si>
    <t>Phoenix Charter Academy</t>
  </si>
  <si>
    <t>04940205</t>
  </si>
  <si>
    <t>Pioneer Charter School of Science</t>
  </si>
  <si>
    <t>04960305</t>
  </si>
  <si>
    <t>Global Learning Charter Public School</t>
  </si>
  <si>
    <t>04970205</t>
  </si>
  <si>
    <t>Pioneer Valley Chinese Immersion Charter School</t>
  </si>
  <si>
    <t>04990305</t>
  </si>
  <si>
    <t>Hampden Charter School of Science</t>
  </si>
  <si>
    <t>06000405</t>
  </si>
  <si>
    <t>06000505</t>
  </si>
  <si>
    <t>06030004</t>
  </si>
  <si>
    <t>Cheshire Elementary</t>
  </si>
  <si>
    <t>06030020</t>
  </si>
  <si>
    <t>Plunkett Elementary</t>
  </si>
  <si>
    <t>06030505</t>
  </si>
  <si>
    <t>No other school staff may be included. In determining comparability, a district may choose to exclude state and local funds expended for staffing for language education for children of limited English proficiency, and excess costs of providing staffing services to children with disabilities as determined by the district. The exclusion or inclusion of such funds must be done consistently for the entire district.</t>
  </si>
  <si>
    <t>If necessary, you may change any data in cells with a white background, such as school code, school name, grade span, and Title I status. You may also add schools that have newly opened and that are not listed automatically. Indicate any closed schools as “CL” in Column 4 (Title I Status). Please note each school must have a school code, school name, grade span, grades served, and Title I status for the worksheets to operate properly.</t>
  </si>
  <si>
    <t xml:space="preserve">Enter school enrollment counts for each school included in the comparability determination, both Title I and non-Title I (see Steps One and Three) in Column 7 (School Enrollment). </t>
  </si>
  <si>
    <t xml:space="preserve">Enter the state and locally funded staff FTE count for each school included in the comparability determination, both Title I and non-Title I in Column 8 (State and Locally Funded Staff FTE Count). </t>
  </si>
  <si>
    <t>Step Five: Review automatically calculated information</t>
  </si>
  <si>
    <t>When you enter school enrollment and state and locally funded staff FTE data into Columns 7 and 8 in the Detailed School Data worksheet, several things happen automatically:</t>
  </si>
  <si>
    <t>1. First, ratios of enrollment to staff for each school will be calculated and will automatically appear in Column 9.</t>
  </si>
  <si>
    <t>2. Second, “comparison ratios” will appear in Column 10 next to each of the Title I schools listed. The comparison ratio is the average of all non-Title I / comparison school enrollment to staff ratios multiplied by 110 percent in a particular grade span. A district, for example, with Title I elementary and middle schools that also has non-Title I elementary and middle schools will have two different comparison ratios: one for the elementary schools and one for the middle schools.</t>
  </si>
  <si>
    <t>Districts demonstrate comparability using student/staff ratios by completing comparability forms provided by ESE.</t>
  </si>
  <si>
    <t xml:space="preserve">Once complete, the forms will serve as the district’s annual comparability demonstration, and must be retained and made available for outside review. </t>
  </si>
  <si>
    <r>
      <t xml:space="preserve">As noted in step two above, districts may use district-based EPIMS or other staffing reports, by school, instead of the </t>
    </r>
    <r>
      <rPr>
        <i/>
        <sz val="11"/>
        <rFont val="Calibri"/>
        <family val="2"/>
      </rPr>
      <t>Staff Data</t>
    </r>
    <r>
      <rPr>
        <sz val="11"/>
        <rFont val="Calibri"/>
        <family val="2"/>
      </rPr>
      <t xml:space="preserve"> worksheet in the comparability forms as evidence of the staff FTE calculations which are the basis for the comparability demonstration, if such data reports containing the same information by school are available.</t>
    </r>
  </si>
  <si>
    <t>Org4Code</t>
  </si>
  <si>
    <t>William Pittaway Elementary</t>
  </si>
  <si>
    <t>Henry E Warren Elementary</t>
  </si>
  <si>
    <t>West Barnstable Elementary</t>
  </si>
  <si>
    <t>Swift River Elementary</t>
  </si>
  <si>
    <t>Bellingham Early Childhood Center</t>
  </si>
  <si>
    <t>Primavera Junior/Senior High School</t>
  </si>
  <si>
    <t>Ayers/Ryal Side School</t>
  </si>
  <si>
    <t>00010002</t>
  </si>
  <si>
    <t>Beaver Brook Elementary School</t>
  </si>
  <si>
    <t>Woodsdale Elementary School</t>
  </si>
  <si>
    <t>Acushnet Elementary School</t>
  </si>
  <si>
    <t>Albert F Ford Middle School</t>
  </si>
  <si>
    <t>Agawam Early Childhood Center</t>
  </si>
  <si>
    <t>Charles C Cashman Elementary</t>
  </si>
  <si>
    <t>Henry C Sanborn Elementary</t>
  </si>
  <si>
    <t>Baldwin Early Learning Center</t>
  </si>
  <si>
    <t>East Boston Early Childhood Center</t>
  </si>
  <si>
    <t>James Condon Elementary</t>
  </si>
  <si>
    <t>O'Bryant School Math/Science</t>
  </si>
  <si>
    <t>00350656</t>
  </si>
  <si>
    <t>Mario Umana Academy</t>
  </si>
  <si>
    <t>00350657</t>
  </si>
  <si>
    <t>TechBoston Academy</t>
  </si>
  <si>
    <t>00350658</t>
  </si>
  <si>
    <t>West Roxbury Academy</t>
  </si>
  <si>
    <t>Snowden International School at Copley</t>
  </si>
  <si>
    <t>Dr W Arnone Community School</t>
  </si>
  <si>
    <t>Manthala George Jr. School</t>
  </si>
  <si>
    <t>Louis F Angelo Elementary</t>
  </si>
  <si>
    <t>Francis Wyman Elementary</t>
  </si>
  <si>
    <t>Col Moses Parker School</t>
  </si>
  <si>
    <t>William A Berkowitz Elementary</t>
  </si>
  <si>
    <t>Edgar A Hooks Elementary</t>
  </si>
  <si>
    <t>George F. Kelly Elementary</t>
  </si>
  <si>
    <t>Frank M Sokolowski Elementary</t>
  </si>
  <si>
    <t>Eugene Wright Science and Technology Academy</t>
  </si>
  <si>
    <t>Szetela Early Childhood Center</t>
  </si>
  <si>
    <t>Chicopee Comprehensive High School</t>
  </si>
  <si>
    <t>Deerfield Elementary</t>
  </si>
  <si>
    <t>Joseph A Campbell Elementary</t>
  </si>
  <si>
    <t>Stone Therapeutic Day Middle School</t>
  </si>
  <si>
    <t>East Falmouth Elementary</t>
  </si>
  <si>
    <t>North Falmouth Elementary</t>
  </si>
  <si>
    <t>Vincent M Igo Elementary</t>
  </si>
  <si>
    <t>Charles Taylor Elementary</t>
  </si>
  <si>
    <t>Barbieri Elementary</t>
  </si>
  <si>
    <t>Mary E Stapleton Elementary</t>
  </si>
  <si>
    <t>Miriam F McCarthy School</t>
  </si>
  <si>
    <t>Framingham High School</t>
  </si>
  <si>
    <t>Franklin Early Childhood Development Center</t>
  </si>
  <si>
    <t>Helen Mae Sauter Elementary</t>
  </si>
  <si>
    <t>East Gloucester Elementary</t>
  </si>
  <si>
    <t>Milton L Fuller Elementary</t>
  </si>
  <si>
    <t>Cuttyhunk Elementary</t>
  </si>
  <si>
    <t>Grafton High School</t>
  </si>
  <si>
    <t>Granby Jr Sr High School</t>
  </si>
  <si>
    <t>Hadley Elementary</t>
  </si>
  <si>
    <t>Pentucket Lake Elementary</t>
  </si>
  <si>
    <t>Consentino Middle School</t>
  </si>
  <si>
    <t>Wm L Foster Elementary</t>
  </si>
  <si>
    <t>Lt Elmer J McMahon Elementary</t>
  </si>
  <si>
    <t>Morgan Elementary</t>
  </si>
  <si>
    <t>Kelly Elementary</t>
  </si>
  <si>
    <t>E N White Elementary</t>
  </si>
  <si>
    <t>Lt Clayre Sullivan Elementary</t>
  </si>
  <si>
    <t>Maurice A Donahue Elementary</t>
  </si>
  <si>
    <t>Wm J Dean Vocational Technical High</t>
  </si>
  <si>
    <t>Lawlor Early Childhood Center</t>
  </si>
  <si>
    <t>Leicester Memorial Elementary</t>
  </si>
  <si>
    <t>Moody Elementary</t>
  </si>
  <si>
    <t>Charlotte M Murkland Elementary</t>
  </si>
  <si>
    <t>01600085</t>
  </si>
  <si>
    <t>Laura Lee Therapeutic Day School</t>
  </si>
  <si>
    <t>B.F.Butler Middle School</t>
  </si>
  <si>
    <t>James S Daley Middle School</t>
  </si>
  <si>
    <t>01600320</t>
  </si>
  <si>
    <t>Leblanc Therapeutic Day School</t>
  </si>
  <si>
    <t>James Sullivan Middle School</t>
  </si>
  <si>
    <t>Veterans Park Elementary</t>
  </si>
  <si>
    <t>A Drewicz Elementary</t>
  </si>
  <si>
    <t>Lynn Vocational Technical Institute</t>
  </si>
  <si>
    <t>Malden Early Learning Center</t>
  </si>
  <si>
    <t>Medford Vocational Technical High</t>
  </si>
  <si>
    <t>John D Mc Govern Elementary</t>
  </si>
  <si>
    <t>Henry B. Burkland Elementary School</t>
  </si>
  <si>
    <t>01820010</t>
  </si>
  <si>
    <t>Shining Star Early Childhood Center</t>
  </si>
  <si>
    <t>Millbury Junior/Senior High</t>
  </si>
  <si>
    <t>Quarry Hill Community School</t>
  </si>
  <si>
    <t>Monson Innovation High School</t>
  </si>
  <si>
    <t>J F Kennedy Middle School</t>
  </si>
  <si>
    <t>Newman Elementary</t>
  </si>
  <si>
    <t>Sgt Wm H Carney Academy</t>
  </si>
  <si>
    <t>Whaling City Junior/Senior High School</t>
  </si>
  <si>
    <t>Francis T Bresnahan Elementary</t>
  </si>
  <si>
    <t>Joseph W Martin Jr Elementary</t>
  </si>
  <si>
    <t>North Attleborough Early Learning Center</t>
  </si>
  <si>
    <t>North Brookfield Elementary</t>
  </si>
  <si>
    <t>North Pembroke Elementary</t>
  </si>
  <si>
    <t>Morningside Community School</t>
  </si>
  <si>
    <t>Beatrice H Wood Elementary</t>
  </si>
  <si>
    <t>Federal Furnace School</t>
  </si>
  <si>
    <t>Nathaniel Morton Elementary</t>
  </si>
  <si>
    <t>Plymouth Commun Intermediate</t>
  </si>
  <si>
    <t>Beechwood Knoll Elementary</t>
  </si>
  <si>
    <t>Charles A Bernazzani Elementary</t>
  </si>
  <si>
    <t>Lincoln-Hancock Community School</t>
  </si>
  <si>
    <t>Clifford H Marshall Elementary</t>
  </si>
  <si>
    <t>Snug Harbor Community School</t>
  </si>
  <si>
    <t>J F Kennedy Elementary</t>
  </si>
  <si>
    <t>Elizabeth G Lyons Elementary</t>
  </si>
  <si>
    <t>Martin E Young Elementary</t>
  </si>
  <si>
    <t>Rowe Elementary</t>
  </si>
  <si>
    <t>Capuano Early Childhood Center</t>
  </si>
  <si>
    <t>02810005</t>
  </si>
  <si>
    <t>Springfield Public Day Elementary School</t>
  </si>
  <si>
    <t>Indian Orchard Elementary</t>
  </si>
  <si>
    <t>Alice B Beal Elementary</t>
  </si>
  <si>
    <t>02810345</t>
  </si>
  <si>
    <t>Springfield Public Day Middle School</t>
  </si>
  <si>
    <t>02810355</t>
  </si>
  <si>
    <t>South End Middle School</t>
  </si>
  <si>
    <t>02810360</t>
  </si>
  <si>
    <t>Balliet Middle School</t>
  </si>
  <si>
    <t>02810550</t>
  </si>
  <si>
    <t>Springfield Public Day High School</t>
  </si>
  <si>
    <t>02810560</t>
  </si>
  <si>
    <t>Liberty Preparatory Academy</t>
  </si>
  <si>
    <t>02810565</t>
  </si>
  <si>
    <t>Early College High School</t>
  </si>
  <si>
    <t>02810570</t>
  </si>
  <si>
    <t>Springfield High School</t>
  </si>
  <si>
    <t>02810575</t>
  </si>
  <si>
    <t>Gateway to College</t>
  </si>
  <si>
    <t>Putnam Vocational Technical High School</t>
  </si>
  <si>
    <t>Edwin A Jones Early Childhood Center</t>
  </si>
  <si>
    <t>Joseph R Dawe Jr Elementary</t>
  </si>
  <si>
    <t>General John Nixon Elementary</t>
  </si>
  <si>
    <t>Mark G Hoyle Elementary</t>
  </si>
  <si>
    <t>East Taunton Elementary</t>
  </si>
  <si>
    <t>Stanley M Koziol Elementary School</t>
  </si>
  <si>
    <t>Bartlett Jr Sr High School</t>
  </si>
  <si>
    <t>Elsie A Hastings Elementary</t>
  </si>
  <si>
    <t>West Boylston Junior/Senior High</t>
  </si>
  <si>
    <t>West Bridgewater Junior/Senior</t>
  </si>
  <si>
    <t>Fort Meadow Early Childhood Center</t>
  </si>
  <si>
    <t>Westfield Vocational Technical High</t>
  </si>
  <si>
    <t>Abbot Elementary</t>
  </si>
  <si>
    <t>Westhampton Elementary School</t>
  </si>
  <si>
    <t>Field Elementary School</t>
  </si>
  <si>
    <t>Johnson Early Childhood Center</t>
  </si>
  <si>
    <t>Shawsheen Elementary</t>
  </si>
  <si>
    <t>Toy Town Elementary</t>
  </si>
  <si>
    <t>Goodyear Elementary School</t>
  </si>
  <si>
    <t>Chandler Elementary Community</t>
  </si>
  <si>
    <t>Goddard School/Science Technical</t>
  </si>
  <si>
    <t>Francis J McGrath Elementary</t>
  </si>
  <si>
    <t>Worcester Arts Magnet School</t>
  </si>
  <si>
    <t>University Pk Campus School</t>
  </si>
  <si>
    <t>Smith Vocational and Agricultural High</t>
  </si>
  <si>
    <t>0409</t>
  </si>
  <si>
    <t>04090205</t>
  </si>
  <si>
    <t>Alma del Mar Charter School</t>
  </si>
  <si>
    <t>0411</t>
  </si>
  <si>
    <t>04110305</t>
  </si>
  <si>
    <t>Boston Green Academy Horace Mann Charter School</t>
  </si>
  <si>
    <t>0417</t>
  </si>
  <si>
    <t>04170205</t>
  </si>
  <si>
    <t>Bridge Boston Charter School</t>
  </si>
  <si>
    <t>Community Day Charter Public School - Prospect</t>
  </si>
  <si>
    <t>0443</t>
  </si>
  <si>
    <t>04430205</t>
  </si>
  <si>
    <t>Edward M. Kennedy Academy for Health Careers (Horace Mann Charter School)</t>
  </si>
  <si>
    <t>0461</t>
  </si>
  <si>
    <t>04610405</t>
  </si>
  <si>
    <t>0465</t>
  </si>
  <si>
    <t>04650105</t>
  </si>
  <si>
    <t>MATCH Community Day Charter Public School</t>
  </si>
  <si>
    <t>0467</t>
  </si>
  <si>
    <t>04670505</t>
  </si>
  <si>
    <t>Salem Community Charter School</t>
  </si>
  <si>
    <t>Spirit of Knowledge Charter School</t>
  </si>
  <si>
    <t>0480</t>
  </si>
  <si>
    <t>04800405</t>
  </si>
  <si>
    <t>UP Academy Charter School of Boston</t>
  </si>
  <si>
    <t>Raymond J Grey Junior High</t>
  </si>
  <si>
    <t>Acton-Boxborough Regional High</t>
  </si>
  <si>
    <t>Amherst Regional Middle School</t>
  </si>
  <si>
    <t>Westminster Elementary</t>
  </si>
  <si>
    <t>Briggs Elementary</t>
  </si>
  <si>
    <t>Oakmont Regional High School</t>
  </si>
  <si>
    <t>Pleasant Street</t>
  </si>
  <si>
    <t>Royalston Community School</t>
  </si>
  <si>
    <t>0616</t>
  </si>
  <si>
    <t>06160001</t>
  </si>
  <si>
    <t>Lura A. White Elementary School</t>
  </si>
  <si>
    <t>06160002</t>
  </si>
  <si>
    <t>Page Hilltop School</t>
  </si>
  <si>
    <t>06160305</t>
  </si>
  <si>
    <t>Ayer Shirley Regional Middle School</t>
  </si>
  <si>
    <t>06160505</t>
  </si>
  <si>
    <t>Ayer Shirley Regional High School</t>
  </si>
  <si>
    <t>Monument Mt Regional High</t>
  </si>
  <si>
    <t>Tahanto Regional High</t>
  </si>
  <si>
    <t>John F Kennedy Elementary</t>
  </si>
  <si>
    <t>Millville Elementary</t>
  </si>
  <si>
    <t>Bridgewater-Raynham Regional</t>
  </si>
  <si>
    <t>New Hingham Regional Elementary</t>
  </si>
  <si>
    <t>Berkshire Trail Elementary</t>
  </si>
  <si>
    <t>Marguerite E Small Elementary</t>
  </si>
  <si>
    <t>Station Avenue Elementary</t>
  </si>
  <si>
    <t>Mattacheese Middle School</t>
  </si>
  <si>
    <t>Dennis-Yarmouth Regional High</t>
  </si>
  <si>
    <t>Dighton-Rehoboth Regional High School</t>
  </si>
  <si>
    <t>Dover-Sherborn Regional Middle School</t>
  </si>
  <si>
    <t>Dover-Sherborn Regional High</t>
  </si>
  <si>
    <t>Mason Road School</t>
  </si>
  <si>
    <t>Shepherd Hill Regional High</t>
  </si>
  <si>
    <t>Nauset Regional Middle</t>
  </si>
  <si>
    <t>Farmington River Elementary</t>
  </si>
  <si>
    <t>06650001</t>
  </si>
  <si>
    <t>Freetown Elementary School</t>
  </si>
  <si>
    <t>06650002</t>
  </si>
  <si>
    <t>Assawompset Elementary School</t>
  </si>
  <si>
    <t>Frontier Regional</t>
  </si>
  <si>
    <t>Gateway Regional High</t>
  </si>
  <si>
    <t>Groton Dunstable Regional Middle</t>
  </si>
  <si>
    <t>Gill Elementary</t>
  </si>
  <si>
    <t>Hamilton-Wenham Regional High</t>
  </si>
  <si>
    <t>Green Meadows Elementary</t>
  </si>
  <si>
    <t>Minnechaug Regional High</t>
  </si>
  <si>
    <t>Hampshire Regional High</t>
  </si>
  <si>
    <t>Hawlemont Regional</t>
  </si>
  <si>
    <t>King Philip Regional High</t>
  </si>
  <si>
    <t>Lincoln-Sudbury Regional High</t>
  </si>
  <si>
    <t>Masconomet Regional Middle School</t>
  </si>
  <si>
    <t>Masconomet Regional High School</t>
  </si>
  <si>
    <t>Mt Greylock Regional High</t>
  </si>
  <si>
    <t>Buckland-Shelburne Regional</t>
  </si>
  <si>
    <t>Mohawk Trail Regional High</t>
  </si>
  <si>
    <t>Narragansett Regional High</t>
  </si>
  <si>
    <t>Florence Sawyer School</t>
  </si>
  <si>
    <t>Algonquin Regional High</t>
  </si>
  <si>
    <t>North Middlesex Regional</t>
  </si>
  <si>
    <t>07350515</t>
  </si>
  <si>
    <t>Peter Fitzpatrick School</t>
  </si>
  <si>
    <t>SP</t>
  </si>
  <si>
    <t>Old Rochester Regional Jr High</t>
  </si>
  <si>
    <t>Old Rochester Regional High</t>
  </si>
  <si>
    <t>Pentucket Regional Middle</t>
  </si>
  <si>
    <t>Pentucket Regional Sr High</t>
  </si>
  <si>
    <t>Bernardston Elementary</t>
  </si>
  <si>
    <t>Pearl E Rhodes Elementary</t>
  </si>
  <si>
    <t>Pioneer Valley Regional</t>
  </si>
  <si>
    <t>Hardwick Elementary</t>
  </si>
  <si>
    <t>Ralph C Mahar Regional</t>
  </si>
  <si>
    <t>07550525</t>
  </si>
  <si>
    <t>The Gateway to College</t>
  </si>
  <si>
    <t>Silver Lake Regional High</t>
  </si>
  <si>
    <t>0763</t>
  </si>
  <si>
    <t>07630505</t>
  </si>
  <si>
    <t>Somerset Berkley Regional High School</t>
  </si>
  <si>
    <t>Tantasqua Regional Jr High</t>
  </si>
  <si>
    <t>Tantasqua Regional Sr High</t>
  </si>
  <si>
    <t>Tantasqua Regional Vocational</t>
  </si>
  <si>
    <t>West Tisbury Elementary</t>
  </si>
  <si>
    <t>07750001</t>
  </si>
  <si>
    <t>West Brookfield Elementary</t>
  </si>
  <si>
    <t>Assabet Valley Vocational High School</t>
  </si>
  <si>
    <t>Blue Hills Regional Vocational Technical</t>
  </si>
  <si>
    <t>Bristol-Plymouth Vocational Technical</t>
  </si>
  <si>
    <t>Cape Cod Region Vocational Technical</t>
  </si>
  <si>
    <t>Franklin County Technical</t>
  </si>
  <si>
    <t>Diman Regional Vocational Technical High</t>
  </si>
  <si>
    <t>Gr Lawrence Regional Vocational Technical</t>
  </si>
  <si>
    <t>Gr New Bedford Vocational Technical</t>
  </si>
  <si>
    <t>Gr Lowell Regional Vocational Technical</t>
  </si>
  <si>
    <t>Joseph P Keefe Technical High School</t>
  </si>
  <si>
    <t>Montachusett Regional Vocational Technical</t>
  </si>
  <si>
    <t>Charles McCann Vocational Technical</t>
  </si>
  <si>
    <t>Nashoba Valley Technical High School</t>
  </si>
  <si>
    <t>Northeast Metro Regional Vocational</t>
  </si>
  <si>
    <t>North Shore Regional Vocational</t>
  </si>
  <si>
    <t>Old Colony Regional Vocational Technical</t>
  </si>
  <si>
    <t>Pathfinder Vocational Technical</t>
  </si>
  <si>
    <t>Shawsheen Valley Vocational Technical High School</t>
  </si>
  <si>
    <t>Southeastern Regional Vocational Technical</t>
  </si>
  <si>
    <t>So Shore Vocational Technical High</t>
  </si>
  <si>
    <t>Bay Path Regional Vocational Technical High School</t>
  </si>
  <si>
    <t>Tri County Regional Vocational Technical</t>
  </si>
  <si>
    <t>Upper Cape Cod Vocational Technical</t>
  </si>
  <si>
    <t>Whittier Regional Vocational</t>
  </si>
  <si>
    <t>Bristol County Agricultural High</t>
  </si>
  <si>
    <t>Essex Agricultural and Technical Institute</t>
  </si>
  <si>
    <t>Norfolk County Agricultural</t>
  </si>
  <si>
    <t>Northampton-Smith Vocational Agricultural</t>
  </si>
  <si>
    <t>Alma del Mar Charter School (District)</t>
  </si>
  <si>
    <t>Excel Academy Charter</t>
  </si>
  <si>
    <t>Boston Green Academy Horace Mann Charter School (District)</t>
  </si>
  <si>
    <t>Academy Of the Pacific Rim Charter</t>
  </si>
  <si>
    <t>Four Rivers Charter</t>
  </si>
  <si>
    <t>Berkshire Arts and Technology Charter</t>
  </si>
  <si>
    <t>Amesbury Academy Charter</t>
  </si>
  <si>
    <t>Boston Preparatory Charter</t>
  </si>
  <si>
    <t>Bridge Boston Charter School (District)</t>
  </si>
  <si>
    <t>Christa McAuliffe Regional Charter</t>
  </si>
  <si>
    <t>Smith Leadership Academy Charter</t>
  </si>
  <si>
    <t>Benjamin Banneker Charter</t>
  </si>
  <si>
    <t>Boston Day and Evening Academy Charter</t>
  </si>
  <si>
    <t>Barnstable Community Horace Mann Charter</t>
  </si>
  <si>
    <t>Edward Brooke Charter</t>
  </si>
  <si>
    <t>KIPP Academy Lynn Charter</t>
  </si>
  <si>
    <t>Advanced Math and Science Academy Charter</t>
  </si>
  <si>
    <t>Cape Cod Lighthouse Charter</t>
  </si>
  <si>
    <t>Innovation Academy Charter</t>
  </si>
  <si>
    <t>City On A Hill Charter</t>
  </si>
  <si>
    <t>Codman Academy Charter</t>
  </si>
  <si>
    <t>Conservatory Lab Charter</t>
  </si>
  <si>
    <t>Sabis International Charter</t>
  </si>
  <si>
    <t>Edward W. Brooke Charter School 2 (District)</t>
  </si>
  <si>
    <t>Neighborhood House Charter</t>
  </si>
  <si>
    <t>Abby Kelley Foster Charter</t>
  </si>
  <si>
    <t>Foxborough Regional Charter</t>
  </si>
  <si>
    <t>Benjamin Franklin Classical Charter</t>
  </si>
  <si>
    <t>Boston Collegiate Charter</t>
  </si>
  <si>
    <t>Hilltown Cooperative Charter</t>
  </si>
  <si>
    <t>Edward M. Kennedy Academy for Health Careers</t>
  </si>
  <si>
    <t>Holyoke Community Charter</t>
  </si>
  <si>
    <t>Lawrence Family Development Charter</t>
  </si>
  <si>
    <t>Hill View Montessori Charter</t>
  </si>
  <si>
    <t>Lowell Community Charter</t>
  </si>
  <si>
    <t>Lowell Middlesex Academy Charter</t>
  </si>
  <si>
    <t>Excel Academy Charter School - Chelsea (District)</t>
  </si>
  <si>
    <t>Marblehead Community Charter</t>
  </si>
  <si>
    <t>MATCH Community Day Charter Public School (District)</t>
  </si>
  <si>
    <t>Martha's Vineyard Charter</t>
  </si>
  <si>
    <t>Salem Community Charter School (District)</t>
  </si>
  <si>
    <t>Ma Academy for Math and Science</t>
  </si>
  <si>
    <t>Mystic Valley Regional Charter</t>
  </si>
  <si>
    <t>North Central Charter Essential</t>
  </si>
  <si>
    <t>Silver Hill Horace Mann Charter</t>
  </si>
  <si>
    <t>Francis W. Parker Charter Essential</t>
  </si>
  <si>
    <t>Pioneer Valley Performing Arts Charter</t>
  </si>
  <si>
    <t>UP Academy Charter School of Boston (District)</t>
  </si>
  <si>
    <t>Boston Renaissance Charter</t>
  </si>
  <si>
    <t>River Valley Charter</t>
  </si>
  <si>
    <t>Rising Tide Charter</t>
  </si>
  <si>
    <t>Roxbury Preparatory Charter</t>
  </si>
  <si>
    <t>Salem Academy Charter</t>
  </si>
  <si>
    <t>Seven Hills Charter</t>
  </si>
  <si>
    <t>Prospect Hill Academy Charter</t>
  </si>
  <si>
    <t>South Shore Charter</t>
  </si>
  <si>
    <t>Sturgis Charter</t>
  </si>
  <si>
    <t>Atlantis Charter</t>
  </si>
  <si>
    <t>Global Learning Charter</t>
  </si>
  <si>
    <t>Pioneer Valley Chinese Immersion Charter</t>
  </si>
  <si>
    <t>Ayer Shirley School District</t>
  </si>
  <si>
    <t>Dudley-Charlton Reg</t>
  </si>
  <si>
    <t>Farmington River Reg</t>
  </si>
  <si>
    <t>Manchester Essex Regional</t>
  </si>
  <si>
    <t>Ralph C Mahar</t>
  </si>
  <si>
    <t>Somerset Berkley Regional School District</t>
  </si>
  <si>
    <t>Spencer-E Brookfield</t>
  </si>
  <si>
    <t>Up-Island Regional</t>
  </si>
  <si>
    <t>Quaboag Regional</t>
  </si>
  <si>
    <t>Assabet Valley Regional Vocational Technical</t>
  </si>
  <si>
    <t>Blackstone Valley Regional Vocational Technical</t>
  </si>
  <si>
    <t>Bristol-Plymouth Regional Vocational Technical</t>
  </si>
  <si>
    <t>Cape Cod Regional Vocational Technical</t>
  </si>
  <si>
    <t>Franklin County Regional Vocational Technical</t>
  </si>
  <si>
    <t>Greater Fall River Regional Vocational Technical</t>
  </si>
  <si>
    <t>Greater Lawrence Regional Vocational Technical</t>
  </si>
  <si>
    <t>Greater New Bedford Regional Vocational Technical</t>
  </si>
  <si>
    <t>Greater Lowell Regional Vocational Technical</t>
  </si>
  <si>
    <t>South Middlesex Regional Vocational Technical</t>
  </si>
  <si>
    <t>Minuteman Regional Vocational Technical</t>
  </si>
  <si>
    <t>Northern Berkshire Regional Vocational Technical</t>
  </si>
  <si>
    <t>Nashoba Valley Regional Vocational Technical</t>
  </si>
  <si>
    <t>Northeast Metropolitan Regional Vocational Technical</t>
  </si>
  <si>
    <t>North Shore Regional Vocational Technical</t>
  </si>
  <si>
    <t>Pathfinder Regional Vocational Technical</t>
  </si>
  <si>
    <t>Shawsheen Valley Regional Vocational Technical</t>
  </si>
  <si>
    <t>South Shore Regional Vocational Technical</t>
  </si>
  <si>
    <t>Southern Worcester County Regional Vocational Technical</t>
  </si>
  <si>
    <t>Upper Cape Cod Regional Vocational Technical</t>
  </si>
  <si>
    <t>Whittier Regional Vocational Technical</t>
  </si>
  <si>
    <t>Bristol County Agricultural</t>
  </si>
  <si>
    <t>Essex Agricultural Technical</t>
  </si>
  <si>
    <t>03 - 08</t>
  </si>
  <si>
    <t>04 - 12</t>
  </si>
  <si>
    <t>01 - 06</t>
  </si>
  <si>
    <t>To use the grade span split option with the automated comparability forms, select the appropriate school size – Smaller or Larger – in Column 12 for all schools within the grade span. If you want to clear a value in Column 12, click in the cell you want to clear and hit the Delete key on your keyboard.</t>
  </si>
  <si>
    <t>To compare the district’s lower poverty Title I schools to its higher poverty Title I schools within the same grade span using the automated comparability forms:</t>
  </si>
  <si>
    <t>org4code</t>
  </si>
  <si>
    <t>ORGCODE</t>
  </si>
  <si>
    <t>TitleIStatus</t>
  </si>
  <si>
    <t>Schtype</t>
  </si>
  <si>
    <t>Gradeserved</t>
  </si>
  <si>
    <t>SchoolOrder</t>
  </si>
  <si>
    <t>Title I Status Order</t>
  </si>
  <si>
    <t>03</t>
  </si>
  <si>
    <t>19</t>
  </si>
  <si>
    <t>32</t>
  </si>
  <si>
    <t>52</t>
  </si>
  <si>
    <t>56</t>
  </si>
  <si>
    <t>13</t>
  </si>
  <si>
    <t>K  - 06</t>
  </si>
  <si>
    <t>17</t>
  </si>
  <si>
    <t>11</t>
  </si>
  <si>
    <t>47</t>
  </si>
  <si>
    <t>01</t>
  </si>
  <si>
    <t>K  - 04</t>
  </si>
  <si>
    <t>15</t>
  </si>
  <si>
    <t>43</t>
  </si>
  <si>
    <t>12</t>
  </si>
  <si>
    <t>K  - 05</t>
  </si>
  <si>
    <t>16</t>
  </si>
  <si>
    <t>50</t>
  </si>
  <si>
    <t>K  - 02</t>
  </si>
  <si>
    <t>07</t>
  </si>
  <si>
    <t>27</t>
  </si>
  <si>
    <t>PK, 09 - 12</t>
  </si>
  <si>
    <t>53</t>
  </si>
  <si>
    <t>MSHS/K-12</t>
  </si>
  <si>
    <t>58</t>
  </si>
  <si>
    <t>09</t>
  </si>
  <si>
    <t>K  - 03</t>
  </si>
  <si>
    <t>14</t>
  </si>
  <si>
    <t>00200050</t>
  </si>
  <si>
    <t>Barnstable United Elementary School</t>
  </si>
  <si>
    <t>29</t>
  </si>
  <si>
    <t>49</t>
  </si>
  <si>
    <t>60</t>
  </si>
  <si>
    <t>18</t>
  </si>
  <si>
    <t>30</t>
  </si>
  <si>
    <t>57</t>
  </si>
  <si>
    <t>04</t>
  </si>
  <si>
    <t>25</t>
  </si>
  <si>
    <t>34</t>
  </si>
  <si>
    <t>K  - 08</t>
  </si>
  <si>
    <t>36</t>
  </si>
  <si>
    <t>41</t>
  </si>
  <si>
    <t>51</t>
  </si>
  <si>
    <t>00350549</t>
  </si>
  <si>
    <t>Margarita Muniz Academy</t>
  </si>
  <si>
    <t>55</t>
  </si>
  <si>
    <t>61</t>
  </si>
  <si>
    <t>63</t>
  </si>
  <si>
    <t>28</t>
  </si>
  <si>
    <t>PK-K, 09 - 12</t>
  </si>
  <si>
    <t>54</t>
  </si>
  <si>
    <t>00440520</t>
  </si>
  <si>
    <t>Edison Academy</t>
  </si>
  <si>
    <t>65</t>
  </si>
  <si>
    <t>00460001</t>
  </si>
  <si>
    <t>Brookline Early Education Program at Beacon</t>
  </si>
  <si>
    <t>00490305</t>
  </si>
  <si>
    <t>Cambridge Street Upper School</t>
  </si>
  <si>
    <t>00490310</t>
  </si>
  <si>
    <t>Putnam Avenue Upper School</t>
  </si>
  <si>
    <t>00490315</t>
  </si>
  <si>
    <t>Rindge Avenue Upper School</t>
  </si>
  <si>
    <t>00490320</t>
  </si>
  <si>
    <t>Vassal Lane Upper School</t>
  </si>
  <si>
    <t>20</t>
  </si>
  <si>
    <t>Douglas Early Childhood Center</t>
  </si>
  <si>
    <t>K</t>
  </si>
  <si>
    <t>02</t>
  </si>
  <si>
    <t>Douglas Elementary School</t>
  </si>
  <si>
    <t>42</t>
  </si>
  <si>
    <t>23</t>
  </si>
  <si>
    <t>33</t>
  </si>
  <si>
    <t>Talbot Innovation School</t>
  </si>
  <si>
    <t>00970340</t>
  </si>
  <si>
    <t>McKay Arts Academy</t>
  </si>
  <si>
    <t>24</t>
  </si>
  <si>
    <t>01050305</t>
  </si>
  <si>
    <t>Georgetown Middle School</t>
  </si>
  <si>
    <t>Georgetown High School</t>
  </si>
  <si>
    <t>22</t>
  </si>
  <si>
    <t>01100030</t>
  </si>
  <si>
    <t>North Street Elementary School</t>
  </si>
  <si>
    <t>Millbury Street Elementary School</t>
  </si>
  <si>
    <t>01140030</t>
  </si>
  <si>
    <t>Green River</t>
  </si>
  <si>
    <t>21</t>
  </si>
  <si>
    <t>K  - 12</t>
  </si>
  <si>
    <t>62</t>
  </si>
  <si>
    <t>26</t>
  </si>
  <si>
    <t>01280005</t>
  </si>
  <si>
    <t>Bartlett Kindergarten Center</t>
  </si>
  <si>
    <t>02 - 12</t>
  </si>
  <si>
    <t>64</t>
  </si>
  <si>
    <t>K  - 01</t>
  </si>
  <si>
    <t>PK, 08 - 12</t>
  </si>
  <si>
    <t>59</t>
  </si>
  <si>
    <t>01490009</t>
  </si>
  <si>
    <t>Community Day Arlington</t>
  </si>
  <si>
    <t>01490085</t>
  </si>
  <si>
    <t>31</t>
  </si>
  <si>
    <t>38</t>
  </si>
  <si>
    <t>40</t>
  </si>
  <si>
    <t>01490090</t>
  </si>
  <si>
    <t>48</t>
  </si>
  <si>
    <t>01490540</t>
  </si>
  <si>
    <t>Phoenix Academy Lawrence</t>
  </si>
  <si>
    <t>01530515</t>
  </si>
  <si>
    <t>Leominster High School</t>
  </si>
  <si>
    <t>Center For Technical Education Innovation</t>
  </si>
  <si>
    <t>01600005</t>
  </si>
  <si>
    <t>Rogers Early Learning Center</t>
  </si>
  <si>
    <t>02 - 07</t>
  </si>
  <si>
    <t>39</t>
  </si>
  <si>
    <t>01630080</t>
  </si>
  <si>
    <t>William R Fallon</t>
  </si>
  <si>
    <t>46</t>
  </si>
  <si>
    <t>Freeman-Kennedy School</t>
  </si>
  <si>
    <t>K  - 07</t>
  </si>
  <si>
    <t>35</t>
  </si>
  <si>
    <t>02460001</t>
  </si>
  <si>
    <t>RISE PreSchool</t>
  </si>
  <si>
    <t>02580515</t>
  </si>
  <si>
    <t>Salem Prep High School</t>
  </si>
  <si>
    <t>Emma L Miller Elementary School</t>
  </si>
  <si>
    <t>PK, 06 - 08</t>
  </si>
  <si>
    <t>45</t>
  </si>
  <si>
    <t>02770415</t>
  </si>
  <si>
    <t>Southbridge Middle/High School</t>
  </si>
  <si>
    <t>PK, 05 - 08</t>
  </si>
  <si>
    <t>44</t>
  </si>
  <si>
    <t>02930525</t>
  </si>
  <si>
    <t>Taft Early Learning Center</t>
  </si>
  <si>
    <t>03040020</t>
  </si>
  <si>
    <t>Whitin Elementary School</t>
  </si>
  <si>
    <t>McCloskey Middle School</t>
  </si>
  <si>
    <t>03320001</t>
  </si>
  <si>
    <t>Cowing Early Childhood</t>
  </si>
  <si>
    <t>03400020</t>
  </si>
  <si>
    <t>Williamsburg Schools</t>
  </si>
  <si>
    <t>0407</t>
  </si>
  <si>
    <t>04070405</t>
  </si>
  <si>
    <t>Dudley Street Neighborhood Charter School</t>
  </si>
  <si>
    <t>67</t>
  </si>
  <si>
    <t>0426</t>
  </si>
  <si>
    <t>04260205</t>
  </si>
  <si>
    <t>05 - 10</t>
  </si>
  <si>
    <t>66</t>
  </si>
  <si>
    <t>0431</t>
  </si>
  <si>
    <t>04310205</t>
  </si>
  <si>
    <t>0457</t>
  </si>
  <si>
    <t>04570205</t>
  </si>
  <si>
    <t>0459</t>
  </si>
  <si>
    <t>04590305</t>
  </si>
  <si>
    <t>0463</t>
  </si>
  <si>
    <t>04630205</t>
  </si>
  <si>
    <t>KIPP Academy Boston Charter School</t>
  </si>
  <si>
    <t>07 - 11</t>
  </si>
  <si>
    <t>K  - 09</t>
  </si>
  <si>
    <t>37</t>
  </si>
  <si>
    <t>0498</t>
  </si>
  <si>
    <t>04980405</t>
  </si>
  <si>
    <t>Veritas Preparatory Charter School</t>
  </si>
  <si>
    <t>Hoosac Valley Middle &amp; High School</t>
  </si>
  <si>
    <t>0712</t>
  </si>
  <si>
    <t>07120001</t>
  </si>
  <si>
    <t>Chatham Elementary School</t>
  </si>
  <si>
    <t>07120002</t>
  </si>
  <si>
    <t>Harwich Elementary School</t>
  </si>
  <si>
    <t>07120305</t>
  </si>
  <si>
    <t>07120310</t>
  </si>
  <si>
    <t>Harwich Middle School</t>
  </si>
  <si>
    <t>07120505</t>
  </si>
  <si>
    <t>Chatham High School</t>
  </si>
  <si>
    <t>07120510</t>
  </si>
  <si>
    <t>Harwich High School</t>
  </si>
  <si>
    <t>68</t>
  </si>
  <si>
    <t>07660205</t>
  </si>
  <si>
    <t>Granville Village School</t>
  </si>
  <si>
    <t>Monomoy Regional</t>
  </si>
  <si>
    <t>Veritas Preparatory Charter</t>
  </si>
  <si>
    <t>KIPP Academy Boston Charter</t>
  </si>
  <si>
    <t>Excel Academy Charter School - Boston II</t>
  </si>
  <si>
    <t>Brooke Charter School East Boston</t>
  </si>
  <si>
    <t>Community Day Charter Public School - Gateway</t>
  </si>
  <si>
    <t>Dudley Street Neighborhood Charter</t>
  </si>
  <si>
    <t>DistrictName</t>
  </si>
  <si>
    <t>Community Day Charter Public School - R. Kingman Webster</t>
  </si>
  <si>
    <t>If children in kindergarten or prekindergarten attend only half-day sessions, the district may prorate such enrollment to reflect the actual Full Time Equivalent (FTE) school enrollment. In such a case, the total of the half-day students should be divided by 2 before adding (pre-) kindergarten FTE to the school total to accurately reflect the FTE enrollment of the school.</t>
  </si>
  <si>
    <t>Contact Title I at 781-338-3587 for assistance</t>
  </si>
  <si>
    <t>Districts demonstrate comparability in student to staff ratios by completing comparability forms provided by ESE.</t>
  </si>
  <si>
    <r>
      <t xml:space="preserve">The demonstration comprises </t>
    </r>
    <r>
      <rPr>
        <b/>
        <sz val="11"/>
        <rFont val="Calibri"/>
        <family val="2"/>
      </rPr>
      <t>four basic elements</t>
    </r>
    <r>
      <rPr>
        <sz val="11"/>
        <rFont val="Calibri"/>
        <family val="2"/>
      </rPr>
      <t>:</t>
    </r>
  </si>
  <si>
    <t xml:space="preserve">Districts demonstrate comparability in student to staff ratios by completing comparability forms provided by ESE. </t>
  </si>
  <si>
    <t>Higginson</t>
  </si>
  <si>
    <t>00350015</t>
  </si>
  <si>
    <t>06 - 10</t>
  </si>
  <si>
    <t>Greater Egleston Community High School</t>
  </si>
  <si>
    <t>09 - 10</t>
  </si>
  <si>
    <t>Monatiquot Kindergarten Center</t>
  </si>
  <si>
    <t>00400009</t>
  </si>
  <si>
    <t>PK, K, 09 - 12</t>
  </si>
  <si>
    <t>Barrett Russell School</t>
  </si>
  <si>
    <t>00440007</t>
  </si>
  <si>
    <t>Brookline Early Education Program at Putterham</t>
  </si>
  <si>
    <t>00460002</t>
  </si>
  <si>
    <t>Douglas Primary School</t>
  </si>
  <si>
    <t>00770005</t>
  </si>
  <si>
    <t>00770015</t>
  </si>
  <si>
    <t>Douglas Middle School</t>
  </si>
  <si>
    <t>00770305</t>
  </si>
  <si>
    <t>Parker Avenue School</t>
  </si>
  <si>
    <t>00790515</t>
  </si>
  <si>
    <t>East Bridgewater JR./SR. High School</t>
  </si>
  <si>
    <t>Adams School</t>
  </si>
  <si>
    <t>00930003</t>
  </si>
  <si>
    <t>Devens School</t>
  </si>
  <si>
    <t>00930030</t>
  </si>
  <si>
    <t>K  - 11</t>
  </si>
  <si>
    <t>Resiliency Middle School</t>
  </si>
  <si>
    <t>00950335</t>
  </si>
  <si>
    <t>Goodrich Academy</t>
  </si>
  <si>
    <t>Federal Street School</t>
  </si>
  <si>
    <t>Discovery School at Four Corners</t>
  </si>
  <si>
    <t>H.B. Lawrence School</t>
  </si>
  <si>
    <t>01370070</t>
  </si>
  <si>
    <t>David J. Quinn Middle School</t>
  </si>
  <si>
    <t>Oliver Partnership School</t>
  </si>
  <si>
    <t>01490048</t>
  </si>
  <si>
    <t>UP Academy Oliver Middle School</t>
  </si>
  <si>
    <t>01490049</t>
  </si>
  <si>
    <t>Spark Academy</t>
  </si>
  <si>
    <t>UP Academy Leonard Middle School</t>
  </si>
  <si>
    <t>Math, Science &amp; Technology High School</t>
  </si>
  <si>
    <t>Leominster Center for Excellence</t>
  </si>
  <si>
    <t>03 - 07</t>
  </si>
  <si>
    <t>01630004</t>
  </si>
  <si>
    <t>PK, 06 -12</t>
  </si>
  <si>
    <t>Burke/Memorial Elementary School</t>
  </si>
  <si>
    <t>PK, 03 - 06</t>
  </si>
  <si>
    <t>07 - 09</t>
  </si>
  <si>
    <t>Renaissance Community School for the Arts</t>
  </si>
  <si>
    <t>02010124</t>
  </si>
  <si>
    <t>PK, 03 - 04</t>
  </si>
  <si>
    <t>Project C.O.F.F.E.E.</t>
  </si>
  <si>
    <t>02260305</t>
  </si>
  <si>
    <t>Amelio Della Chiesa Early Childhood Center</t>
  </si>
  <si>
    <t>02430005</t>
  </si>
  <si>
    <t>Gateway to College at Springfield Technical Community College</t>
  </si>
  <si>
    <t>02810580</t>
  </si>
  <si>
    <t>Edward F. Leddy Preschool</t>
  </si>
  <si>
    <t>Taunton Alternative High School</t>
  </si>
  <si>
    <t>21st Century Skills Academy</t>
  </si>
  <si>
    <t>03320515</t>
  </si>
  <si>
    <t>Murdock Middle School</t>
  </si>
  <si>
    <t>03430315</t>
  </si>
  <si>
    <t>Murdock High School</t>
  </si>
  <si>
    <t>03430515</t>
  </si>
  <si>
    <t>Brooke Charter School Roslindale</t>
  </si>
  <si>
    <t>05 - 11</t>
  </si>
  <si>
    <t>Brooke Charter School Mattapan</t>
  </si>
  <si>
    <t>Excel Academy Charter School - Chelsea</t>
  </si>
  <si>
    <t>Blanchard Memorial School</t>
  </si>
  <si>
    <t>06000005</t>
  </si>
  <si>
    <t>Merriam School</t>
  </si>
  <si>
    <t>06000010</t>
  </si>
  <si>
    <t>McCarthy-Towne School</t>
  </si>
  <si>
    <t>06000015</t>
  </si>
  <si>
    <t>C.T. Douglas Elementary School</t>
  </si>
  <si>
    <t>06000020</t>
  </si>
  <si>
    <t>Paul P Gates Elementary School</t>
  </si>
  <si>
    <t>06000025</t>
  </si>
  <si>
    <t>Luther Conant School</t>
  </si>
  <si>
    <t>06000030</t>
  </si>
  <si>
    <t>Riverbend-Sanders Street School</t>
  </si>
  <si>
    <t>Ezra H Baker Innovation School</t>
  </si>
  <si>
    <t>N H Wixon Innovation School</t>
  </si>
  <si>
    <t>06450050</t>
  </si>
  <si>
    <t>Martha's Vineyard Regional High</t>
  </si>
  <si>
    <t>IB School of Quabbin</t>
  </si>
  <si>
    <t>07530515</t>
  </si>
  <si>
    <t>Quaboag Regional Middle Innovation School</t>
  </si>
  <si>
    <t>07780305</t>
  </si>
  <si>
    <t>3501</t>
  </si>
  <si>
    <t>Paulo Freire Social Justice Charter School</t>
  </si>
  <si>
    <t>35010505</t>
  </si>
  <si>
    <t>3502</t>
  </si>
  <si>
    <t>Baystate Academy Charter Public School</t>
  </si>
  <si>
    <t>35020405</t>
  </si>
  <si>
    <t>3503</t>
  </si>
  <si>
    <t>Lowell Collegiate Charter School</t>
  </si>
  <si>
    <t>35030205</t>
  </si>
  <si>
    <t>3504</t>
  </si>
  <si>
    <t>City on a Hill Charter Public School II</t>
  </si>
  <si>
    <t>35040505</t>
  </si>
  <si>
    <t>3505</t>
  </si>
  <si>
    <t>UP Academy Charter School of Dorchester</t>
  </si>
  <si>
    <t>35050405</t>
  </si>
  <si>
    <t>3506</t>
  </si>
  <si>
    <t>Pioneer Charter School of Science II (PCSS-II)</t>
  </si>
  <si>
    <t>35060505</t>
  </si>
  <si>
    <t>3507</t>
  </si>
  <si>
    <t>City on a Hill Charter Public School New Bedford</t>
  </si>
  <si>
    <t>35070505</t>
  </si>
  <si>
    <t>3508</t>
  </si>
  <si>
    <t>Phoenix Academy Public Charter High School Springfield</t>
  </si>
  <si>
    <t>35080505</t>
  </si>
  <si>
    <t>3509</t>
  </si>
  <si>
    <t>Argosy Collegiate Charter School</t>
  </si>
  <si>
    <t>35090305</t>
  </si>
  <si>
    <t>3901</t>
  </si>
  <si>
    <t>Massachusetts Virtual Academy at Greenfield Commonwealth Virtual School</t>
  </si>
  <si>
    <t>39010900</t>
  </si>
  <si>
    <t>3902</t>
  </si>
  <si>
    <t>TEC Connections Academy Commonwealth Virtual School</t>
  </si>
  <si>
    <t>39020900</t>
  </si>
  <si>
    <t>04450000</t>
  </si>
  <si>
    <t>Abby Kelley Foster Charter Public (District)</t>
  </si>
  <si>
    <t>00010000</t>
  </si>
  <si>
    <t>04120000</t>
  </si>
  <si>
    <t>Academy Of the Pacific Rim Charter Public (District)</t>
  </si>
  <si>
    <t>00020000</t>
  </si>
  <si>
    <t>06000000</t>
  </si>
  <si>
    <t>00030000</t>
  </si>
  <si>
    <t>06030000</t>
  </si>
  <si>
    <t>04300000</t>
  </si>
  <si>
    <t>Advanced Math and Science Academy Charter (District)</t>
  </si>
  <si>
    <t>00050000</t>
  </si>
  <si>
    <t>04090000</t>
  </si>
  <si>
    <t>00070000</t>
  </si>
  <si>
    <t>04150000</t>
  </si>
  <si>
    <t>Amesbury Academy Charter Public (District)</t>
  </si>
  <si>
    <t>00080000</t>
  </si>
  <si>
    <t>06050000</t>
  </si>
  <si>
    <t>00090000</t>
  </si>
  <si>
    <t>35090000</t>
  </si>
  <si>
    <t>Argosy Collegiate Charter School (District)</t>
  </si>
  <si>
    <t>00100000</t>
  </si>
  <si>
    <t>06100000</t>
  </si>
  <si>
    <t>00140000</t>
  </si>
  <si>
    <t>08010000</t>
  </si>
  <si>
    <t>06150000</t>
  </si>
  <si>
    <t>04910000</t>
  </si>
  <si>
    <t>Atlantis Charter (District)</t>
  </si>
  <si>
    <t>00160000</t>
  </si>
  <si>
    <t>00170000</t>
  </si>
  <si>
    <t>00180000</t>
  </si>
  <si>
    <t>06160000</t>
  </si>
  <si>
    <t>00200000</t>
  </si>
  <si>
    <t>04270000</t>
  </si>
  <si>
    <t>Barnstable Community Horace Mann Charter Public (District)</t>
  </si>
  <si>
    <t>35020000</t>
  </si>
  <si>
    <t>Baystate Academy Charter Public School (District)</t>
  </si>
  <si>
    <t>00230000</t>
  </si>
  <si>
    <t>00240000</t>
  </si>
  <si>
    <t>00250000</t>
  </si>
  <si>
    <t>00260000</t>
  </si>
  <si>
    <t>04200000</t>
  </si>
  <si>
    <t>Benjamin Banneker Charter Public (District)</t>
  </si>
  <si>
    <t>04470000</t>
  </si>
  <si>
    <t>Benjamin Franklin Classical Charter Public (District)</t>
  </si>
  <si>
    <t>00270000</t>
  </si>
  <si>
    <t>04140000</t>
  </si>
  <si>
    <t>Berkshire Arts and Technology Charter Public (District)</t>
  </si>
  <si>
    <t>06180000</t>
  </si>
  <si>
    <t>00280000</t>
  </si>
  <si>
    <t>06200000</t>
  </si>
  <si>
    <t>00300000</t>
  </si>
  <si>
    <t>00310000</t>
  </si>
  <si>
    <t>08050000</t>
  </si>
  <si>
    <t>06220000</t>
  </si>
  <si>
    <t>08060000</t>
  </si>
  <si>
    <t>00350000</t>
  </si>
  <si>
    <t>04490000</t>
  </si>
  <si>
    <t>Boston Collegiate Charter (District)</t>
  </si>
  <si>
    <t>04240000</t>
  </si>
  <si>
    <t>Boston Day and Evening Academy Charter (District)</t>
  </si>
  <si>
    <t>04110000</t>
  </si>
  <si>
    <t>04160000</t>
  </si>
  <si>
    <t>Boston Preparatory Charter Public (District)</t>
  </si>
  <si>
    <t>04810000</t>
  </si>
  <si>
    <t>Boston Renaissance Charter Public (District)</t>
  </si>
  <si>
    <t>00360000</t>
  </si>
  <si>
    <t>00370000</t>
  </si>
  <si>
    <t>00380000</t>
  </si>
  <si>
    <t>00390000</t>
  </si>
  <si>
    <t>00400000</t>
  </si>
  <si>
    <t>00410000</t>
  </si>
  <si>
    <t>04170000</t>
  </si>
  <si>
    <t>06250000</t>
  </si>
  <si>
    <t>00430000</t>
  </si>
  <si>
    <t>09100000</t>
  </si>
  <si>
    <t>08100000</t>
  </si>
  <si>
    <t>00440000</t>
  </si>
  <si>
    <t>04570000</t>
  </si>
  <si>
    <t>Brooke Charter School East Boston (District)</t>
  </si>
  <si>
    <t>04430000</t>
  </si>
  <si>
    <t>Brooke Charter School Mattapan (District)</t>
  </si>
  <si>
    <t>04280000</t>
  </si>
  <si>
    <t>Brooke Charter School Roslindale (District)</t>
  </si>
  <si>
    <t>00450000</t>
  </si>
  <si>
    <t>00460000</t>
  </si>
  <si>
    <t>00480000</t>
  </si>
  <si>
    <t>00490000</t>
  </si>
  <si>
    <t>00500000</t>
  </si>
  <si>
    <t>04320000</t>
  </si>
  <si>
    <t>Cape Cod Lighthouse Charter (District)</t>
  </si>
  <si>
    <t>08150000</t>
  </si>
  <si>
    <t>00510000</t>
  </si>
  <si>
    <t>00520000</t>
  </si>
  <si>
    <t>06350000</t>
  </si>
  <si>
    <t>00560000</t>
  </si>
  <si>
    <t>00570000</t>
  </si>
  <si>
    <t>06320000</t>
  </si>
  <si>
    <t>00610000</t>
  </si>
  <si>
    <t>04180000</t>
  </si>
  <si>
    <t>Christa McAuliffe Regional Charter Public (District)</t>
  </si>
  <si>
    <t>04370000</t>
  </si>
  <si>
    <t>City On A Hill Charter Public (District)</t>
  </si>
  <si>
    <t>35040000</t>
  </si>
  <si>
    <t>City on a Hill Charter Public School II (District)</t>
  </si>
  <si>
    <t>35070000</t>
  </si>
  <si>
    <t>City on a Hill Charter Public School New Bedford (District)</t>
  </si>
  <si>
    <t>00630000</t>
  </si>
  <si>
    <t>00640000</t>
  </si>
  <si>
    <t>04380000</t>
  </si>
  <si>
    <t>Codman Academy Charter Public (District)</t>
  </si>
  <si>
    <t>00650000</t>
  </si>
  <si>
    <t>04360000</t>
  </si>
  <si>
    <t>Community Charter School of Cambridge (District)</t>
  </si>
  <si>
    <t>04260000</t>
  </si>
  <si>
    <t>Community Day Charter Public School - Gateway (District)</t>
  </si>
  <si>
    <t>04400000</t>
  </si>
  <si>
    <t>Community Day Charter Public School - Prospect (District)</t>
  </si>
  <si>
    <t>04310000</t>
  </si>
  <si>
    <t>Community Day Charter Public School - R. Kingman Webster (District)</t>
  </si>
  <si>
    <t>00670000</t>
  </si>
  <si>
    <t>06400000</t>
  </si>
  <si>
    <t>04390000</t>
  </si>
  <si>
    <t>Conservatory Lab Charter (District)</t>
  </si>
  <si>
    <t>00680000</t>
  </si>
  <si>
    <t>00710000</t>
  </si>
  <si>
    <t>00720000</t>
  </si>
  <si>
    <t>00730000</t>
  </si>
  <si>
    <t>00740000</t>
  </si>
  <si>
    <t>06450000</t>
  </si>
  <si>
    <t>06500000</t>
  </si>
  <si>
    <t>04750000</t>
  </si>
  <si>
    <t>Dorchester Collegiate Academy Charter (District)</t>
  </si>
  <si>
    <t>00770000</t>
  </si>
  <si>
    <t>00780000</t>
  </si>
  <si>
    <t>06550000</t>
  </si>
  <si>
    <t>00790000</t>
  </si>
  <si>
    <t>04070000</t>
  </si>
  <si>
    <t>Dudley Street Neighborhood Charter School (District)</t>
  </si>
  <si>
    <t>06580000</t>
  </si>
  <si>
    <t>00820000</t>
  </si>
  <si>
    <t>00830000</t>
  </si>
  <si>
    <t>00870000</t>
  </si>
  <si>
    <t>00850000</t>
  </si>
  <si>
    <t>00860000</t>
  </si>
  <si>
    <t>00880000</t>
  </si>
  <si>
    <t>00890000</t>
  </si>
  <si>
    <t>04520000</t>
  </si>
  <si>
    <t>Edward M. Kennedy Academy for Health Careers (Horace Mann Charter) (District)</t>
  </si>
  <si>
    <t>00910000</t>
  </si>
  <si>
    <t>08170000</t>
  </si>
  <si>
    <t>Essex North Shore Agricultural and Technical School District</t>
  </si>
  <si>
    <t>00930000</t>
  </si>
  <si>
    <t>04100000</t>
  </si>
  <si>
    <t>Excel Academy Charter (District)</t>
  </si>
  <si>
    <t>04590000</t>
  </si>
  <si>
    <t>Excel Academy Charter School - Boston II (District)</t>
  </si>
  <si>
    <t>04610000</t>
  </si>
  <si>
    <t>00940000</t>
  </si>
  <si>
    <t>00950000</t>
  </si>
  <si>
    <t>00960000</t>
  </si>
  <si>
    <t>06620000</t>
  </si>
  <si>
    <t>00970000</t>
  </si>
  <si>
    <t>00980000</t>
  </si>
  <si>
    <t>04130000</t>
  </si>
  <si>
    <t>Four Rivers Charter Public (District)</t>
  </si>
  <si>
    <t>00990000</t>
  </si>
  <si>
    <t>04460000</t>
  </si>
  <si>
    <t>Foxborough Regional Charter (District)</t>
  </si>
  <si>
    <t>01000000</t>
  </si>
  <si>
    <t>04780000</t>
  </si>
  <si>
    <t>Francis W. Parker Charter Essential (District)</t>
  </si>
  <si>
    <t>01010000</t>
  </si>
  <si>
    <t>08180000</t>
  </si>
  <si>
    <t>06650000</t>
  </si>
  <si>
    <t>06700000</t>
  </si>
  <si>
    <t>01030000</t>
  </si>
  <si>
    <t>06720000</t>
  </si>
  <si>
    <t>01050000</t>
  </si>
  <si>
    <t>06740000</t>
  </si>
  <si>
    <t>04960000</t>
  </si>
  <si>
    <t>Global Learning Charter Public (District)</t>
  </si>
  <si>
    <t>01070000</t>
  </si>
  <si>
    <t>01090000</t>
  </si>
  <si>
    <t>01100000</t>
  </si>
  <si>
    <t>01110000</t>
  </si>
  <si>
    <t>08210000</t>
  </si>
  <si>
    <t>08230000</t>
  </si>
  <si>
    <t>08280000</t>
  </si>
  <si>
    <t>08250000</t>
  </si>
  <si>
    <t>01140000</t>
  </si>
  <si>
    <t>06730000</t>
  </si>
  <si>
    <t>01170000</t>
  </si>
  <si>
    <t>01180000</t>
  </si>
  <si>
    <t>06750000</t>
  </si>
  <si>
    <t>04990000</t>
  </si>
  <si>
    <t>Hampden Charter School of Science (District)</t>
  </si>
  <si>
    <t>06800000</t>
  </si>
  <si>
    <t>06830000</t>
  </si>
  <si>
    <t>01210000</t>
  </si>
  <si>
    <t>01220000</t>
  </si>
  <si>
    <t>01250000</t>
  </si>
  <si>
    <t>01270000</t>
  </si>
  <si>
    <t>01280000</t>
  </si>
  <si>
    <t>06850000</t>
  </si>
  <si>
    <t>04550000</t>
  </si>
  <si>
    <t>Hill View Montessori Charter Public (District)</t>
  </si>
  <si>
    <t>04500000</t>
  </si>
  <si>
    <t>Hilltown Cooperative Charter Public (District)</t>
  </si>
  <si>
    <t>01310000</t>
  </si>
  <si>
    <t>01330000</t>
  </si>
  <si>
    <t>01350000</t>
  </si>
  <si>
    <t>01360000</t>
  </si>
  <si>
    <t>01370000</t>
  </si>
  <si>
    <t>04530000</t>
  </si>
  <si>
    <t>Holyoke Community Charter (District)</t>
  </si>
  <si>
    <t>01380000</t>
  </si>
  <si>
    <t>01390000</t>
  </si>
  <si>
    <t>01410000</t>
  </si>
  <si>
    <t>01420000</t>
  </si>
  <si>
    <t>04350000</t>
  </si>
  <si>
    <t>Innovation Academy Charter (District)</t>
  </si>
  <si>
    <t>03700000</t>
  </si>
  <si>
    <t>Institutional Schools</t>
  </si>
  <si>
    <t>01440000</t>
  </si>
  <si>
    <t>06900000</t>
  </si>
  <si>
    <t>01450000</t>
  </si>
  <si>
    <t>04630000</t>
  </si>
  <si>
    <t>KIPP Academy Boston Charter School (District)</t>
  </si>
  <si>
    <t>04290000</t>
  </si>
  <si>
    <t>KIPP Academy Lynn Charter (District)</t>
  </si>
  <si>
    <t>01480000</t>
  </si>
  <si>
    <t>01490000</t>
  </si>
  <si>
    <t>04540000</t>
  </si>
  <si>
    <t>Lawrence Family Development Charter (District)</t>
  </si>
  <si>
    <t>01500000</t>
  </si>
  <si>
    <t>01510000</t>
  </si>
  <si>
    <t>01520000</t>
  </si>
  <si>
    <t>01530000</t>
  </si>
  <si>
    <t>01540000</t>
  </si>
  <si>
    <t>01550000</t>
  </si>
  <si>
    <t>01570000</t>
  </si>
  <si>
    <t>06950000</t>
  </si>
  <si>
    <t>01580000</t>
  </si>
  <si>
    <t>01590000</t>
  </si>
  <si>
    <t>01600000</t>
  </si>
  <si>
    <t>35030000</t>
  </si>
  <si>
    <t>Lowell Collegiate Charter School (District)</t>
  </si>
  <si>
    <t>04560000</t>
  </si>
  <si>
    <t>Lowell Community Charter Public (District)</t>
  </si>
  <si>
    <t>04580000</t>
  </si>
  <si>
    <t>Lowell Middlesex Academy Charter (District)</t>
  </si>
  <si>
    <t>01610000</t>
  </si>
  <si>
    <t>01620000</t>
  </si>
  <si>
    <t>01630000</t>
  </si>
  <si>
    <t>01640000</t>
  </si>
  <si>
    <t>04680000</t>
  </si>
  <si>
    <t>01650000</t>
  </si>
  <si>
    <t>06980000</t>
  </si>
  <si>
    <t>01670000</t>
  </si>
  <si>
    <t>01680000</t>
  </si>
  <si>
    <t>04640000</t>
  </si>
  <si>
    <t>Marblehead Community Charter Public (District)</t>
  </si>
  <si>
    <t>01690000</t>
  </si>
  <si>
    <t>01700000</t>
  </si>
  <si>
    <t>01710000</t>
  </si>
  <si>
    <t>07000000</t>
  </si>
  <si>
    <t>Martha's Vineyard</t>
  </si>
  <si>
    <t>04660000</t>
  </si>
  <si>
    <t>Martha's Vineyard Charter (District)</t>
  </si>
  <si>
    <t>04920000</t>
  </si>
  <si>
    <t>Martin Luther King Jr. Charter School of Excellence (District)</t>
  </si>
  <si>
    <t>07050000</t>
  </si>
  <si>
    <t>01720000</t>
  </si>
  <si>
    <t>39010000</t>
  </si>
  <si>
    <t>Massachusetts Virtual Academy at Greenfield Commonwealth Virtual District</t>
  </si>
  <si>
    <t>04690000</t>
  </si>
  <si>
    <t>MATCH Charter Public School (District)</t>
  </si>
  <si>
    <t>04650000</t>
  </si>
  <si>
    <t>01730000</t>
  </si>
  <si>
    <t>01740000</t>
  </si>
  <si>
    <t>01750000</t>
  </si>
  <si>
    <t>01760000</t>
  </si>
  <si>
    <t>01770000</t>
  </si>
  <si>
    <t>01780000</t>
  </si>
  <si>
    <t>07100000</t>
  </si>
  <si>
    <t>01810000</t>
  </si>
  <si>
    <t>01820000</t>
  </si>
  <si>
    <t>01840000</t>
  </si>
  <si>
    <t>01850000</t>
  </si>
  <si>
    <t>01860000</t>
  </si>
  <si>
    <t>01870000</t>
  </si>
  <si>
    <t>01890000</t>
  </si>
  <si>
    <t>08300000</t>
  </si>
  <si>
    <t>07170000</t>
  </si>
  <si>
    <t>07120000</t>
  </si>
  <si>
    <t>Monomoy Regional School District</t>
  </si>
  <si>
    <t>01910000</t>
  </si>
  <si>
    <t>08320000</t>
  </si>
  <si>
    <t>07150000</t>
  </si>
  <si>
    <t>04700000</t>
  </si>
  <si>
    <t>Mystic Valley Regional Charter (District)</t>
  </si>
  <si>
    <t>01960000</t>
  </si>
  <si>
    <t>01970000</t>
  </si>
  <si>
    <t>07200000</t>
  </si>
  <si>
    <t>07250000</t>
  </si>
  <si>
    <t>08520000</t>
  </si>
  <si>
    <t>01980000</t>
  </si>
  <si>
    <t>06600000</t>
  </si>
  <si>
    <t>01990000</t>
  </si>
  <si>
    <t>04440000</t>
  </si>
  <si>
    <t>Neighborhood House Charter (District)</t>
  </si>
  <si>
    <t>02010000</t>
  </si>
  <si>
    <t>07280000</t>
  </si>
  <si>
    <t>02040000</t>
  </si>
  <si>
    <t>02070000</t>
  </si>
  <si>
    <t>02080000</t>
  </si>
  <si>
    <t>09150000</t>
  </si>
  <si>
    <t>02090000</t>
  </si>
  <si>
    <t>02110000</t>
  </si>
  <si>
    <t>02120000</t>
  </si>
  <si>
    <t>02150000</t>
  </si>
  <si>
    <t>04740000</t>
  </si>
  <si>
    <t>North Central Charter Essential (District)</t>
  </si>
  <si>
    <t>07350000</t>
  </si>
  <si>
    <t>02170000</t>
  </si>
  <si>
    <t>02100000</t>
  </si>
  <si>
    <t>04060000</t>
  </si>
  <si>
    <t>07300000</t>
  </si>
  <si>
    <t>02130000</t>
  </si>
  <si>
    <t>02140000</t>
  </si>
  <si>
    <t>08530000</t>
  </si>
  <si>
    <t>08510000</t>
  </si>
  <si>
    <t>02180000</t>
  </si>
  <si>
    <t>02190000</t>
  </si>
  <si>
    <t>02200000</t>
  </si>
  <si>
    <t>02210000</t>
  </si>
  <si>
    <t>08550000</t>
  </si>
  <si>
    <t>07400000</t>
  </si>
  <si>
    <t>02230000</t>
  </si>
  <si>
    <t>02240000</t>
  </si>
  <si>
    <t>02260000</t>
  </si>
  <si>
    <t>02270000</t>
  </si>
  <si>
    <t>08600000</t>
  </si>
  <si>
    <t>35010000</t>
  </si>
  <si>
    <t>Paulo Freire Social Justice Charter School (District)</t>
  </si>
  <si>
    <t>02290000</t>
  </si>
  <si>
    <t>02300000</t>
  </si>
  <si>
    <t>02310000</t>
  </si>
  <si>
    <t>07450000</t>
  </si>
  <si>
    <t>02340000</t>
  </si>
  <si>
    <t>35080000</t>
  </si>
  <si>
    <t>Phoenix Academy Public Charter High School Springfield (District)</t>
  </si>
  <si>
    <t>04930000</t>
  </si>
  <si>
    <t>Phoenix Charter Academy (District)</t>
  </si>
  <si>
    <t>04940000</t>
  </si>
  <si>
    <t>Pioneer Charter School of Science (District)</t>
  </si>
  <si>
    <t>35060000</t>
  </si>
  <si>
    <t>Pioneer Charter School of Science II (PCSS-II) (District)</t>
  </si>
  <si>
    <t>07500000</t>
  </si>
  <si>
    <t>04970000</t>
  </si>
  <si>
    <t>Pioneer Valley Chinese Immersion Charter(District)</t>
  </si>
  <si>
    <t>04790000</t>
  </si>
  <si>
    <t>Pioneer Valley Performing Arts Charter Public (District)</t>
  </si>
  <si>
    <t>02360000</t>
  </si>
  <si>
    <t>02380000</t>
  </si>
  <si>
    <t>02390000</t>
  </si>
  <si>
    <t>02400000</t>
  </si>
  <si>
    <t>04870000</t>
  </si>
  <si>
    <t>Prospect Hill Academy Charter (District)</t>
  </si>
  <si>
    <t>02420000</t>
  </si>
  <si>
    <t>07530000</t>
  </si>
  <si>
    <t>07780000</t>
  </si>
  <si>
    <t>02430000</t>
  </si>
  <si>
    <t>07550000</t>
  </si>
  <si>
    <t>02440000</t>
  </si>
  <si>
    <t>02460000</t>
  </si>
  <si>
    <t>02480000</t>
  </si>
  <si>
    <t>02490000</t>
  </si>
  <si>
    <t>04830000</t>
  </si>
  <si>
    <t>Rising Tide Charter Public (District)</t>
  </si>
  <si>
    <t>04820000</t>
  </si>
  <si>
    <t>River Valley Charter (District)</t>
  </si>
  <si>
    <t>02500000</t>
  </si>
  <si>
    <t>02510000</t>
  </si>
  <si>
    <t>02520000</t>
  </si>
  <si>
    <t>02530000</t>
  </si>
  <si>
    <t>04840000</t>
  </si>
  <si>
    <t>Roxbury Preparatory Charter (District)</t>
  </si>
  <si>
    <t>04410000</t>
  </si>
  <si>
    <t>Sabis International Charter (District)</t>
  </si>
  <si>
    <t>02580000</t>
  </si>
  <si>
    <t>04850000</t>
  </si>
  <si>
    <t>Salem Academy Charter (District)</t>
  </si>
  <si>
    <t>04670000</t>
  </si>
  <si>
    <t>02610000</t>
  </si>
  <si>
    <t>02620000</t>
  </si>
  <si>
    <t>02630000</t>
  </si>
  <si>
    <t>02640000</t>
  </si>
  <si>
    <t>02650000</t>
  </si>
  <si>
    <t>04860000</t>
  </si>
  <si>
    <t>Seven Hills Charter Public (District)</t>
  </si>
  <si>
    <t>02660000</t>
  </si>
  <si>
    <t>08710000</t>
  </si>
  <si>
    <t>02690000</t>
  </si>
  <si>
    <t>02710000</t>
  </si>
  <si>
    <t>02720000</t>
  </si>
  <si>
    <t>04770000</t>
  </si>
  <si>
    <t>Silver Hill Horace Mann Charter (District)</t>
  </si>
  <si>
    <t>07600000</t>
  </si>
  <si>
    <t>04190000</t>
  </si>
  <si>
    <t>Smith Leadership Academy Charter Public (District)</t>
  </si>
  <si>
    <t>02730000</t>
  </si>
  <si>
    <t>07630000</t>
  </si>
  <si>
    <t>02740000</t>
  </si>
  <si>
    <t>02780000</t>
  </si>
  <si>
    <t>08290000</t>
  </si>
  <si>
    <t>04880000</t>
  </si>
  <si>
    <t>South Shore Charter Public (District)</t>
  </si>
  <si>
    <t>08730000</t>
  </si>
  <si>
    <t>02750000</t>
  </si>
  <si>
    <t>02760000</t>
  </si>
  <si>
    <t>02770000</t>
  </si>
  <si>
    <t>08720000</t>
  </si>
  <si>
    <t>07650000</t>
  </si>
  <si>
    <t>08760000</t>
  </si>
  <si>
    <t>07660000</t>
  </si>
  <si>
    <t>Southwick-Tolland-Granville Regional School District</t>
  </si>
  <si>
    <t>07670000</t>
  </si>
  <si>
    <t>04760000</t>
  </si>
  <si>
    <t>Spirit of Knowledge Charter School (District)</t>
  </si>
  <si>
    <t>02810000</t>
  </si>
  <si>
    <t>02840000</t>
  </si>
  <si>
    <t>02850000</t>
  </si>
  <si>
    <t>02870000</t>
  </si>
  <si>
    <t>04890000</t>
  </si>
  <si>
    <t>Sturgis Charter Public (District)</t>
  </si>
  <si>
    <t>02880000</t>
  </si>
  <si>
    <t>02890000</t>
  </si>
  <si>
    <t>02900000</t>
  </si>
  <si>
    <t>02910000</t>
  </si>
  <si>
    <t>02920000</t>
  </si>
  <si>
    <t>07700000</t>
  </si>
  <si>
    <t>02930000</t>
  </si>
  <si>
    <t>39020000</t>
  </si>
  <si>
    <t>TEC Connections Academy Commonwealth Virtual School District</t>
  </si>
  <si>
    <t>02950000</t>
  </si>
  <si>
    <t>02960000</t>
  </si>
  <si>
    <t>02980000</t>
  </si>
  <si>
    <t>08780000</t>
  </si>
  <si>
    <t>07730000</t>
  </si>
  <si>
    <t>03000000</t>
  </si>
  <si>
    <t>03010000</t>
  </si>
  <si>
    <t>04800000</t>
  </si>
  <si>
    <t>35050000</t>
  </si>
  <si>
    <t>UP Academy Charter School of Dorchester (District)</t>
  </si>
  <si>
    <t>07740000</t>
  </si>
  <si>
    <t>08790000</t>
  </si>
  <si>
    <t>03040000</t>
  </si>
  <si>
    <t>04980000</t>
  </si>
  <si>
    <t>Veritas Preparatory Charter School (District)</t>
  </si>
  <si>
    <t>07750000</t>
  </si>
  <si>
    <t>03050000</t>
  </si>
  <si>
    <t>03060000</t>
  </si>
  <si>
    <t>03070000</t>
  </si>
  <si>
    <t>03080000</t>
  </si>
  <si>
    <t>03090000</t>
  </si>
  <si>
    <t>03100000</t>
  </si>
  <si>
    <t>03140000</t>
  </si>
  <si>
    <t>03150000</t>
  </si>
  <si>
    <t>03160000</t>
  </si>
  <si>
    <t>03170000</t>
  </si>
  <si>
    <t>03180000</t>
  </si>
  <si>
    <t>03220000</t>
  </si>
  <si>
    <t>03230000</t>
  </si>
  <si>
    <t>03320000</t>
  </si>
  <si>
    <t>03210000</t>
  </si>
  <si>
    <t>03250000</t>
  </si>
  <si>
    <t>03260000</t>
  </si>
  <si>
    <t>03270000</t>
  </si>
  <si>
    <t>03300000</t>
  </si>
  <si>
    <t>03310000</t>
  </si>
  <si>
    <t>03350000</t>
  </si>
  <si>
    <t>03360000</t>
  </si>
  <si>
    <t>03370000</t>
  </si>
  <si>
    <t>07800000</t>
  </si>
  <si>
    <t>08850000</t>
  </si>
  <si>
    <t>03400000</t>
  </si>
  <si>
    <t>03410000</t>
  </si>
  <si>
    <t>03420000</t>
  </si>
  <si>
    <t>03430000</t>
  </si>
  <si>
    <t>03440000</t>
  </si>
  <si>
    <t>03460000</t>
  </si>
  <si>
    <t>03470000</t>
  </si>
  <si>
    <t>03480000</t>
  </si>
  <si>
    <t>03500000</t>
  </si>
  <si>
    <t>Paulo Freire Social Justice Charter</t>
  </si>
  <si>
    <t>Baystate Academy Charter</t>
  </si>
  <si>
    <t>Lowell Collegiate Charter</t>
  </si>
  <si>
    <t>Argosy Collegiate Charter</t>
  </si>
  <si>
    <t>69</t>
  </si>
  <si>
    <t>70</t>
  </si>
  <si>
    <t>00160515</t>
  </si>
  <si>
    <t>Attleboro Community Academy</t>
  </si>
  <si>
    <t>Thomas Willett Elementary School</t>
  </si>
  <si>
    <t>Dr. William Henderson Upper</t>
  </si>
  <si>
    <t>09 - 11</t>
  </si>
  <si>
    <t>00350066</t>
  </si>
  <si>
    <t>Dante Alighieri Montessori School</t>
  </si>
  <si>
    <t>Dr. William Henderson Lower</t>
  </si>
  <si>
    <t>UP Academy Holland</t>
  </si>
  <si>
    <t>00350014</t>
  </si>
  <si>
    <t>Pauline Agassiz Shaw Elementary School</t>
  </si>
  <si>
    <t>Justus C. Richardson Middle School</t>
  </si>
  <si>
    <t>00790045</t>
  </si>
  <si>
    <t>George H. Englesby Elementary School</t>
  </si>
  <si>
    <t>00950017</t>
  </si>
  <si>
    <t>Henry Lord Community School</t>
  </si>
  <si>
    <t>01000005</t>
  </si>
  <si>
    <t>King Elementary School</t>
  </si>
  <si>
    <t>01000001</t>
  </si>
  <si>
    <t>Juniper Hill School</t>
  </si>
  <si>
    <t>Morgan Full Service Community School</t>
  </si>
  <si>
    <t>Joseph Metcalf School</t>
  </si>
  <si>
    <t>01490011</t>
  </si>
  <si>
    <t>Lawrence Family Public Academy</t>
  </si>
  <si>
    <t>01550001</t>
  </si>
  <si>
    <t>Lexington Children's Place</t>
  </si>
  <si>
    <t>01 - 07</t>
  </si>
  <si>
    <t>02610305</t>
  </si>
  <si>
    <t>Sandwich STEM Academy</t>
  </si>
  <si>
    <t>02810365</t>
  </si>
  <si>
    <t>Chestnut Accelerated Middle School (North)</t>
  </si>
  <si>
    <t>02810366</t>
  </si>
  <si>
    <t>Chestnut Accelerated Middle School (South)</t>
  </si>
  <si>
    <t>02810367</t>
  </si>
  <si>
    <t>Chestnut Accelerated Middle School (Talented and Gifted)</t>
  </si>
  <si>
    <t>02810475</t>
  </si>
  <si>
    <t>Conservatory of the Arts</t>
  </si>
  <si>
    <t>The Springfield Renaissance School an Expeditionary Learning School</t>
  </si>
  <si>
    <t>Springfield High School of Science and Technology</t>
  </si>
  <si>
    <t>Roger L. Putnam Vocational Technical Academy</t>
  </si>
  <si>
    <t>Gateway to College at Holyoke Community College</t>
  </si>
  <si>
    <t>Kensington International School</t>
  </si>
  <si>
    <t>Edward P. Boland School</t>
  </si>
  <si>
    <t>Mary A. Dryden Veterans Memorial School</t>
  </si>
  <si>
    <t>German Gerena Community School</t>
  </si>
  <si>
    <t>Alfred G. Zanetti Montessori Magnet School</t>
  </si>
  <si>
    <t>Stoneham Central Middle School</t>
  </si>
  <si>
    <t>03050001</t>
  </si>
  <si>
    <t>Early Childhood Center at the Doyle School</t>
  </si>
  <si>
    <t>0349</t>
  </si>
  <si>
    <t>03490010</t>
  </si>
  <si>
    <t>Worthington</t>
  </si>
  <si>
    <t>Christa McAuliffe Charter Public (District)</t>
  </si>
  <si>
    <t>Christa McAuliffe Charter Public School</t>
  </si>
  <si>
    <t>Helen Y. Davis Leadership Academy Charter Public (District)</t>
  </si>
  <si>
    <t>Helen Y. Davis Leadership Academy Charter Public School</t>
  </si>
  <si>
    <t>City on a Hill Charter Public School Circuit Street (District)</t>
  </si>
  <si>
    <t>City on a Hill Charter Public School Circuit Street</t>
  </si>
  <si>
    <t>New Liberty Charter School of Salem (District)</t>
  </si>
  <si>
    <t>K  - 10</t>
  </si>
  <si>
    <t>Sheffield Elementary School</t>
  </si>
  <si>
    <t>06740015</t>
  </si>
  <si>
    <t>Hillcrest Elementary School</t>
  </si>
  <si>
    <t>07120315</t>
  </si>
  <si>
    <t>Monomoy Regional Middle School</t>
  </si>
  <si>
    <t>07120515</t>
  </si>
  <si>
    <t>Monomoy Regional High School</t>
  </si>
  <si>
    <t>07660315</t>
  </si>
  <si>
    <t>07660215</t>
  </si>
  <si>
    <t>0817</t>
  </si>
  <si>
    <t>08170505</t>
  </si>
  <si>
    <t>Essex Technical High School</t>
  </si>
  <si>
    <t>City on a Hill Charter Public School Dudley Square (District)</t>
  </si>
  <si>
    <t>City on a Hill Charter Public School Dudley Square</t>
  </si>
  <si>
    <t>07 - 10</t>
  </si>
  <si>
    <t>3511</t>
  </si>
  <si>
    <t>35110205</t>
  </si>
  <si>
    <t>Bentley Academy Charter School (District)</t>
  </si>
  <si>
    <t>Bentley Academy Charter School</t>
  </si>
  <si>
    <t>71</t>
  </si>
  <si>
    <t>72</t>
  </si>
  <si>
    <t>73</t>
  </si>
  <si>
    <t>74</t>
  </si>
  <si>
    <t>75</t>
  </si>
  <si>
    <t>76</t>
  </si>
  <si>
    <t>77</t>
  </si>
  <si>
    <t>Pioneer Valley Chinese Immersion Charter (District)</t>
  </si>
  <si>
    <t>Sizer School: A North Central Charter Essential (District)</t>
  </si>
  <si>
    <r>
      <t>2016-17 Title I Comparability Documentation</t>
    </r>
    <r>
      <rPr>
        <b/>
        <i/>
        <sz val="12"/>
        <rFont val="Calibri"/>
        <family val="2"/>
      </rPr>
      <t xml:space="preserve"> (Automated Forms)</t>
    </r>
  </si>
  <si>
    <r>
      <t xml:space="preserve">The cells in the worksheet are color-coded. Information in white cells may be changed or added, information in yellow cells must be entered, and information in green cells is auto-calculated and therefore cannot be changed. </t>
    </r>
    <r>
      <rPr>
        <b/>
        <sz val="11"/>
        <rFont val="Calibri"/>
        <family val="2"/>
      </rPr>
      <t xml:space="preserve">Please do not cut and paste data in the worksheet, as doing so may create errors in the embedded formulas. </t>
    </r>
  </si>
  <si>
    <t xml:space="preserve">The comparability requirement is intended to ensure that school districts do not spend less from state and local sources in higher poverty / Title I-funded schools than they do in lower poverty / non-Title I-funded schools. </t>
  </si>
  <si>
    <t xml:space="preserve">Staff Data can be attached via an Excel document or MUNIS report, etc. </t>
  </si>
  <si>
    <t>2017-18 Title I Comparability Determinations - Background</t>
  </si>
  <si>
    <t xml:space="preserve">Demonstrating comparability of services is an annual requirement for each school district receiving federal Title I, Part A funds. A school district may only receive Title I funds if it uses state and local funds to provide services in Title I schools that, taken as a whole, are at least comparable to the services provided in schools that do not receive Title I funds. When all schools receive Title I funds, districts must ensure that state and local funds are used to provide services that on the whole are substantially comparable in each school. </t>
  </si>
  <si>
    <r>
      <t>b.</t>
    </r>
    <r>
      <rPr>
        <sz val="7"/>
        <rFont val="Times New Roman"/>
        <family val="1"/>
      </rPr>
      <t xml:space="preserve">  </t>
    </r>
    <r>
      <rPr>
        <sz val="11"/>
        <rFont val="Calibri"/>
        <family val="2"/>
      </rPr>
      <t xml:space="preserve">Districts that only have one school per grade span or that only comprise a single school are exempt from the comparability demonstration requirement. </t>
    </r>
    <r>
      <rPr>
        <b/>
        <sz val="11"/>
        <rFont val="Calibri"/>
        <family val="2"/>
      </rPr>
      <t>However</t>
    </r>
    <r>
      <rPr>
        <sz val="11"/>
        <rFont val="Calibri"/>
        <family val="2"/>
      </rPr>
      <t xml:space="preserve">, such districts should access the 2017-18 automated comparability forms, select their district name from the </t>
    </r>
    <r>
      <rPr>
        <i/>
        <sz val="11"/>
        <rFont val="Calibri"/>
        <family val="2"/>
      </rPr>
      <t>Detailed School Data</t>
    </r>
    <r>
      <rPr>
        <sz val="11"/>
        <rFont val="Calibri"/>
        <family val="2"/>
      </rPr>
      <t xml:space="preserve"> worksheet, and complete the </t>
    </r>
    <r>
      <rPr>
        <i/>
        <sz val="11"/>
        <rFont val="Calibri"/>
        <family val="2"/>
      </rPr>
      <t>Summary Sheet</t>
    </r>
    <r>
      <rPr>
        <sz val="11"/>
        <rFont val="Calibri"/>
        <family val="2"/>
      </rPr>
      <t xml:space="preserve"> in the forms to document this fact. (FTE counts and enrollment data may be left blank on the </t>
    </r>
    <r>
      <rPr>
        <i/>
        <sz val="11"/>
        <rFont val="Calibri"/>
        <family val="2"/>
      </rPr>
      <t>Summary Sheet</t>
    </r>
    <r>
      <rPr>
        <sz val="11"/>
        <rFont val="Calibri"/>
        <family val="2"/>
      </rPr>
      <t>.)</t>
    </r>
  </si>
  <si>
    <t>Step Two: Familiarize yourself with the 2017-18 Comparability Forms</t>
  </si>
  <si>
    <r>
      <t xml:space="preserve">After determining the schools for which the district must demonstrate comparability, access the 2017-18 automated comparability forms, contained in a Microsoft Excel workbook, from the ESE Title I Web site at: </t>
    </r>
    <r>
      <rPr>
        <b/>
        <sz val="11"/>
        <rFont val="Calibri"/>
        <family val="2"/>
      </rPr>
      <t xml:space="preserve"> www.mass.gov/ese/titlei</t>
    </r>
  </si>
  <si>
    <r>
      <t xml:space="preserve">After reviewing the instructions, click on the </t>
    </r>
    <r>
      <rPr>
        <i/>
        <sz val="11"/>
        <rFont val="Calibri"/>
        <family val="2"/>
      </rPr>
      <t>Detailed School Data</t>
    </r>
    <r>
      <rPr>
        <sz val="11"/>
        <rFont val="Calibri"/>
        <family val="2"/>
      </rPr>
      <t xml:space="preserve"> worksheet and select your district name from the yellow cell at the top of the sheet. Selecting the district name populates a listing of all schools in the district as of the end of the 2016-17 school year, including the grade span, grades served, and Title I status of the schools.</t>
    </r>
  </si>
  <si>
    <t>Step Four: Enter enrollment and staffing data into the 2017-18 Comparability Forms</t>
  </si>
  <si>
    <t xml:space="preserve">Access the 2017-18 automated comparability forms from the ESE Title I Web site, save a copy of the file on your computer, and click on the Detailed School Data worksheet. </t>
  </si>
  <si>
    <t xml:space="preserve">If you have not already done so, select your district name from the yellow cell at the top of the sheet. Selecting the district name populates a listing of all schools in the district as of the end of the 2016-17 school year, including the grade span, grades served, and Title I status of the schools. </t>
  </si>
  <si>
    <t>School</t>
  </si>
  <si>
    <t>Position</t>
  </si>
  <si>
    <t>Locally Funded FTE</t>
  </si>
  <si>
    <t>Grade Span</t>
  </si>
  <si>
    <t>Save Documentation on file for compliance and audit purposes</t>
  </si>
  <si>
    <t>2017-18 Title I Comparability Documentation</t>
  </si>
  <si>
    <t>2017-18 Title I Comparability Staffing Documentation</t>
  </si>
  <si>
    <t xml:space="preserve">Summary of Comparison Schools by Gradespan
</t>
  </si>
  <si>
    <r>
      <rPr>
        <i/>
        <sz val="9"/>
        <rFont val="Calibri"/>
        <family val="2"/>
      </rPr>
      <t>White cells</t>
    </r>
    <r>
      <rPr>
        <sz val="9"/>
        <rFont val="Calibri"/>
        <family val="2"/>
      </rPr>
      <t>: Information may be changed/added</t>
    </r>
    <r>
      <rPr>
        <i/>
        <sz val="9"/>
        <rFont val="Calibri"/>
        <family val="2"/>
      </rPr>
      <t xml:space="preserve">
Yellow cells</t>
    </r>
    <r>
      <rPr>
        <sz val="9"/>
        <rFont val="Calibri"/>
        <family val="2"/>
      </rPr>
      <t xml:space="preserve">:  Information must be entered
</t>
    </r>
    <r>
      <rPr>
        <i/>
        <sz val="9"/>
        <rFont val="Calibri"/>
        <family val="2"/>
      </rPr>
      <t>Green cells</t>
    </r>
    <r>
      <rPr>
        <sz val="9"/>
        <rFont val="Calibri"/>
        <family val="2"/>
      </rPr>
      <t>:  Auto-calculated; cannot be changed</t>
    </r>
    <r>
      <rPr>
        <sz val="10"/>
        <rFont val="Calibri"/>
        <family val="2"/>
      </rPr>
      <t xml:space="preserve">
</t>
    </r>
    <r>
      <rPr>
        <sz val="10"/>
        <color rgb="FFFF0000"/>
        <rFont val="Calibri"/>
        <family val="2"/>
      </rPr>
      <t>Do</t>
    </r>
    <r>
      <rPr>
        <b/>
        <sz val="10"/>
        <color indexed="10"/>
        <rFont val="Calibri"/>
        <family val="2"/>
      </rPr>
      <t xml:space="preserve"> not cut and paste!</t>
    </r>
  </si>
  <si>
    <t>Title I Status (TA/SW/NT/CL)</t>
  </si>
  <si>
    <t>Summary of All Schools in District by Gradespan</t>
  </si>
  <si>
    <t>Staff Data By Individual School - For all Applicable Schools</t>
  </si>
  <si>
    <t>2017-18 Title I Comparability Instructions</t>
  </si>
  <si>
    <r>
      <t>§</t>
    </r>
    <r>
      <rPr>
        <sz val="7"/>
        <rFont val="Times New Roman"/>
        <family val="1"/>
      </rPr>
      <t xml:space="preserve">      </t>
    </r>
    <r>
      <rPr>
        <sz val="11"/>
        <rFont val="Calibri"/>
        <family val="2"/>
      </rPr>
      <t xml:space="preserve">Staff rosters by school. As noted previously, </t>
    </r>
    <r>
      <rPr>
        <b/>
        <i/>
        <u/>
        <sz val="11"/>
        <rFont val="Calibri"/>
        <family val="2"/>
      </rPr>
      <t>districts may either use copies of the Staff Data worksheet or other district records containing the requisite staff information, including FTE counts, by school to meet this requirement;</t>
    </r>
  </si>
  <si>
    <t>00070515</t>
  </si>
  <si>
    <t>Amesbury Innovation High School</t>
  </si>
  <si>
    <t>K - 05</t>
  </si>
  <si>
    <t>K - 04</t>
  </si>
  <si>
    <t>00200001</t>
  </si>
  <si>
    <t>Enoch Cobb Early Learning Center</t>
  </si>
  <si>
    <t>ES_3</t>
  </si>
  <si>
    <t>K - 03</t>
  </si>
  <si>
    <t>Bellingham Memorial School</t>
  </si>
  <si>
    <t>Keough Memorial Academy</t>
  </si>
  <si>
    <t>00300002</t>
  </si>
  <si>
    <t>McKeown School</t>
  </si>
  <si>
    <t>00350755</t>
  </si>
  <si>
    <t>Boston Collaborative High School</t>
  </si>
  <si>
    <t>Frederick Douglass Academy</t>
  </si>
  <si>
    <t>K - 08</t>
  </si>
  <si>
    <t>K - 12</t>
  </si>
  <si>
    <t>00950340</t>
  </si>
  <si>
    <t>Stone Day School</t>
  </si>
  <si>
    <t>00950515</t>
  </si>
  <si>
    <t>Fall River Gateway to College @ BCC</t>
  </si>
  <si>
    <t>Gloucester PreSchool</t>
  </si>
  <si>
    <t>K - 02</t>
  </si>
  <si>
    <t>K - 01</t>
  </si>
  <si>
    <t>Monson High School</t>
  </si>
  <si>
    <t>K - 06</t>
  </si>
  <si>
    <t>Plymouth Early Childhood Center</t>
  </si>
  <si>
    <t>02810001</t>
  </si>
  <si>
    <t>Early Childhood Education Center</t>
  </si>
  <si>
    <t>Wareham Cooperative Alternative School</t>
  </si>
  <si>
    <t>03430405</t>
  </si>
  <si>
    <t>Murdock Academy for Success</t>
  </si>
  <si>
    <t>Winthrop High School</t>
  </si>
  <si>
    <t>Southwick Regional School</t>
  </si>
  <si>
    <t>02580510</t>
  </si>
  <si>
    <t>New Liberty Innovation School</t>
  </si>
  <si>
    <t>Russell Elementary School</t>
  </si>
  <si>
    <t>Pakachoag School</t>
  </si>
  <si>
    <t>01620305</t>
  </si>
  <si>
    <t>Lunenburg Middle School</t>
  </si>
  <si>
    <t>03040515</t>
  </si>
  <si>
    <t>03080001</t>
  </si>
  <si>
    <t>Waltham Public Schools Dual Language Program</t>
  </si>
  <si>
    <t>03310515</t>
  </si>
  <si>
    <t>Westport Junior/Senior High School</t>
  </si>
  <si>
    <t>06000001</t>
  </si>
  <si>
    <t>Carol Huebner Early Childhood Program</t>
  </si>
  <si>
    <t>06250415</t>
  </si>
  <si>
    <t>Therapeutic Day School</t>
  </si>
  <si>
    <t>Fairview Elementary</t>
  </si>
  <si>
    <t>Dupont Middle</t>
  </si>
  <si>
    <t>01490515</t>
  </si>
  <si>
    <t>Lawrence High School</t>
  </si>
  <si>
    <t>Frances Drake School</t>
  </si>
  <si>
    <t>Rogers STEM Academy</t>
  </si>
  <si>
    <t>B.F. Butler Middle School</t>
  </si>
  <si>
    <t>Colegrove Park Elementary</t>
  </si>
  <si>
    <t>K - 07</t>
  </si>
  <si>
    <t>Staff Sargent James J. Hill Elementary School</t>
  </si>
  <si>
    <t>02810480</t>
  </si>
  <si>
    <t>Van Sickle Academy</t>
  </si>
  <si>
    <t>02810485</t>
  </si>
  <si>
    <t>Van Sickle International Baccalaureate</t>
  </si>
  <si>
    <t>03160315</t>
  </si>
  <si>
    <t>Bartlett High School</t>
  </si>
  <si>
    <t>Westfield Technical Academy</t>
  </si>
  <si>
    <t>Brooke Charter School (District)</t>
  </si>
  <si>
    <t>Brooke Charter School</t>
  </si>
  <si>
    <t>A North Central Charter Essential (District): Sizer School: A North Central Charter Essential School</t>
  </si>
  <si>
    <t>Athol Community Elementary School</t>
  </si>
  <si>
    <t>Page Hilltop Elementary School</t>
  </si>
  <si>
    <t>Collegiate Charter School of Lowell (District)</t>
  </si>
  <si>
    <t>Collegiate Charter School of Lowell</t>
  </si>
  <si>
    <t>3510</t>
  </si>
  <si>
    <t>35100205</t>
  </si>
  <si>
    <t>Springfield Preparatory Charter School (District)</t>
  </si>
  <si>
    <t>Springfield Preparatory Charter School</t>
  </si>
  <si>
    <t>01600515</t>
  </si>
  <si>
    <t>The Career Academy</t>
  </si>
  <si>
    <t>02770315</t>
  </si>
  <si>
    <t>Southbridge Middle School</t>
  </si>
  <si>
    <t>02770515</t>
  </si>
  <si>
    <t>Southbridge High School</t>
  </si>
  <si>
    <t>3513</t>
  </si>
  <si>
    <t>35130305</t>
  </si>
  <si>
    <t>New Heights Charter School of Brockton (District)</t>
  </si>
  <si>
    <t>New Heights Charter School of Brockton</t>
  </si>
  <si>
    <t>00170030</t>
  </si>
  <si>
    <t>Swanson Road Intermediate School</t>
  </si>
  <si>
    <t>Richardson Olmsted School</t>
  </si>
  <si>
    <t>02610002</t>
  </si>
  <si>
    <t>Forestdale School</t>
  </si>
  <si>
    <t>Anne T. Dunphy School</t>
  </si>
  <si>
    <t>R. H. Conwell</t>
  </si>
  <si>
    <t>Woodland School</t>
  </si>
  <si>
    <t>Powder Mill School</t>
  </si>
  <si>
    <t>Knox Trail Middle School</t>
  </si>
  <si>
    <t>Tri-County Regional Vocational Technical</t>
  </si>
  <si>
    <t>01620025</t>
  </si>
  <si>
    <t>Turkey Hill Elementary School</t>
  </si>
  <si>
    <t>To complete the comparability demonstration, the district must collect and enter enrollment and staff data for all schools included in the demonstration (See Step One). The data should be current for the 2017-18 school year (generally as of October 1).</t>
  </si>
</sst>
</file>

<file path=xl/styles.xml><?xml version="1.0" encoding="utf-8"?>
<styleSheet xmlns="http://schemas.openxmlformats.org/spreadsheetml/2006/main">
  <numFmts count="3">
    <numFmt numFmtId="164" formatCode="0.0"/>
    <numFmt numFmtId="165" formatCode="\(###\)\ ###\-####"/>
    <numFmt numFmtId="166" formatCode="[$-409]mmmm\ d\,\ yyyy;@"/>
  </numFmts>
  <fonts count="48">
    <font>
      <sz val="10"/>
      <name val="Arial"/>
    </font>
    <font>
      <sz val="10"/>
      <name val="Arial"/>
      <family val="2"/>
    </font>
    <font>
      <sz val="10"/>
      <name val="Arial"/>
      <family val="2"/>
    </font>
    <font>
      <sz val="10"/>
      <name val="Calibri"/>
      <family val="2"/>
    </font>
    <font>
      <b/>
      <sz val="12"/>
      <name val="Calibri"/>
      <family val="2"/>
    </font>
    <font>
      <sz val="12"/>
      <name val="Calibri"/>
      <family val="2"/>
    </font>
    <font>
      <b/>
      <sz val="14"/>
      <name val="Calibri"/>
      <family val="2"/>
    </font>
    <font>
      <sz val="8"/>
      <name val="Arial"/>
      <family val="2"/>
    </font>
    <font>
      <b/>
      <sz val="10"/>
      <name val="Calibri"/>
      <family val="2"/>
    </font>
    <font>
      <i/>
      <sz val="10"/>
      <name val="Calibri"/>
      <family val="2"/>
    </font>
    <font>
      <b/>
      <sz val="11"/>
      <name val="Calibri"/>
      <family val="2"/>
    </font>
    <font>
      <sz val="10"/>
      <color indexed="8"/>
      <name val="Arial"/>
      <family val="2"/>
    </font>
    <font>
      <sz val="11"/>
      <color indexed="8"/>
      <name val="Calibri"/>
      <family val="2"/>
    </font>
    <font>
      <sz val="9"/>
      <name val="Calibri"/>
      <family val="2"/>
    </font>
    <font>
      <sz val="8"/>
      <name val="Arial"/>
      <family val="2"/>
    </font>
    <font>
      <sz val="10"/>
      <color indexed="9"/>
      <name val="Calibri"/>
      <family val="2"/>
    </font>
    <font>
      <sz val="8"/>
      <name val="Calibri"/>
      <family val="2"/>
    </font>
    <font>
      <sz val="10"/>
      <color indexed="9"/>
      <name val="Arial"/>
      <family val="2"/>
    </font>
    <font>
      <sz val="11"/>
      <color indexed="9"/>
      <name val="Calibri"/>
      <family val="2"/>
    </font>
    <font>
      <i/>
      <sz val="8"/>
      <name val="Calibri"/>
      <family val="2"/>
    </font>
    <font>
      <i/>
      <sz val="9"/>
      <name val="Calibri"/>
      <family val="2"/>
    </font>
    <font>
      <sz val="11"/>
      <name val="Calibri"/>
      <family val="2"/>
    </font>
    <font>
      <sz val="11"/>
      <name val="Arial"/>
      <family val="2"/>
    </font>
    <font>
      <b/>
      <sz val="10"/>
      <color indexed="10"/>
      <name val="Calibri"/>
      <family val="2"/>
    </font>
    <font>
      <b/>
      <sz val="14"/>
      <name val="Arial"/>
      <family val="2"/>
    </font>
    <font>
      <sz val="10"/>
      <name val="Times New Roman"/>
      <family val="1"/>
    </font>
    <font>
      <u/>
      <sz val="11"/>
      <name val="Calibri"/>
      <family val="2"/>
    </font>
    <font>
      <i/>
      <sz val="11"/>
      <name val="Calibri"/>
      <family val="2"/>
    </font>
    <font>
      <b/>
      <i/>
      <sz val="11"/>
      <name val="Calibri"/>
      <family val="2"/>
    </font>
    <font>
      <sz val="7"/>
      <name val="Times New Roman"/>
      <family val="1"/>
    </font>
    <font>
      <sz val="11"/>
      <name val="Wingdings"/>
      <charset val="2"/>
    </font>
    <font>
      <b/>
      <sz val="11"/>
      <color indexed="8"/>
      <name val="Calibri"/>
      <family val="2"/>
    </font>
    <font>
      <b/>
      <i/>
      <sz val="12"/>
      <name val="Calibri"/>
      <family val="2"/>
    </font>
    <font>
      <sz val="10"/>
      <color indexed="10"/>
      <name val="Calibri"/>
      <family val="2"/>
    </font>
    <font>
      <sz val="10"/>
      <color indexed="8"/>
      <name val="Arial"/>
      <family val="2"/>
    </font>
    <font>
      <sz val="11"/>
      <color indexed="8"/>
      <name val="Calibri"/>
      <family val="2"/>
    </font>
    <font>
      <sz val="11"/>
      <color theme="1"/>
      <name val="Calibri"/>
      <family val="2"/>
      <scheme val="minor"/>
    </font>
    <font>
      <b/>
      <sz val="11"/>
      <color rgb="FFFF0000"/>
      <name val="Calibri"/>
      <family val="2"/>
    </font>
    <font>
      <b/>
      <sz val="10"/>
      <color rgb="FFFF0000"/>
      <name val="Calibri"/>
      <family val="2"/>
    </font>
    <font>
      <sz val="8"/>
      <color rgb="FF000000"/>
      <name val="Tahoma"/>
      <family val="2"/>
    </font>
    <font>
      <b/>
      <sz val="16"/>
      <color rgb="FFFF0000"/>
      <name val="Calibri"/>
      <family val="2"/>
    </font>
    <font>
      <sz val="16"/>
      <color rgb="FFFF0000"/>
      <name val="Arial"/>
      <family val="2"/>
    </font>
    <font>
      <b/>
      <sz val="12"/>
      <color rgb="FFFF0000"/>
      <name val="Calibri"/>
      <family val="2"/>
    </font>
    <font>
      <sz val="12"/>
      <name val="Arial"/>
      <family val="2"/>
    </font>
    <font>
      <b/>
      <sz val="16"/>
      <name val="Calibri"/>
      <family val="2"/>
    </font>
    <font>
      <b/>
      <sz val="20"/>
      <name val="Calibri"/>
      <family val="2"/>
    </font>
    <font>
      <sz val="10"/>
      <color rgb="FFFF0000"/>
      <name val="Calibri"/>
      <family val="2"/>
    </font>
    <font>
      <b/>
      <i/>
      <u/>
      <sz val="11"/>
      <name val="Calibri"/>
      <family val="2"/>
    </font>
  </fonts>
  <fills count="9">
    <fill>
      <patternFill patternType="none"/>
    </fill>
    <fill>
      <patternFill patternType="gray125"/>
    </fill>
    <fill>
      <patternFill patternType="solid">
        <fgColor indexed="42"/>
        <bgColor indexed="64"/>
      </patternFill>
    </fill>
    <fill>
      <patternFill patternType="solid">
        <fgColor indexed="9"/>
        <bgColor indexed="64"/>
      </patternFill>
    </fill>
    <fill>
      <patternFill patternType="solid">
        <fgColor indexed="26"/>
        <bgColor indexed="64"/>
      </patternFill>
    </fill>
    <fill>
      <patternFill patternType="solid">
        <fgColor indexed="22"/>
        <bgColor indexed="64"/>
      </patternFill>
    </fill>
    <fill>
      <patternFill patternType="solid">
        <fgColor indexed="22"/>
        <bgColor indexed="0"/>
      </patternFill>
    </fill>
    <fill>
      <patternFill patternType="solid">
        <fgColor rgb="FFFFFF00"/>
        <bgColor indexed="64"/>
      </patternFill>
    </fill>
    <fill>
      <patternFill patternType="solid">
        <fgColor rgb="FFFFFFCC"/>
        <bgColor indexed="64"/>
      </patternFill>
    </fill>
  </fills>
  <borders count="67">
    <border>
      <left/>
      <right/>
      <top/>
      <bottom/>
      <diagonal/>
    </border>
    <border>
      <left style="thin">
        <color indexed="22"/>
      </left>
      <right style="thin">
        <color indexed="22"/>
      </right>
      <top style="thin">
        <color indexed="22"/>
      </top>
      <bottom style="thin">
        <color indexed="22"/>
      </bottom>
      <diagonal/>
    </border>
    <border>
      <left style="thin">
        <color indexed="22"/>
      </left>
      <right style="medium">
        <color indexed="22"/>
      </right>
      <top style="thin">
        <color indexed="22"/>
      </top>
      <bottom style="thin">
        <color indexed="22"/>
      </bottom>
      <diagonal/>
    </border>
    <border>
      <left style="medium">
        <color indexed="22"/>
      </left>
      <right style="thin">
        <color indexed="22"/>
      </right>
      <top style="thin">
        <color indexed="22"/>
      </top>
      <bottom style="thin">
        <color indexed="22"/>
      </bottom>
      <diagonal/>
    </border>
    <border>
      <left style="medium">
        <color indexed="22"/>
      </left>
      <right/>
      <top style="medium">
        <color indexed="22"/>
      </top>
      <bottom/>
      <diagonal/>
    </border>
    <border>
      <left style="medium">
        <color indexed="22"/>
      </left>
      <right style="thin">
        <color indexed="22"/>
      </right>
      <top style="medium">
        <color indexed="22"/>
      </top>
      <bottom style="medium">
        <color indexed="22"/>
      </bottom>
      <diagonal/>
    </border>
    <border>
      <left style="thin">
        <color indexed="22"/>
      </left>
      <right style="thin">
        <color indexed="22"/>
      </right>
      <top style="medium">
        <color indexed="22"/>
      </top>
      <bottom style="medium">
        <color indexed="22"/>
      </bottom>
      <diagonal/>
    </border>
    <border>
      <left style="thin">
        <color indexed="22"/>
      </left>
      <right/>
      <top style="medium">
        <color indexed="22"/>
      </top>
      <bottom style="medium">
        <color indexed="22"/>
      </bottom>
      <diagonal/>
    </border>
    <border>
      <left style="thin">
        <color indexed="22"/>
      </left>
      <right style="medium">
        <color indexed="22"/>
      </right>
      <top style="medium">
        <color indexed="22"/>
      </top>
      <bottom style="medium">
        <color indexed="22"/>
      </bottom>
      <diagonal/>
    </border>
    <border>
      <left/>
      <right style="thin">
        <color indexed="22"/>
      </right>
      <top style="medium">
        <color indexed="22"/>
      </top>
      <bottom style="medium">
        <color indexed="22"/>
      </bottom>
      <diagonal/>
    </border>
    <border>
      <left style="medium">
        <color indexed="22"/>
      </left>
      <right/>
      <top/>
      <bottom/>
      <diagonal/>
    </border>
    <border>
      <left style="thin">
        <color indexed="22"/>
      </left>
      <right/>
      <top style="thin">
        <color indexed="22"/>
      </top>
      <bottom style="thin">
        <color indexed="22"/>
      </bottom>
      <diagonal/>
    </border>
    <border>
      <left/>
      <right style="thin">
        <color indexed="22"/>
      </right>
      <top style="thin">
        <color indexed="22"/>
      </top>
      <bottom style="thin">
        <color indexed="22"/>
      </bottom>
      <diagonal/>
    </border>
    <border>
      <left style="thin">
        <color indexed="22"/>
      </left>
      <right style="medium">
        <color indexed="22"/>
      </right>
      <top style="thin">
        <color indexed="22"/>
      </top>
      <bottom/>
      <diagonal/>
    </border>
    <border>
      <left style="medium">
        <color indexed="22"/>
      </left>
      <right style="thin">
        <color indexed="22"/>
      </right>
      <top style="thin">
        <color indexed="22"/>
      </top>
      <bottom/>
      <diagonal/>
    </border>
    <border>
      <left style="thin">
        <color indexed="22"/>
      </left>
      <right style="medium">
        <color indexed="22"/>
      </right>
      <top/>
      <bottom/>
      <diagonal/>
    </border>
    <border>
      <left style="medium">
        <color indexed="22"/>
      </left>
      <right style="thin">
        <color indexed="22"/>
      </right>
      <top/>
      <bottom/>
      <diagonal/>
    </border>
    <border>
      <left style="thin">
        <color indexed="22"/>
      </left>
      <right style="medium">
        <color indexed="22"/>
      </right>
      <top/>
      <bottom style="medium">
        <color indexed="22"/>
      </bottom>
      <diagonal/>
    </border>
    <border>
      <left style="medium">
        <color indexed="22"/>
      </left>
      <right style="thin">
        <color indexed="22"/>
      </right>
      <top/>
      <bottom style="medium">
        <color indexed="22"/>
      </bottom>
      <diagonal/>
    </border>
    <border>
      <left style="thin">
        <color indexed="22"/>
      </left>
      <right/>
      <top style="thin">
        <color indexed="22"/>
      </top>
      <bottom/>
      <diagonal/>
    </border>
    <border>
      <left/>
      <right/>
      <top style="thin">
        <color indexed="22"/>
      </top>
      <bottom/>
      <diagonal/>
    </border>
    <border>
      <left style="thin">
        <color indexed="22"/>
      </left>
      <right/>
      <top/>
      <bottom/>
      <diagonal/>
    </border>
    <border>
      <left style="medium">
        <color indexed="22"/>
      </left>
      <right style="medium">
        <color indexed="22"/>
      </right>
      <top style="thin">
        <color indexed="22"/>
      </top>
      <bottom style="thin">
        <color indexed="22"/>
      </bottom>
      <diagonal/>
    </border>
    <border>
      <left style="medium">
        <color indexed="22"/>
      </left>
      <right style="medium">
        <color indexed="22"/>
      </right>
      <top style="thin">
        <color indexed="22"/>
      </top>
      <bottom/>
      <diagonal/>
    </border>
    <border>
      <left style="medium">
        <color indexed="22"/>
      </left>
      <right style="medium">
        <color indexed="22"/>
      </right>
      <top/>
      <bottom/>
      <diagonal/>
    </border>
    <border>
      <left style="medium">
        <color indexed="22"/>
      </left>
      <right style="medium">
        <color indexed="22"/>
      </right>
      <top/>
      <bottom style="medium">
        <color indexed="22"/>
      </bottom>
      <diagonal/>
    </border>
    <border>
      <left style="thin">
        <color indexed="22"/>
      </left>
      <right/>
      <top/>
      <bottom style="thin">
        <color indexed="22"/>
      </bottom>
      <diagonal/>
    </border>
    <border>
      <left/>
      <right/>
      <top/>
      <bottom style="thin">
        <color indexed="22"/>
      </bottom>
      <diagonal/>
    </border>
    <border>
      <left/>
      <right style="thin">
        <color indexed="22"/>
      </right>
      <top/>
      <bottom style="thin">
        <color indexed="22"/>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2"/>
      </left>
      <right style="thin">
        <color indexed="22"/>
      </right>
      <top style="thin">
        <color indexed="22"/>
      </top>
      <bottom/>
      <diagonal/>
    </border>
    <border>
      <left style="thin">
        <color indexed="22"/>
      </left>
      <right style="thin">
        <color indexed="22"/>
      </right>
      <top/>
      <bottom/>
      <diagonal/>
    </border>
    <border>
      <left style="thin">
        <color indexed="22"/>
      </left>
      <right style="thin">
        <color indexed="22"/>
      </right>
      <top/>
      <bottom style="medium">
        <color indexed="22"/>
      </bottom>
      <diagonal/>
    </border>
    <border>
      <left/>
      <right/>
      <top/>
      <bottom style="medium">
        <color indexed="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9"/>
      </left>
      <right style="thin">
        <color indexed="9"/>
      </right>
      <top style="thin">
        <color indexed="9"/>
      </top>
      <bottom style="thin">
        <color indexed="9"/>
      </bottom>
      <diagonal/>
    </border>
    <border>
      <left style="thin">
        <color indexed="9"/>
      </left>
      <right style="thin">
        <color indexed="22"/>
      </right>
      <top style="thin">
        <color indexed="9"/>
      </top>
      <bottom style="thin">
        <color indexed="9"/>
      </bottom>
      <diagonal/>
    </border>
    <border>
      <left style="thin">
        <color indexed="22"/>
      </left>
      <right style="thin">
        <color indexed="22"/>
      </right>
      <top style="thin">
        <color indexed="9"/>
      </top>
      <bottom style="thin">
        <color indexed="9"/>
      </bottom>
      <diagonal/>
    </border>
    <border>
      <left style="medium">
        <color indexed="22"/>
      </left>
      <right/>
      <top style="medium">
        <color indexed="22"/>
      </top>
      <bottom style="medium">
        <color indexed="22"/>
      </bottom>
      <diagonal/>
    </border>
    <border>
      <left/>
      <right style="thin">
        <color indexed="22"/>
      </right>
      <top style="thin">
        <color indexed="22"/>
      </top>
      <bottom/>
      <diagonal/>
    </border>
    <border>
      <left/>
      <right style="thin">
        <color indexed="22"/>
      </right>
      <top/>
      <bottom/>
      <diagonal/>
    </border>
    <border>
      <left/>
      <right/>
      <top style="medium">
        <color indexed="22"/>
      </top>
      <bottom style="medium">
        <color indexed="22"/>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22"/>
      </right>
      <top style="medium">
        <color indexed="22"/>
      </top>
      <bottom style="medium">
        <color indexed="22"/>
      </bottom>
      <diagonal/>
    </border>
    <border>
      <left style="medium">
        <color indexed="22"/>
      </left>
      <right/>
      <top style="medium">
        <color indexed="22"/>
      </top>
      <bottom style="thin">
        <color indexed="22"/>
      </bottom>
      <diagonal/>
    </border>
    <border>
      <left/>
      <right/>
      <top style="medium">
        <color indexed="22"/>
      </top>
      <bottom style="thin">
        <color indexed="22"/>
      </bottom>
      <diagonal/>
    </border>
    <border>
      <left/>
      <right style="medium">
        <color indexed="22"/>
      </right>
      <top style="medium">
        <color indexed="22"/>
      </top>
      <bottom style="thin">
        <color indexed="22"/>
      </bottom>
      <diagonal/>
    </border>
    <border>
      <left style="medium">
        <color indexed="22"/>
      </left>
      <right style="medium">
        <color indexed="22"/>
      </right>
      <top style="medium">
        <color indexed="22"/>
      </top>
      <bottom style="thin">
        <color indexed="22"/>
      </bottom>
      <diagonal/>
    </border>
    <border>
      <left style="medium">
        <color indexed="22"/>
      </left>
      <right style="medium">
        <color indexed="22"/>
      </right>
      <top style="medium">
        <color indexed="22"/>
      </top>
      <bottom/>
      <diagonal/>
    </border>
    <border>
      <left style="medium">
        <color indexed="22"/>
      </left>
      <right style="medium">
        <color indexed="22"/>
      </right>
      <top/>
      <bottom style="thin">
        <color indexed="22"/>
      </bottom>
      <diagonal/>
    </border>
    <border>
      <left style="thin">
        <color indexed="9"/>
      </left>
      <right/>
      <top style="thin">
        <color indexed="9"/>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medium">
        <color indexed="22"/>
      </left>
      <right style="thin">
        <color indexed="22"/>
      </right>
      <top style="medium">
        <color indexed="22"/>
      </top>
      <bottom style="thin">
        <color indexed="22"/>
      </bottom>
      <diagonal/>
    </border>
    <border>
      <left style="thin">
        <color indexed="22"/>
      </left>
      <right style="medium">
        <color indexed="22"/>
      </right>
      <top style="medium">
        <color indexed="22"/>
      </top>
      <bottom style="thin">
        <color indexed="22"/>
      </bottom>
      <diagonal/>
    </border>
    <border>
      <left style="thin">
        <color indexed="22"/>
      </left>
      <right style="thin">
        <color indexed="22"/>
      </right>
      <top style="medium">
        <color indexed="22"/>
      </top>
      <bottom style="thin">
        <color indexed="22"/>
      </bottom>
      <diagonal/>
    </border>
    <border>
      <left style="thin">
        <color indexed="22"/>
      </left>
      <right style="thin">
        <color indexed="9"/>
      </right>
      <top style="thin">
        <color indexed="9"/>
      </top>
      <bottom style="thin">
        <color indexed="9"/>
      </bottom>
      <diagonal/>
    </border>
    <border>
      <left style="thin">
        <color auto="1"/>
      </left>
      <right style="thin">
        <color auto="1"/>
      </right>
      <top style="thin">
        <color auto="1"/>
      </top>
      <bottom style="thin">
        <color auto="1"/>
      </bottom>
      <diagonal/>
    </border>
  </borders>
  <cellStyleXfs count="8">
    <xf numFmtId="0" fontId="0" fillId="0" borderId="0"/>
    <xf numFmtId="0" fontId="13" fillId="0" borderId="0"/>
    <xf numFmtId="0" fontId="2" fillId="0" borderId="0" applyNumberFormat="0" applyFill="0" applyBorder="0" applyAlignment="0" applyProtection="0"/>
    <xf numFmtId="0" fontId="11" fillId="0" borderId="0"/>
    <xf numFmtId="0" fontId="36" fillId="0" borderId="0"/>
    <xf numFmtId="0" fontId="34" fillId="0" borderId="0"/>
    <xf numFmtId="9" fontId="1" fillId="0" borderId="0" applyFont="0" applyFill="0" applyBorder="0" applyAlignment="0" applyProtection="0"/>
    <xf numFmtId="9" fontId="13" fillId="0" borderId="0" applyFont="0" applyFill="0" applyBorder="0" applyAlignment="0" applyProtection="0"/>
  </cellStyleXfs>
  <cellXfs count="309">
    <xf numFmtId="0" fontId="0" fillId="0" borderId="0" xfId="0"/>
    <xf numFmtId="0" fontId="3" fillId="0" borderId="0" xfId="0" applyFont="1" applyBorder="1"/>
    <xf numFmtId="0" fontId="4" fillId="0" borderId="0" xfId="0" applyFont="1" applyFill="1" applyBorder="1" applyAlignment="1">
      <alignment horizontal="left"/>
    </xf>
    <xf numFmtId="0" fontId="5" fillId="0" borderId="0" xfId="0" applyFont="1" applyFill="1" applyBorder="1" applyAlignment="1">
      <alignment horizontal="left"/>
    </xf>
    <xf numFmtId="0" fontId="5" fillId="0" borderId="0" xfId="0" applyFont="1" applyBorder="1"/>
    <xf numFmtId="0" fontId="3" fillId="0" borderId="0" xfId="0" applyFont="1" applyFill="1" applyBorder="1"/>
    <xf numFmtId="0" fontId="2" fillId="0" borderId="0" xfId="0" applyFont="1"/>
    <xf numFmtId="0" fontId="17" fillId="0" borderId="0" xfId="0" applyFont="1"/>
    <xf numFmtId="49" fontId="3" fillId="0" borderId="1" xfId="0" applyNumberFormat="1" applyFont="1" applyBorder="1" applyAlignment="1" applyProtection="1">
      <alignment horizontal="left"/>
      <protection locked="0"/>
    </xf>
    <xf numFmtId="164" fontId="3" fillId="2" borderId="2" xfId="0" applyNumberFormat="1" applyFont="1" applyFill="1" applyBorder="1" applyAlignment="1" applyProtection="1">
      <alignment horizontal="center" vertical="center"/>
      <protection hidden="1"/>
    </xf>
    <xf numFmtId="164" fontId="3" fillId="2" borderId="3" xfId="0" applyNumberFormat="1" applyFont="1" applyFill="1" applyBorder="1" applyAlignment="1" applyProtection="1">
      <alignment horizontal="center" vertical="center"/>
      <protection hidden="1"/>
    </xf>
    <xf numFmtId="0" fontId="3" fillId="0" borderId="0" xfId="0" applyFont="1" applyProtection="1">
      <protection hidden="1"/>
    </xf>
    <xf numFmtId="0" fontId="8" fillId="3" borderId="0" xfId="0" applyFont="1" applyFill="1" applyBorder="1" applyAlignment="1" applyProtection="1">
      <alignment horizontal="center" vertical="center"/>
      <protection hidden="1"/>
    </xf>
    <xf numFmtId="0" fontId="8" fillId="3" borderId="1" xfId="0" applyFont="1" applyFill="1" applyBorder="1" applyAlignment="1" applyProtection="1">
      <alignment horizontal="center" vertical="center"/>
      <protection hidden="1"/>
    </xf>
    <xf numFmtId="0" fontId="8" fillId="0" borderId="4" xfId="0" applyFont="1" applyBorder="1" applyAlignment="1" applyProtection="1">
      <alignment horizontal="center" vertical="center"/>
      <protection hidden="1"/>
    </xf>
    <xf numFmtId="0" fontId="8" fillId="3" borderId="5" xfId="0" applyFont="1" applyFill="1" applyBorder="1" applyAlignment="1" applyProtection="1">
      <alignment horizontal="center" vertical="center"/>
      <protection hidden="1"/>
    </xf>
    <xf numFmtId="0" fontId="8" fillId="3" borderId="6" xfId="0" applyFont="1" applyFill="1" applyBorder="1" applyAlignment="1" applyProtection="1">
      <alignment horizontal="center" vertical="center"/>
      <protection hidden="1"/>
    </xf>
    <xf numFmtId="0" fontId="8" fillId="3" borderId="7" xfId="0" applyFont="1" applyFill="1" applyBorder="1" applyAlignment="1" applyProtection="1">
      <alignment horizontal="center" vertical="center"/>
      <protection hidden="1"/>
    </xf>
    <xf numFmtId="0" fontId="8" fillId="3" borderId="8" xfId="0" applyFont="1" applyFill="1" applyBorder="1" applyAlignment="1" applyProtection="1">
      <alignment horizontal="center" vertical="center"/>
      <protection hidden="1"/>
    </xf>
    <xf numFmtId="0" fontId="8" fillId="3" borderId="9" xfId="0" applyFont="1" applyFill="1" applyBorder="1" applyAlignment="1" applyProtection="1">
      <alignment horizontal="center" vertical="center"/>
      <protection hidden="1"/>
    </xf>
    <xf numFmtId="0" fontId="8" fillId="3" borderId="5" xfId="0" applyFont="1" applyFill="1" applyBorder="1" applyAlignment="1" applyProtection="1">
      <alignment horizontal="center" vertical="center" wrapText="1"/>
      <protection hidden="1"/>
    </xf>
    <xf numFmtId="0" fontId="3" fillId="0" borderId="10" xfId="0" applyFont="1" applyBorder="1" applyProtection="1">
      <protection hidden="1"/>
    </xf>
    <xf numFmtId="0" fontId="8" fillId="3" borderId="0" xfId="0" applyFont="1" applyFill="1" applyBorder="1" applyAlignment="1" applyProtection="1">
      <alignment horizontal="center" vertical="center" wrapText="1"/>
      <protection hidden="1"/>
    </xf>
    <xf numFmtId="0" fontId="8" fillId="4" borderId="0" xfId="0" applyFont="1" applyFill="1" applyBorder="1" applyAlignment="1" applyProtection="1">
      <alignment horizontal="center" vertical="center"/>
      <protection hidden="1"/>
    </xf>
    <xf numFmtId="49" fontId="3" fillId="0" borderId="1" xfId="0" applyNumberFormat="1" applyFont="1" applyFill="1" applyBorder="1" applyAlignment="1" applyProtection="1">
      <alignment horizontal="left"/>
      <protection locked="0"/>
    </xf>
    <xf numFmtId="49" fontId="3" fillId="0" borderId="11" xfId="0" applyNumberFormat="1" applyFont="1" applyFill="1" applyBorder="1" applyAlignment="1" applyProtection="1">
      <alignment horizontal="left"/>
      <protection locked="0"/>
    </xf>
    <xf numFmtId="49" fontId="3" fillId="0" borderId="2" xfId="0" applyNumberFormat="1" applyFont="1" applyFill="1" applyBorder="1" applyAlignment="1" applyProtection="1">
      <alignment horizontal="center" vertical="center"/>
      <protection locked="0"/>
    </xf>
    <xf numFmtId="49" fontId="3" fillId="0" borderId="12" xfId="0" applyNumberFormat="1" applyFont="1" applyFill="1" applyBorder="1" applyAlignment="1" applyProtection="1">
      <alignment horizontal="center" vertical="center"/>
      <protection locked="0"/>
    </xf>
    <xf numFmtId="49" fontId="3" fillId="0" borderId="1" xfId="0" applyNumberFormat="1" applyFont="1" applyFill="1" applyBorder="1" applyAlignment="1" applyProtection="1">
      <alignment horizontal="center" vertical="center"/>
      <protection locked="0"/>
    </xf>
    <xf numFmtId="0" fontId="18" fillId="0" borderId="0" xfId="0" applyFont="1" applyFill="1"/>
    <xf numFmtId="0" fontId="21" fillId="0" borderId="0" xfId="0" applyFont="1" applyFill="1"/>
    <xf numFmtId="0" fontId="12" fillId="5" borderId="3"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21" fillId="0" borderId="0" xfId="0" applyFont="1"/>
    <xf numFmtId="0" fontId="18" fillId="0" borderId="0" xfId="0" applyFont="1"/>
    <xf numFmtId="0" fontId="21" fillId="0" borderId="13" xfId="0" quotePrefix="1" applyFont="1" applyBorder="1" applyAlignment="1">
      <alignment horizontal="center"/>
    </xf>
    <xf numFmtId="0" fontId="21" fillId="0" borderId="14" xfId="0" quotePrefix="1" applyFont="1" applyBorder="1" applyAlignment="1">
      <alignment horizontal="center"/>
    </xf>
    <xf numFmtId="0" fontId="21" fillId="0" borderId="15" xfId="0" quotePrefix="1" applyFont="1" applyBorder="1" applyAlignment="1">
      <alignment horizontal="center"/>
    </xf>
    <xf numFmtId="0" fontId="21" fillId="0" borderId="16" xfId="0" quotePrefix="1" applyFont="1" applyBorder="1" applyAlignment="1">
      <alignment horizontal="center"/>
    </xf>
    <xf numFmtId="0" fontId="21" fillId="0" borderId="17" xfId="0" quotePrefix="1" applyFont="1" applyBorder="1" applyAlignment="1">
      <alignment horizontal="center"/>
    </xf>
    <xf numFmtId="0" fontId="21" fillId="0" borderId="18" xfId="0" quotePrefix="1" applyFont="1" applyBorder="1" applyAlignment="1">
      <alignment horizontal="center"/>
    </xf>
    <xf numFmtId="0" fontId="21" fillId="0" borderId="0" xfId="0" applyFont="1" applyBorder="1"/>
    <xf numFmtId="0" fontId="10" fillId="0" borderId="0" xfId="0" applyFont="1" applyFill="1" applyBorder="1" applyAlignment="1">
      <alignment horizontal="right" vertical="center"/>
    </xf>
    <xf numFmtId="1" fontId="10" fillId="0" borderId="0" xfId="0" applyNumberFormat="1" applyFont="1" applyFill="1" applyBorder="1" applyAlignment="1">
      <alignment horizontal="center"/>
    </xf>
    <xf numFmtId="0" fontId="10" fillId="0" borderId="0" xfId="0" applyFont="1" applyBorder="1" applyAlignment="1">
      <alignment vertical="center"/>
    </xf>
    <xf numFmtId="0" fontId="22" fillId="0" borderId="19" xfId="0" applyFont="1" applyFill="1" applyBorder="1" applyAlignment="1">
      <alignment horizontal="left"/>
    </xf>
    <xf numFmtId="0" fontId="21" fillId="0" borderId="20" xfId="0" applyFont="1" applyFill="1" applyBorder="1" applyAlignment="1"/>
    <xf numFmtId="0" fontId="22" fillId="0" borderId="20" xfId="0" applyFont="1" applyFill="1" applyBorder="1" applyAlignment="1"/>
    <xf numFmtId="0" fontId="22" fillId="0" borderId="21" xfId="0" applyFont="1" applyFill="1" applyBorder="1" applyAlignment="1"/>
    <xf numFmtId="0" fontId="21" fillId="0" borderId="0" xfId="0" applyFont="1" applyFill="1" applyBorder="1" applyAlignment="1"/>
    <xf numFmtId="0" fontId="22" fillId="0" borderId="0" xfId="0" applyFont="1" applyFill="1" applyBorder="1" applyAlignment="1"/>
    <xf numFmtId="0" fontId="22" fillId="0" borderId="21" xfId="0" applyFont="1" applyFill="1" applyBorder="1" applyAlignment="1">
      <alignment horizontal="left"/>
    </xf>
    <xf numFmtId="0" fontId="21" fillId="0" borderId="0" xfId="0" applyFont="1" applyFill="1" applyBorder="1" applyAlignment="1">
      <alignment vertical="center"/>
    </xf>
    <xf numFmtId="0" fontId="22" fillId="0" borderId="0" xfId="0" applyFont="1" applyFill="1" applyBorder="1" applyAlignment="1">
      <alignment vertical="center"/>
    </xf>
    <xf numFmtId="0" fontId="3" fillId="0" borderId="0" xfId="0" applyFont="1" applyFill="1" applyProtection="1">
      <protection hidden="1"/>
    </xf>
    <xf numFmtId="0" fontId="15" fillId="0" borderId="0" xfId="0" applyFont="1" applyFill="1" applyProtection="1">
      <protection hidden="1"/>
    </xf>
    <xf numFmtId="0" fontId="4" fillId="0" borderId="0" xfId="0" applyFont="1" applyFill="1" applyBorder="1" applyAlignment="1" applyProtection="1">
      <alignment horizontal="left" vertical="center" wrapText="1"/>
      <protection hidden="1"/>
    </xf>
    <xf numFmtId="0" fontId="21" fillId="0" borderId="22" xfId="0" applyFont="1" applyFill="1" applyBorder="1" applyAlignment="1" applyProtection="1">
      <alignment horizontal="center" vertical="center" wrapText="1"/>
      <protection hidden="1"/>
    </xf>
    <xf numFmtId="0" fontId="12" fillId="0" borderId="22" xfId="0" applyFont="1" applyFill="1" applyBorder="1" applyAlignment="1" applyProtection="1">
      <alignment horizontal="center" vertical="center" wrapText="1"/>
      <protection hidden="1"/>
    </xf>
    <xf numFmtId="0" fontId="3" fillId="0" borderId="0" xfId="0" applyFont="1" applyBorder="1" applyProtection="1">
      <protection hidden="1"/>
    </xf>
    <xf numFmtId="0" fontId="15" fillId="0" borderId="0" xfId="0" applyFont="1" applyBorder="1" applyProtection="1">
      <protection hidden="1"/>
    </xf>
    <xf numFmtId="0" fontId="21" fillId="2" borderId="23" xfId="0" quotePrefix="1" applyFont="1" applyFill="1" applyBorder="1" applyAlignment="1" applyProtection="1">
      <alignment horizontal="center"/>
      <protection hidden="1"/>
    </xf>
    <xf numFmtId="0" fontId="15" fillId="0" borderId="0" xfId="0" applyFont="1" applyProtection="1">
      <protection hidden="1"/>
    </xf>
    <xf numFmtId="0" fontId="21" fillId="2" borderId="24" xfId="0" quotePrefix="1" applyFont="1" applyFill="1" applyBorder="1" applyAlignment="1" applyProtection="1">
      <alignment horizontal="center"/>
      <protection hidden="1"/>
    </xf>
    <xf numFmtId="0" fontId="21" fillId="2" borderId="25" xfId="0" quotePrefix="1" applyFont="1" applyFill="1" applyBorder="1" applyAlignment="1" applyProtection="1">
      <alignment horizontal="center"/>
      <protection hidden="1"/>
    </xf>
    <xf numFmtId="0" fontId="3" fillId="0" borderId="0" xfId="0" applyFont="1" applyBorder="1" applyAlignment="1" applyProtection="1">
      <protection hidden="1"/>
    </xf>
    <xf numFmtId="0" fontId="17" fillId="0" borderId="0" xfId="0" applyFont="1" applyProtection="1">
      <protection hidden="1"/>
    </xf>
    <xf numFmtId="0" fontId="0" fillId="0" borderId="0" xfId="0" applyProtection="1">
      <protection hidden="1"/>
    </xf>
    <xf numFmtId="0" fontId="3" fillId="0" borderId="0" xfId="0" quotePrefix="1" applyFont="1" applyBorder="1" applyAlignment="1" applyProtection="1">
      <alignment horizontal="center"/>
      <protection hidden="1"/>
    </xf>
    <xf numFmtId="0" fontId="21" fillId="0" borderId="0" xfId="0" applyFont="1" applyFill="1" applyBorder="1" applyAlignment="1" applyProtection="1">
      <alignment wrapText="1"/>
      <protection hidden="1"/>
    </xf>
    <xf numFmtId="0" fontId="6" fillId="0" borderId="0" xfId="0" applyFont="1" applyFill="1" applyBorder="1" applyAlignment="1"/>
    <xf numFmtId="0" fontId="3" fillId="0" borderId="26" xfId="0" applyFont="1" applyBorder="1"/>
    <xf numFmtId="0" fontId="3" fillId="0" borderId="27" xfId="0" applyFont="1" applyBorder="1"/>
    <xf numFmtId="0" fontId="3" fillId="0" borderId="28" xfId="0" applyFont="1" applyBorder="1"/>
    <xf numFmtId="0" fontId="6" fillId="0" borderId="0" xfId="0" applyFont="1" applyFill="1" applyBorder="1" applyAlignment="1">
      <alignment horizontal="center"/>
    </xf>
    <xf numFmtId="0" fontId="0" fillId="3" borderId="0" xfId="0" applyFill="1"/>
    <xf numFmtId="0" fontId="21" fillId="3" borderId="0" xfId="0" applyFont="1" applyFill="1" applyAlignment="1">
      <alignment wrapText="1"/>
    </xf>
    <xf numFmtId="0" fontId="21" fillId="3" borderId="0" xfId="0" applyFont="1" applyFill="1" applyAlignment="1">
      <alignment vertical="top" wrapText="1"/>
    </xf>
    <xf numFmtId="0" fontId="25" fillId="3" borderId="0" xfId="0" applyFont="1" applyFill="1" applyAlignment="1">
      <alignment wrapText="1"/>
    </xf>
    <xf numFmtId="0" fontId="10" fillId="3" borderId="0" xfId="0" applyFont="1" applyFill="1" applyAlignment="1">
      <alignment vertical="top" wrapText="1"/>
    </xf>
    <xf numFmtId="0" fontId="26" fillId="3" borderId="0" xfId="0" applyFont="1" applyFill="1" applyAlignment="1">
      <alignment horizontal="center" wrapText="1"/>
    </xf>
    <xf numFmtId="0" fontId="21" fillId="3" borderId="0" xfId="0" applyFont="1" applyFill="1" applyAlignment="1">
      <alignment horizontal="center" vertical="top" wrapText="1"/>
    </xf>
    <xf numFmtId="0" fontId="3" fillId="3" borderId="0" xfId="0" applyFont="1" applyFill="1" applyAlignment="1">
      <alignment vertical="top" wrapText="1"/>
    </xf>
    <xf numFmtId="0" fontId="0" fillId="3" borderId="0" xfId="0" applyFill="1" applyAlignment="1">
      <alignment horizontal="center" vertical="center"/>
    </xf>
    <xf numFmtId="0" fontId="21" fillId="4" borderId="29" xfId="0" applyFont="1" applyFill="1" applyBorder="1" applyAlignment="1">
      <alignment horizontal="center" vertical="center"/>
    </xf>
    <xf numFmtId="0" fontId="21" fillId="5" borderId="29" xfId="0" applyFont="1" applyFill="1" applyBorder="1" applyAlignment="1">
      <alignment horizontal="center" vertical="center"/>
    </xf>
    <xf numFmtId="0" fontId="0" fillId="3" borderId="0" xfId="0" applyFill="1" applyAlignment="1">
      <alignment vertical="top" wrapText="1"/>
    </xf>
    <xf numFmtId="0" fontId="10" fillId="3" borderId="0" xfId="0" applyFont="1" applyFill="1"/>
    <xf numFmtId="0" fontId="26" fillId="3" borderId="0" xfId="0" applyFont="1" applyFill="1" applyAlignment="1">
      <alignment horizontal="center" vertical="center" wrapText="1"/>
    </xf>
    <xf numFmtId="0" fontId="21" fillId="3" borderId="0" xfId="0" applyFont="1" applyFill="1" applyAlignment="1">
      <alignment horizontal="center" vertical="center" wrapText="1"/>
    </xf>
    <xf numFmtId="0" fontId="0" fillId="3" borderId="0" xfId="0" applyFill="1" applyAlignment="1">
      <alignment wrapText="1"/>
    </xf>
    <xf numFmtId="0" fontId="24" fillId="3" borderId="0" xfId="0" applyFont="1" applyFill="1" applyBorder="1" applyAlignment="1">
      <alignment horizontal="left" vertical="center" wrapText="1"/>
    </xf>
    <xf numFmtId="0" fontId="3" fillId="3" borderId="0" xfId="0" applyFont="1" applyFill="1" applyAlignment="1">
      <alignment wrapText="1"/>
    </xf>
    <xf numFmtId="0" fontId="21" fillId="3" borderId="0" xfId="0" applyFont="1" applyFill="1" applyAlignment="1">
      <alignment horizontal="center" wrapText="1"/>
    </xf>
    <xf numFmtId="0" fontId="0" fillId="3" borderId="0" xfId="0" applyFill="1" applyAlignment="1">
      <alignment horizontal="left" indent="5"/>
    </xf>
    <xf numFmtId="0" fontId="21" fillId="3" borderId="0" xfId="0" applyFont="1" applyFill="1" applyBorder="1" applyAlignment="1">
      <alignment horizontal="center" wrapText="1"/>
    </xf>
    <xf numFmtId="0" fontId="21" fillId="3" borderId="0" xfId="0" applyFont="1" applyFill="1" applyBorder="1" applyAlignment="1">
      <alignment horizontal="left" wrapText="1" indent="1"/>
    </xf>
    <xf numFmtId="0" fontId="30" fillId="3" borderId="0" xfId="0" applyFont="1" applyFill="1" applyBorder="1" applyAlignment="1">
      <alignment horizontal="center" wrapText="1"/>
    </xf>
    <xf numFmtId="0" fontId="10" fillId="3" borderId="30" xfId="0" applyFont="1" applyFill="1" applyBorder="1" applyAlignment="1">
      <alignment horizontal="left" wrapText="1" indent="1"/>
    </xf>
    <xf numFmtId="0" fontId="10" fillId="3" borderId="30" xfId="0" applyFont="1" applyFill="1" applyBorder="1" applyAlignment="1">
      <alignment horizontal="center" wrapText="1"/>
    </xf>
    <xf numFmtId="0" fontId="21" fillId="3" borderId="0" xfId="0" applyFont="1" applyFill="1" applyAlignment="1">
      <alignment horizontal="center"/>
    </xf>
    <xf numFmtId="0" fontId="21" fillId="3" borderId="0" xfId="0" applyFont="1" applyFill="1" applyAlignment="1"/>
    <xf numFmtId="0" fontId="21" fillId="3" borderId="30" xfId="0" applyFont="1" applyFill="1" applyBorder="1" applyAlignment="1">
      <alignment horizontal="center" vertical="center" wrapText="1"/>
    </xf>
    <xf numFmtId="0" fontId="21" fillId="3" borderId="0" xfId="0" applyFont="1" applyFill="1" applyBorder="1" applyAlignment="1">
      <alignment horizontal="center" vertical="top" wrapText="1"/>
    </xf>
    <xf numFmtId="0" fontId="21" fillId="0" borderId="0" xfId="0" applyFont="1" applyFill="1" applyBorder="1" applyAlignment="1" applyProtection="1">
      <alignment horizontal="left" wrapText="1"/>
      <protection hidden="1"/>
    </xf>
    <xf numFmtId="0" fontId="21" fillId="2" borderId="23" xfId="0" applyFont="1" applyFill="1" applyBorder="1" applyAlignment="1" applyProtection="1">
      <alignment horizontal="center"/>
      <protection hidden="1"/>
    </xf>
    <xf numFmtId="0" fontId="21" fillId="2" borderId="24" xfId="0" applyFont="1" applyFill="1" applyBorder="1" applyAlignment="1" applyProtection="1">
      <alignment horizontal="center"/>
      <protection hidden="1"/>
    </xf>
    <xf numFmtId="0" fontId="21" fillId="2" borderId="25" xfId="0" applyFont="1" applyFill="1" applyBorder="1" applyAlignment="1" applyProtection="1">
      <alignment horizontal="center"/>
      <protection hidden="1"/>
    </xf>
    <xf numFmtId="0" fontId="21" fillId="2" borderId="23" xfId="0" quotePrefix="1" applyFont="1" applyFill="1" applyBorder="1" applyAlignment="1" applyProtection="1">
      <protection hidden="1"/>
    </xf>
    <xf numFmtId="0" fontId="21" fillId="2" borderId="24" xfId="0" quotePrefix="1" applyFont="1" applyFill="1" applyBorder="1" applyAlignment="1" applyProtection="1">
      <protection hidden="1"/>
    </xf>
    <xf numFmtId="0" fontId="21" fillId="2" borderId="25" xfId="0" quotePrefix="1" applyFont="1" applyFill="1" applyBorder="1" applyAlignment="1" applyProtection="1">
      <protection hidden="1"/>
    </xf>
    <xf numFmtId="3" fontId="21" fillId="2" borderId="23" xfId="0" quotePrefix="1" applyNumberFormat="1" applyFont="1" applyFill="1" applyBorder="1" applyAlignment="1" applyProtection="1">
      <alignment horizontal="center"/>
      <protection hidden="1"/>
    </xf>
    <xf numFmtId="3" fontId="21" fillId="2" borderId="24" xfId="0" quotePrefix="1" applyNumberFormat="1" applyFont="1" applyFill="1" applyBorder="1" applyAlignment="1" applyProtection="1">
      <alignment horizontal="center"/>
      <protection hidden="1"/>
    </xf>
    <xf numFmtId="3" fontId="21" fillId="2" borderId="25" xfId="0" quotePrefix="1" applyNumberFormat="1" applyFont="1" applyFill="1" applyBorder="1" applyAlignment="1" applyProtection="1">
      <alignment horizontal="center"/>
      <protection hidden="1"/>
    </xf>
    <xf numFmtId="3" fontId="21" fillId="0" borderId="31" xfId="0" quotePrefix="1" applyNumberFormat="1" applyFont="1" applyBorder="1" applyAlignment="1">
      <alignment horizontal="center"/>
    </xf>
    <xf numFmtId="3" fontId="21" fillId="0" borderId="32" xfId="0" quotePrefix="1" applyNumberFormat="1" applyFont="1" applyBorder="1" applyAlignment="1">
      <alignment horizontal="center"/>
    </xf>
    <xf numFmtId="3" fontId="21" fillId="0" borderId="33" xfId="0" quotePrefix="1" applyNumberFormat="1" applyFont="1" applyBorder="1" applyAlignment="1">
      <alignment horizontal="center"/>
    </xf>
    <xf numFmtId="2" fontId="21" fillId="0" borderId="13" xfId="0" quotePrefix="1" applyNumberFormat="1" applyFont="1" applyBorder="1" applyAlignment="1">
      <alignment horizontal="center"/>
    </xf>
    <xf numFmtId="2" fontId="21" fillId="0" borderId="15" xfId="0" quotePrefix="1" applyNumberFormat="1" applyFont="1" applyBorder="1" applyAlignment="1">
      <alignment horizontal="center"/>
    </xf>
    <xf numFmtId="2" fontId="21" fillId="0" borderId="17" xfId="0" quotePrefix="1" applyNumberFormat="1" applyFont="1" applyBorder="1" applyAlignment="1">
      <alignment horizontal="center"/>
    </xf>
    <xf numFmtId="2" fontId="21" fillId="2" borderId="23" xfId="0" quotePrefix="1" applyNumberFormat="1" applyFont="1" applyFill="1" applyBorder="1" applyAlignment="1" applyProtection="1">
      <alignment horizontal="center"/>
      <protection hidden="1"/>
    </xf>
    <xf numFmtId="2" fontId="21" fillId="2" borderId="23" xfId="6" applyNumberFormat="1" applyFont="1" applyFill="1" applyBorder="1" applyAlignment="1" applyProtection="1">
      <alignment horizontal="center"/>
      <protection hidden="1"/>
    </xf>
    <xf numFmtId="2" fontId="21" fillId="2" borderId="24" xfId="0" quotePrefix="1" applyNumberFormat="1" applyFont="1" applyFill="1" applyBorder="1" applyAlignment="1" applyProtection="1">
      <alignment horizontal="center"/>
      <protection hidden="1"/>
    </xf>
    <xf numFmtId="2" fontId="21" fillId="2" borderId="24" xfId="6" applyNumberFormat="1" applyFont="1" applyFill="1" applyBorder="1" applyAlignment="1" applyProtection="1">
      <alignment horizontal="center"/>
      <protection hidden="1"/>
    </xf>
    <xf numFmtId="2" fontId="21" fillId="2" borderId="25" xfId="0" quotePrefix="1" applyNumberFormat="1" applyFont="1" applyFill="1" applyBorder="1" applyAlignment="1" applyProtection="1">
      <alignment horizontal="center"/>
      <protection hidden="1"/>
    </xf>
    <xf numFmtId="2" fontId="21" fillId="2" borderId="25" xfId="6" applyNumberFormat="1" applyFont="1" applyFill="1" applyBorder="1" applyAlignment="1" applyProtection="1">
      <alignment horizontal="center"/>
      <protection hidden="1"/>
    </xf>
    <xf numFmtId="0" fontId="8" fillId="3" borderId="1" xfId="0" applyFont="1" applyFill="1" applyBorder="1" applyAlignment="1" applyProtection="1">
      <alignment horizontal="center" vertical="center" wrapText="1"/>
      <protection hidden="1"/>
    </xf>
    <xf numFmtId="0" fontId="8" fillId="3" borderId="11" xfId="0" applyFont="1" applyFill="1" applyBorder="1" applyAlignment="1" applyProtection="1">
      <alignment horizontal="center" vertical="center" wrapText="1"/>
      <protection hidden="1"/>
    </xf>
    <xf numFmtId="0" fontId="8" fillId="3" borderId="2" xfId="0" applyFont="1" applyFill="1" applyBorder="1" applyAlignment="1" applyProtection="1">
      <alignment horizontal="center" vertical="center" wrapText="1"/>
      <protection hidden="1"/>
    </xf>
    <xf numFmtId="0" fontId="8" fillId="3" borderId="12" xfId="0" applyFont="1" applyFill="1" applyBorder="1" applyAlignment="1" applyProtection="1">
      <alignment horizontal="center" vertical="center" wrapText="1"/>
      <protection hidden="1"/>
    </xf>
    <xf numFmtId="0" fontId="8" fillId="3" borderId="3" xfId="0" applyFont="1" applyFill="1" applyBorder="1" applyAlignment="1" applyProtection="1">
      <alignment horizontal="center" vertical="center" wrapText="1"/>
      <protection hidden="1"/>
    </xf>
    <xf numFmtId="3" fontId="3" fillId="4" borderId="3" xfId="0" applyNumberFormat="1" applyFont="1" applyFill="1" applyBorder="1" applyAlignment="1" applyProtection="1">
      <alignment horizontal="center" vertical="center"/>
      <protection locked="0"/>
    </xf>
    <xf numFmtId="4" fontId="3" fillId="4" borderId="1" xfId="0" applyNumberFormat="1" applyFont="1" applyFill="1" applyBorder="1" applyAlignment="1" applyProtection="1">
      <alignment horizontal="center" vertical="center"/>
      <protection locked="0"/>
    </xf>
    <xf numFmtId="0" fontId="3" fillId="0" borderId="0" xfId="0" applyFont="1" applyBorder="1" applyAlignment="1" applyProtection="1">
      <alignment horizontal="center"/>
      <protection hidden="1"/>
    </xf>
    <xf numFmtId="0" fontId="9" fillId="0" borderId="34" xfId="0" applyFont="1" applyBorder="1" applyAlignment="1" applyProtection="1">
      <alignment horizontal="left" wrapText="1"/>
      <protection hidden="1"/>
    </xf>
    <xf numFmtId="0" fontId="3" fillId="0" borderId="34" xfId="0" applyFont="1" applyBorder="1" applyAlignment="1" applyProtection="1">
      <alignment horizontal="left"/>
      <protection hidden="1"/>
    </xf>
    <xf numFmtId="0" fontId="3" fillId="0" borderId="0" xfId="0" applyFont="1" applyBorder="1" applyAlignment="1" applyProtection="1">
      <alignment horizontal="left"/>
      <protection hidden="1"/>
    </xf>
    <xf numFmtId="164" fontId="3" fillId="0" borderId="0" xfId="0" applyNumberFormat="1" applyFont="1" applyBorder="1" applyAlignment="1" applyProtection="1">
      <alignment horizontal="center" vertical="center"/>
      <protection hidden="1"/>
    </xf>
    <xf numFmtId="49" fontId="3" fillId="0" borderId="0" xfId="0" applyNumberFormat="1" applyFont="1" applyProtection="1">
      <protection hidden="1"/>
    </xf>
    <xf numFmtId="0" fontId="3" fillId="0" borderId="0" xfId="0" applyFont="1" applyFill="1" applyBorder="1" applyAlignment="1" applyProtection="1">
      <protection hidden="1"/>
    </xf>
    <xf numFmtId="0" fontId="3" fillId="0" borderId="0" xfId="0" applyFont="1" applyFill="1" applyBorder="1" applyProtection="1">
      <protection hidden="1"/>
    </xf>
    <xf numFmtId="0" fontId="6" fillId="3" borderId="0" xfId="0" applyFont="1" applyFill="1" applyBorder="1" applyAlignment="1" applyProtection="1">
      <protection hidden="1"/>
    </xf>
    <xf numFmtId="0" fontId="21" fillId="0" borderId="0" xfId="0" applyFont="1" applyFill="1" applyAlignment="1" applyProtection="1">
      <alignment horizontal="left" vertical="center" indent="10"/>
      <protection hidden="1"/>
    </xf>
    <xf numFmtId="49" fontId="21" fillId="0" borderId="0" xfId="0" applyNumberFormat="1" applyFont="1" applyFill="1" applyBorder="1" applyAlignment="1" applyProtection="1">
      <alignment horizontal="right" vertical="center"/>
      <protection hidden="1"/>
    </xf>
    <xf numFmtId="0" fontId="21" fillId="0" borderId="0" xfId="0" applyFont="1" applyBorder="1" applyAlignment="1" applyProtection="1">
      <protection hidden="1"/>
    </xf>
    <xf numFmtId="0" fontId="21" fillId="0" borderId="0" xfId="0" applyFont="1" applyProtection="1">
      <protection hidden="1"/>
    </xf>
    <xf numFmtId="0" fontId="3" fillId="0" borderId="0" xfId="0" applyNumberFormat="1" applyFont="1" applyFill="1" applyBorder="1" applyAlignment="1" applyProtection="1">
      <alignment horizontal="left"/>
      <protection hidden="1"/>
    </xf>
    <xf numFmtId="0" fontId="3" fillId="0" borderId="30" xfId="0" applyFont="1" applyBorder="1" applyAlignment="1" applyProtection="1">
      <protection hidden="1"/>
    </xf>
    <xf numFmtId="0" fontId="21" fillId="0" borderId="35" xfId="0" applyFont="1" applyFill="1" applyBorder="1" applyAlignment="1" applyProtection="1">
      <protection hidden="1"/>
    </xf>
    <xf numFmtId="0" fontId="10" fillId="0" borderId="36" xfId="0" applyFont="1" applyFill="1" applyBorder="1" applyAlignment="1" applyProtection="1">
      <protection hidden="1"/>
    </xf>
    <xf numFmtId="0" fontId="8" fillId="0" borderId="36" xfId="0" applyFont="1" applyFill="1" applyBorder="1" applyAlignment="1" applyProtection="1">
      <protection hidden="1"/>
    </xf>
    <xf numFmtId="0" fontId="8" fillId="0" borderId="37" xfId="0" applyFont="1" applyFill="1" applyBorder="1" applyAlignment="1" applyProtection="1">
      <protection hidden="1"/>
    </xf>
    <xf numFmtId="0" fontId="8" fillId="0" borderId="0" xfId="0" applyFont="1" applyFill="1" applyBorder="1" applyAlignment="1" applyProtection="1">
      <protection hidden="1"/>
    </xf>
    <xf numFmtId="0" fontId="8" fillId="0" borderId="38" xfId="0" applyFont="1" applyFill="1" applyBorder="1" applyAlignment="1" applyProtection="1">
      <protection hidden="1"/>
    </xf>
    <xf numFmtId="0" fontId="8" fillId="0" borderId="39" xfId="0" applyFont="1" applyFill="1" applyBorder="1" applyAlignment="1" applyProtection="1">
      <protection hidden="1"/>
    </xf>
    <xf numFmtId="0" fontId="3" fillId="0" borderId="38" xfId="0" applyFont="1" applyFill="1" applyBorder="1" applyProtection="1">
      <protection hidden="1"/>
    </xf>
    <xf numFmtId="0" fontId="3" fillId="0" borderId="39" xfId="0" applyFont="1" applyFill="1" applyBorder="1" applyAlignment="1" applyProtection="1">
      <protection hidden="1"/>
    </xf>
    <xf numFmtId="0" fontId="8" fillId="0" borderId="0" xfId="0" applyFont="1" applyFill="1" applyBorder="1" applyAlignment="1" applyProtection="1">
      <alignment horizontal="center"/>
      <protection hidden="1"/>
    </xf>
    <xf numFmtId="0" fontId="8" fillId="0" borderId="0" xfId="0" applyFont="1" applyFill="1" applyBorder="1" applyAlignment="1" applyProtection="1">
      <alignment horizontal="left"/>
      <protection hidden="1"/>
    </xf>
    <xf numFmtId="0" fontId="3" fillId="0" borderId="38" xfId="0" applyFont="1" applyFill="1" applyBorder="1" applyAlignment="1" applyProtection="1">
      <alignment horizontal="left" vertical="center" indent="2"/>
      <protection hidden="1"/>
    </xf>
    <xf numFmtId="0" fontId="3" fillId="0" borderId="0" xfId="0" applyFont="1" applyFill="1" applyBorder="1" applyAlignment="1" applyProtection="1">
      <alignment horizontal="left" vertical="center" indent="2"/>
      <protection hidden="1"/>
    </xf>
    <xf numFmtId="0" fontId="3" fillId="0" borderId="39" xfId="0" applyFont="1" applyFill="1" applyBorder="1" applyAlignment="1" applyProtection="1">
      <alignment horizontal="center"/>
      <protection hidden="1"/>
    </xf>
    <xf numFmtId="0" fontId="3" fillId="0" borderId="0" xfId="0" applyFont="1" applyFill="1" applyBorder="1" applyAlignment="1" applyProtection="1">
      <alignment horizontal="center"/>
      <protection hidden="1"/>
    </xf>
    <xf numFmtId="0" fontId="3" fillId="0" borderId="39" xfId="0" applyFont="1" applyFill="1" applyBorder="1" applyProtection="1">
      <protection hidden="1"/>
    </xf>
    <xf numFmtId="0" fontId="3" fillId="0" borderId="40" xfId="0" applyFont="1" applyFill="1" applyBorder="1" applyProtection="1">
      <protection hidden="1"/>
    </xf>
    <xf numFmtId="0" fontId="3" fillId="0" borderId="30" xfId="0" applyFont="1" applyBorder="1" applyProtection="1">
      <protection hidden="1"/>
    </xf>
    <xf numFmtId="0" fontId="9" fillId="0" borderId="30" xfId="0" applyFont="1" applyFill="1" applyBorder="1" applyAlignment="1" applyProtection="1">
      <alignment horizontal="left"/>
      <protection hidden="1"/>
    </xf>
    <xf numFmtId="0" fontId="3" fillId="0" borderId="41" xfId="0" applyFont="1" applyBorder="1" applyProtection="1">
      <protection hidden="1"/>
    </xf>
    <xf numFmtId="0" fontId="9" fillId="0" borderId="0" xfId="0" applyFont="1" applyFill="1" applyBorder="1" applyAlignment="1" applyProtection="1">
      <alignment horizontal="right"/>
      <protection hidden="1"/>
    </xf>
    <xf numFmtId="0" fontId="3" fillId="0" borderId="0" xfId="0" applyNumberFormat="1" applyFont="1" applyProtection="1">
      <protection hidden="1"/>
    </xf>
    <xf numFmtId="0" fontId="3" fillId="0" borderId="0" xfId="0" applyFont="1" applyAlignment="1" applyProtection="1">
      <alignment horizontal="center"/>
      <protection hidden="1"/>
    </xf>
    <xf numFmtId="0" fontId="3" fillId="4" borderId="42" xfId="0" applyFont="1" applyFill="1" applyBorder="1" applyAlignment="1" applyProtection="1">
      <alignment horizontal="center" vertical="center"/>
      <protection locked="0"/>
    </xf>
    <xf numFmtId="0" fontId="8" fillId="3" borderId="43" xfId="0" applyFont="1" applyFill="1" applyBorder="1" applyAlignment="1" applyProtection="1">
      <alignment horizontal="center" vertical="center"/>
      <protection hidden="1"/>
    </xf>
    <xf numFmtId="0" fontId="8" fillId="3" borderId="44" xfId="0" applyFont="1" applyFill="1" applyBorder="1" applyAlignment="1" applyProtection="1">
      <alignment horizontal="center" vertical="center"/>
      <protection hidden="1"/>
    </xf>
    <xf numFmtId="0" fontId="10" fillId="3" borderId="43" xfId="0" applyFont="1" applyFill="1" applyBorder="1" applyAlignment="1" applyProtection="1">
      <alignment horizontal="center" vertical="center" wrapText="1"/>
      <protection hidden="1"/>
    </xf>
    <xf numFmtId="0" fontId="10" fillId="3" borderId="44" xfId="0" applyFont="1" applyFill="1" applyBorder="1" applyAlignment="1" applyProtection="1">
      <alignment horizontal="center" vertical="center" wrapText="1"/>
      <protection hidden="1"/>
    </xf>
    <xf numFmtId="0" fontId="3" fillId="2" borderId="43" xfId="0" applyNumberFormat="1" applyFont="1" applyFill="1" applyBorder="1" applyAlignment="1" applyProtection="1">
      <alignment horizontal="left"/>
      <protection hidden="1"/>
    </xf>
    <xf numFmtId="0" fontId="3" fillId="2" borderId="44" xfId="0" applyNumberFormat="1" applyFont="1" applyFill="1" applyBorder="1" applyAlignment="1" applyProtection="1">
      <alignment horizontal="left"/>
      <protection hidden="1"/>
    </xf>
    <xf numFmtId="0" fontId="21" fillId="4" borderId="42" xfId="0" applyNumberFormat="1" applyFont="1" applyFill="1" applyBorder="1" applyAlignment="1" applyProtection="1">
      <alignment horizontal="center"/>
      <protection locked="0"/>
    </xf>
    <xf numFmtId="49" fontId="3" fillId="4" borderId="42" xfId="0" applyNumberFormat="1" applyFont="1" applyFill="1" applyBorder="1" applyAlignment="1" applyProtection="1">
      <alignment horizontal="left" vertical="center"/>
      <protection locked="0"/>
    </xf>
    <xf numFmtId="0" fontId="21" fillId="4" borderId="42" xfId="0" applyNumberFormat="1" applyFont="1" applyFill="1" applyBorder="1" applyAlignment="1" applyProtection="1">
      <alignment horizontal="center" vertical="center"/>
      <protection locked="0"/>
    </xf>
    <xf numFmtId="49" fontId="3" fillId="0" borderId="43" xfId="0" applyNumberFormat="1" applyFont="1" applyBorder="1" applyAlignment="1" applyProtection="1">
      <alignment horizontal="left"/>
      <protection locked="0"/>
    </xf>
    <xf numFmtId="49" fontId="3" fillId="0" borderId="44" xfId="0" applyNumberFormat="1" applyFont="1" applyBorder="1" applyAlignment="1" applyProtection="1">
      <alignment horizontal="left"/>
      <protection locked="0"/>
    </xf>
    <xf numFmtId="0" fontId="3" fillId="0" borderId="43" xfId="0" applyFont="1" applyBorder="1" applyAlignment="1" applyProtection="1">
      <alignment horizontal="left"/>
      <protection locked="0"/>
    </xf>
    <xf numFmtId="0" fontId="3" fillId="0" borderId="44" xfId="0" applyFont="1" applyBorder="1" applyAlignment="1" applyProtection="1">
      <alignment horizontal="left"/>
      <protection locked="0"/>
    </xf>
    <xf numFmtId="0" fontId="21" fillId="3" borderId="45" xfId="0" applyFont="1" applyFill="1" applyBorder="1" applyAlignment="1">
      <alignment horizontal="center"/>
    </xf>
    <xf numFmtId="0" fontId="21" fillId="2" borderId="5" xfId="0" quotePrefix="1" applyFont="1" applyFill="1" applyBorder="1" applyAlignment="1">
      <alignment horizontal="center"/>
    </xf>
    <xf numFmtId="0" fontId="21" fillId="2" borderId="6" xfId="0" quotePrefix="1" applyFont="1" applyFill="1" applyBorder="1" applyAlignment="1">
      <alignment horizontal="center"/>
    </xf>
    <xf numFmtId="0" fontId="21" fillId="2" borderId="8" xfId="0" quotePrefix="1" applyFont="1" applyFill="1" applyBorder="1" applyAlignment="1">
      <alignment horizontal="center"/>
    </xf>
    <xf numFmtId="0" fontId="21" fillId="2" borderId="14" xfId="0" applyFont="1" applyFill="1" applyBorder="1" applyAlignment="1">
      <alignment horizontal="center"/>
    </xf>
    <xf numFmtId="0" fontId="21" fillId="2" borderId="16" xfId="0" applyFont="1" applyFill="1" applyBorder="1" applyAlignment="1">
      <alignment horizontal="center"/>
    </xf>
    <xf numFmtId="0" fontId="21" fillId="2" borderId="18" xfId="0" applyFont="1" applyFill="1" applyBorder="1" applyAlignment="1">
      <alignment horizontal="center"/>
    </xf>
    <xf numFmtId="0" fontId="21" fillId="0" borderId="46" xfId="0" applyFont="1" applyBorder="1"/>
    <xf numFmtId="0" fontId="21" fillId="0" borderId="47" xfId="0" applyFont="1" applyBorder="1"/>
    <xf numFmtId="0" fontId="21" fillId="3" borderId="48" xfId="0" applyFont="1" applyFill="1" applyBorder="1" applyAlignment="1">
      <alignment horizontal="center"/>
    </xf>
    <xf numFmtId="0" fontId="21" fillId="0" borderId="14" xfId="0" applyFont="1" applyBorder="1" applyAlignment="1">
      <alignment horizontal="left" indent="2"/>
    </xf>
    <xf numFmtId="0" fontId="21" fillId="0" borderId="16" xfId="0" applyFont="1" applyBorder="1" applyAlignment="1">
      <alignment horizontal="left" indent="2"/>
    </xf>
    <xf numFmtId="0" fontId="21" fillId="0" borderId="18" xfId="0" applyFont="1" applyBorder="1" applyAlignment="1">
      <alignment horizontal="left" indent="2"/>
    </xf>
    <xf numFmtId="0" fontId="33" fillId="0" borderId="0" xfId="0" applyFont="1" applyBorder="1" applyProtection="1">
      <protection hidden="1"/>
    </xf>
    <xf numFmtId="0" fontId="37" fillId="0" borderId="0" xfId="0" applyFont="1" applyProtection="1">
      <protection hidden="1"/>
    </xf>
    <xf numFmtId="0" fontId="35" fillId="6" borderId="49" xfId="5" applyFont="1" applyFill="1" applyBorder="1" applyAlignment="1">
      <alignment horizontal="center"/>
    </xf>
    <xf numFmtId="0" fontId="1" fillId="0" borderId="0" xfId="0" applyFont="1"/>
    <xf numFmtId="0" fontId="0" fillId="7" borderId="0" xfId="0" applyFill="1"/>
    <xf numFmtId="0" fontId="1" fillId="0" borderId="0" xfId="0" quotePrefix="1" applyFont="1"/>
    <xf numFmtId="0" fontId="3" fillId="0" borderId="0" xfId="0" applyFont="1" applyBorder="1" applyAlignment="1" applyProtection="1">
      <alignment horizontal="center"/>
      <protection hidden="1"/>
    </xf>
    <xf numFmtId="0" fontId="3" fillId="0" borderId="38" xfId="0" applyFont="1" applyFill="1" applyBorder="1" applyAlignment="1" applyProtection="1">
      <alignment horizontal="left" vertical="center" indent="2"/>
      <protection hidden="1"/>
    </xf>
    <xf numFmtId="0" fontId="3" fillId="0" borderId="0" xfId="0" applyFont="1" applyFill="1" applyBorder="1" applyAlignment="1" applyProtection="1">
      <alignment horizontal="left" vertical="center" indent="2"/>
      <protection hidden="1"/>
    </xf>
    <xf numFmtId="0" fontId="8" fillId="3" borderId="44" xfId="0" applyFont="1" applyFill="1" applyBorder="1" applyAlignment="1" applyProtection="1">
      <alignment horizontal="center" vertical="center"/>
      <protection hidden="1"/>
    </xf>
    <xf numFmtId="0" fontId="10" fillId="3" borderId="44" xfId="0" applyFont="1" applyFill="1" applyBorder="1" applyAlignment="1" applyProtection="1">
      <alignment horizontal="center" vertical="center" wrapText="1"/>
      <protection hidden="1"/>
    </xf>
    <xf numFmtId="0" fontId="3" fillId="0" borderId="0" xfId="0" applyFont="1" applyAlignment="1" applyProtection="1">
      <alignment horizontal="left"/>
      <protection hidden="1"/>
    </xf>
    <xf numFmtId="0" fontId="3" fillId="0" borderId="66" xfId="0" applyFont="1" applyBorder="1" applyAlignment="1" applyProtection="1">
      <alignment horizontal="center"/>
      <protection hidden="1"/>
    </xf>
    <xf numFmtId="0" fontId="8" fillId="0" borderId="66" xfId="0" applyFont="1" applyBorder="1" applyAlignment="1" applyProtection="1">
      <alignment horizontal="center"/>
      <protection hidden="1"/>
    </xf>
    <xf numFmtId="0" fontId="38" fillId="0" borderId="0" xfId="0" applyFont="1" applyFill="1" applyAlignment="1" applyProtection="1">
      <alignment horizontal="center"/>
      <protection hidden="1"/>
    </xf>
    <xf numFmtId="0" fontId="0" fillId="0" borderId="0" xfId="0" applyFill="1" applyAlignment="1">
      <alignment horizontal="center"/>
    </xf>
    <xf numFmtId="0" fontId="32" fillId="0" borderId="0" xfId="0" applyFont="1" applyBorder="1"/>
    <xf numFmtId="16" fontId="1" fillId="0" borderId="0" xfId="0" quotePrefix="1" applyNumberFormat="1" applyFont="1"/>
    <xf numFmtId="49" fontId="3" fillId="0" borderId="2" xfId="0" applyNumberFormat="1" applyFont="1" applyFill="1" applyBorder="1" applyAlignment="1" applyProtection="1">
      <alignment horizontal="center"/>
      <protection locked="0"/>
    </xf>
    <xf numFmtId="0" fontId="21" fillId="3" borderId="0" xfId="0" applyFont="1" applyFill="1" applyAlignment="1">
      <alignment wrapText="1"/>
    </xf>
    <xf numFmtId="0" fontId="21" fillId="3" borderId="0" xfId="0" applyFont="1" applyFill="1" applyAlignment="1">
      <alignment horizontal="left" wrapText="1" indent="2"/>
    </xf>
    <xf numFmtId="0" fontId="21" fillId="3" borderId="0" xfId="0" applyFont="1" applyFill="1" applyAlignment="1">
      <alignment horizontal="left" wrapText="1"/>
    </xf>
    <xf numFmtId="0" fontId="24" fillId="3" borderId="0" xfId="0" applyFont="1" applyFill="1"/>
    <xf numFmtId="0" fontId="10" fillId="3" borderId="0" xfId="0" applyFont="1" applyFill="1" applyAlignment="1">
      <alignment wrapText="1"/>
    </xf>
    <xf numFmtId="0" fontId="10" fillId="3" borderId="0" xfId="0" applyFont="1" applyFill="1" applyAlignment="1">
      <alignment horizontal="left" wrapText="1"/>
    </xf>
    <xf numFmtId="0" fontId="21" fillId="3" borderId="0" xfId="0" applyFont="1" applyFill="1" applyAlignment="1">
      <alignment horizontal="left" wrapText="1" indent="1"/>
    </xf>
    <xf numFmtId="0" fontId="24" fillId="3" borderId="0" xfId="0" applyFont="1" applyFill="1" applyBorder="1"/>
    <xf numFmtId="0" fontId="24" fillId="3" borderId="30" xfId="0" applyFont="1" applyFill="1" applyBorder="1" applyAlignment="1">
      <alignment horizontal="center" vertical="center" wrapText="1"/>
    </xf>
    <xf numFmtId="0" fontId="10" fillId="3" borderId="0" xfId="0" applyFont="1" applyFill="1"/>
    <xf numFmtId="0" fontId="25" fillId="3" borderId="0" xfId="0" applyFont="1" applyFill="1" applyAlignment="1">
      <alignment wrapText="1"/>
    </xf>
    <xf numFmtId="0" fontId="24" fillId="3" borderId="0" xfId="0" applyFont="1" applyFill="1" applyAlignment="1">
      <alignment horizontal="left" wrapText="1"/>
    </xf>
    <xf numFmtId="0" fontId="24" fillId="3" borderId="0" xfId="0" applyFont="1" applyFill="1" applyAlignment="1">
      <alignment wrapText="1"/>
    </xf>
    <xf numFmtId="0" fontId="21" fillId="5" borderId="50" xfId="0" applyFont="1" applyFill="1" applyBorder="1" applyAlignment="1">
      <alignment horizontal="center" vertical="center"/>
    </xf>
    <xf numFmtId="0" fontId="21" fillId="5" borderId="51" xfId="0" applyFont="1" applyFill="1" applyBorder="1" applyAlignment="1">
      <alignment horizontal="center" vertical="center"/>
    </xf>
    <xf numFmtId="0" fontId="30" fillId="3" borderId="0" xfId="0" applyFont="1" applyFill="1" applyAlignment="1">
      <alignment horizontal="left" wrapText="1" indent="1"/>
    </xf>
    <xf numFmtId="0" fontId="4" fillId="3" borderId="0" xfId="0" applyFont="1" applyFill="1" applyAlignment="1">
      <alignment wrapText="1"/>
    </xf>
    <xf numFmtId="0" fontId="27" fillId="3" borderId="0" xfId="0" applyFont="1" applyFill="1" applyAlignment="1">
      <alignment wrapText="1"/>
    </xf>
    <xf numFmtId="0" fontId="24" fillId="3" borderId="0" xfId="0" applyFont="1" applyFill="1" applyBorder="1" applyAlignment="1">
      <alignment horizontal="left" vertical="center" wrapText="1"/>
    </xf>
    <xf numFmtId="0" fontId="4" fillId="3" borderId="0" xfId="0" applyFont="1" applyFill="1"/>
    <xf numFmtId="0" fontId="21" fillId="3" borderId="0" xfId="0" applyFont="1" applyFill="1" applyAlignment="1">
      <alignment horizontal="left" vertical="center" wrapText="1" indent="3"/>
    </xf>
    <xf numFmtId="0" fontId="10" fillId="3" borderId="30" xfId="0" applyFont="1" applyFill="1" applyBorder="1" applyAlignment="1">
      <alignment horizontal="center" wrapText="1"/>
    </xf>
    <xf numFmtId="0" fontId="10" fillId="3" borderId="0" xfId="0" applyFont="1" applyFill="1" applyBorder="1" applyAlignment="1">
      <alignment horizontal="center" wrapText="1"/>
    </xf>
    <xf numFmtId="0" fontId="27" fillId="3" borderId="0" xfId="0" applyFont="1" applyFill="1" applyBorder="1" applyAlignment="1">
      <alignment horizontal="center" wrapText="1"/>
    </xf>
    <xf numFmtId="0" fontId="45" fillId="0" borderId="0" xfId="0" applyFont="1" applyFill="1" applyBorder="1" applyAlignment="1" applyProtection="1">
      <alignment horizontal="center"/>
      <protection hidden="1"/>
    </xf>
    <xf numFmtId="0" fontId="6" fillId="0" borderId="0" xfId="0" applyFont="1" applyFill="1" applyBorder="1" applyAlignment="1" applyProtection="1">
      <alignment horizontal="center"/>
      <protection hidden="1"/>
    </xf>
    <xf numFmtId="0" fontId="4" fillId="3" borderId="0" xfId="0" applyFont="1" applyFill="1" applyBorder="1" applyAlignment="1" applyProtection="1">
      <alignment horizontal="center"/>
      <protection hidden="1"/>
    </xf>
    <xf numFmtId="0" fontId="8" fillId="4" borderId="0" xfId="0" applyFont="1" applyFill="1" applyBorder="1" applyAlignment="1" applyProtection="1">
      <alignment horizontal="center" vertical="center"/>
      <protection locked="0"/>
    </xf>
    <xf numFmtId="0" fontId="8" fillId="3" borderId="45" xfId="0" applyFont="1" applyFill="1" applyBorder="1" applyAlignment="1" applyProtection="1">
      <alignment horizontal="center" vertical="center" wrapText="1"/>
      <protection hidden="1"/>
    </xf>
    <xf numFmtId="0" fontId="8" fillId="3" borderId="48" xfId="0" applyFont="1" applyFill="1" applyBorder="1" applyAlignment="1" applyProtection="1">
      <alignment horizontal="center" vertical="center" wrapText="1"/>
      <protection hidden="1"/>
    </xf>
    <xf numFmtId="0" fontId="8" fillId="3" borderId="52" xfId="0" applyFont="1" applyFill="1" applyBorder="1" applyAlignment="1" applyProtection="1">
      <alignment horizontal="center" vertical="center" wrapText="1"/>
      <protection hidden="1"/>
    </xf>
    <xf numFmtId="0" fontId="8" fillId="3" borderId="53" xfId="0" applyFont="1" applyFill="1" applyBorder="1" applyAlignment="1" applyProtection="1">
      <alignment horizontal="center" vertical="center"/>
      <protection hidden="1"/>
    </xf>
    <xf numFmtId="0" fontId="8" fillId="3" borderId="54" xfId="0" applyFont="1" applyFill="1" applyBorder="1" applyAlignment="1" applyProtection="1">
      <alignment horizontal="center" vertical="center"/>
      <protection hidden="1"/>
    </xf>
    <xf numFmtId="0" fontId="8" fillId="3" borderId="55" xfId="0" applyFont="1" applyFill="1" applyBorder="1" applyAlignment="1" applyProtection="1">
      <alignment horizontal="center" vertical="center"/>
      <protection hidden="1"/>
    </xf>
    <xf numFmtId="0" fontId="8" fillId="3" borderId="53" xfId="0" applyFont="1" applyFill="1" applyBorder="1" applyAlignment="1" applyProtection="1">
      <alignment horizontal="center" vertical="center" wrapText="1"/>
      <protection hidden="1"/>
    </xf>
    <xf numFmtId="0" fontId="8" fillId="3" borderId="55" xfId="0" applyFont="1" applyFill="1" applyBorder="1" applyAlignment="1" applyProtection="1">
      <alignment horizontal="center" vertical="center" wrapText="1"/>
      <protection hidden="1"/>
    </xf>
    <xf numFmtId="0" fontId="8" fillId="0" borderId="0" xfId="0" applyFont="1" applyFill="1" applyAlignment="1" applyProtection="1">
      <alignment vertical="center" wrapText="1"/>
      <protection hidden="1"/>
    </xf>
    <xf numFmtId="49" fontId="8" fillId="0" borderId="0" xfId="0" applyNumberFormat="1" applyFont="1" applyBorder="1" applyAlignment="1" applyProtection="1">
      <alignment horizontal="center" vertical="center" wrapText="1"/>
      <protection hidden="1"/>
    </xf>
    <xf numFmtId="0" fontId="9" fillId="0" borderId="0" xfId="0" applyFont="1" applyBorder="1" applyAlignment="1" applyProtection="1">
      <alignment horizontal="left" wrapText="1"/>
      <protection hidden="1"/>
    </xf>
    <xf numFmtId="0" fontId="44" fillId="0" borderId="0" xfId="0" applyFont="1" applyFill="1" applyBorder="1" applyAlignment="1">
      <alignment horizontal="center"/>
    </xf>
    <xf numFmtId="0" fontId="4" fillId="0" borderId="0" xfId="0" applyFont="1" applyFill="1" applyBorder="1" applyAlignment="1" applyProtection="1">
      <alignment horizontal="center" vertical="top" wrapText="1"/>
      <protection hidden="1"/>
    </xf>
    <xf numFmtId="0" fontId="10" fillId="0" borderId="56" xfId="0" applyFont="1" applyFill="1" applyBorder="1" applyAlignment="1" applyProtection="1">
      <alignment horizontal="center" vertical="center" wrapText="1"/>
      <protection hidden="1"/>
    </xf>
    <xf numFmtId="0" fontId="21" fillId="0" borderId="56" xfId="0" applyFont="1" applyFill="1" applyBorder="1" applyAlignment="1" applyProtection="1">
      <alignment horizontal="center" vertical="center" wrapText="1"/>
      <protection hidden="1"/>
    </xf>
    <xf numFmtId="0" fontId="21" fillId="0" borderId="22" xfId="0" applyFont="1" applyFill="1" applyBorder="1" applyAlignment="1" applyProtection="1">
      <alignment horizontal="center" vertical="center" wrapText="1"/>
      <protection hidden="1"/>
    </xf>
    <xf numFmtId="0" fontId="5" fillId="0" borderId="0" xfId="0" applyFont="1" applyFill="1" applyBorder="1" applyAlignment="1" applyProtection="1">
      <alignment horizontal="left" wrapText="1"/>
      <protection hidden="1"/>
    </xf>
    <xf numFmtId="0" fontId="31" fillId="2" borderId="57" xfId="0" applyFont="1" applyFill="1" applyBorder="1" applyAlignment="1">
      <alignment horizontal="center" vertical="center" wrapText="1"/>
    </xf>
    <xf numFmtId="0" fontId="31" fillId="2" borderId="58" xfId="0" applyFont="1" applyFill="1" applyBorder="1" applyAlignment="1">
      <alignment horizontal="center" vertical="center" wrapText="1"/>
    </xf>
    <xf numFmtId="0" fontId="4" fillId="0" borderId="0" xfId="0" applyFont="1" applyFill="1" applyBorder="1" applyAlignment="1">
      <alignment horizontal="center"/>
    </xf>
    <xf numFmtId="0" fontId="22" fillId="4" borderId="59" xfId="0" applyFont="1" applyFill="1" applyBorder="1" applyAlignment="1" applyProtection="1">
      <alignment horizontal="left" vertical="center"/>
      <protection locked="0"/>
    </xf>
    <xf numFmtId="0" fontId="22" fillId="4" borderId="60" xfId="0" applyFont="1" applyFill="1" applyBorder="1" applyAlignment="1" applyProtection="1">
      <alignment horizontal="left" vertical="center"/>
      <protection locked="0"/>
    </xf>
    <xf numFmtId="0" fontId="22" fillId="4" borderId="61" xfId="0" applyFont="1" applyFill="1" applyBorder="1" applyAlignment="1" applyProtection="1">
      <alignment horizontal="left" vertical="center"/>
      <protection locked="0"/>
    </xf>
    <xf numFmtId="0" fontId="6" fillId="0" borderId="0" xfId="0" applyFont="1" applyFill="1" applyBorder="1" applyAlignment="1">
      <alignment horizontal="center"/>
    </xf>
    <xf numFmtId="0" fontId="21" fillId="5" borderId="62" xfId="0" applyFont="1" applyFill="1" applyBorder="1" applyAlignment="1">
      <alignment horizontal="center" vertical="center" wrapText="1"/>
    </xf>
    <xf numFmtId="0" fontId="21" fillId="5" borderId="3" xfId="0" applyFont="1" applyFill="1" applyBorder="1" applyAlignment="1">
      <alignment horizontal="center" vertical="center" wrapText="1"/>
    </xf>
    <xf numFmtId="0" fontId="5" fillId="4" borderId="59" xfId="0" applyFont="1" applyFill="1" applyBorder="1" applyAlignment="1" applyProtection="1">
      <alignment horizontal="left" vertical="center"/>
      <protection locked="0"/>
    </xf>
    <xf numFmtId="0" fontId="5" fillId="4" borderId="60" xfId="0" applyFont="1" applyFill="1" applyBorder="1" applyAlignment="1" applyProtection="1">
      <alignment horizontal="left" vertical="center"/>
      <protection locked="0"/>
    </xf>
    <xf numFmtId="0" fontId="5" fillId="4" borderId="61" xfId="0" applyFont="1" applyFill="1" applyBorder="1" applyAlignment="1" applyProtection="1">
      <alignment horizontal="left" vertical="center"/>
      <protection locked="0"/>
    </xf>
    <xf numFmtId="0" fontId="5" fillId="0" borderId="30" xfId="0" applyFont="1" applyFill="1" applyBorder="1" applyAlignment="1" applyProtection="1">
      <alignment horizontal="center"/>
      <protection hidden="1"/>
    </xf>
    <xf numFmtId="0" fontId="21" fillId="5" borderId="63" xfId="0" applyFont="1" applyFill="1" applyBorder="1" applyAlignment="1">
      <alignment horizontal="center" vertical="center" wrapText="1"/>
    </xf>
    <xf numFmtId="0" fontId="21" fillId="5" borderId="2"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10" fillId="5" borderId="62" xfId="0" applyFont="1" applyFill="1" applyBorder="1" applyAlignment="1">
      <alignment horizontal="center" vertical="center" wrapText="1"/>
    </xf>
    <xf numFmtId="0" fontId="10" fillId="5" borderId="64" xfId="0" applyFont="1" applyFill="1" applyBorder="1" applyAlignment="1">
      <alignment horizontal="center" vertical="center" wrapText="1"/>
    </xf>
    <xf numFmtId="0" fontId="10" fillId="5" borderId="63" xfId="0" applyFont="1" applyFill="1" applyBorder="1" applyAlignment="1">
      <alignment horizontal="center" vertical="center" wrapText="1"/>
    </xf>
    <xf numFmtId="165" fontId="5" fillId="4" borderId="59" xfId="0" applyNumberFormat="1" applyFont="1" applyFill="1" applyBorder="1" applyAlignment="1" applyProtection="1">
      <alignment horizontal="left"/>
      <protection locked="0"/>
    </xf>
    <xf numFmtId="165" fontId="5" fillId="4" borderId="61" xfId="0" applyNumberFormat="1" applyFont="1" applyFill="1" applyBorder="1" applyAlignment="1" applyProtection="1">
      <alignment horizontal="left"/>
      <protection locked="0"/>
    </xf>
    <xf numFmtId="0" fontId="5" fillId="4" borderId="59" xfId="0" applyFont="1" applyFill="1" applyBorder="1" applyAlignment="1" applyProtection="1">
      <alignment horizontal="left"/>
      <protection locked="0"/>
    </xf>
    <xf numFmtId="0" fontId="5" fillId="4" borderId="61" xfId="0" applyFont="1" applyFill="1" applyBorder="1" applyAlignment="1" applyProtection="1">
      <alignment horizontal="left"/>
      <protection locked="0"/>
    </xf>
    <xf numFmtId="166" fontId="5" fillId="4" borderId="59" xfId="0" applyNumberFormat="1" applyFont="1" applyFill="1" applyBorder="1" applyAlignment="1" applyProtection="1">
      <alignment horizontal="left"/>
      <protection locked="0"/>
    </xf>
    <xf numFmtId="166" fontId="5" fillId="4" borderId="61" xfId="0" applyNumberFormat="1" applyFont="1" applyFill="1" applyBorder="1" applyAlignment="1" applyProtection="1">
      <alignment horizontal="left"/>
      <protection locked="0"/>
    </xf>
    <xf numFmtId="0" fontId="42" fillId="8" borderId="0" xfId="0" applyFont="1" applyFill="1" applyAlignment="1" applyProtection="1">
      <alignment horizontal="center"/>
      <protection hidden="1"/>
    </xf>
    <xf numFmtId="0" fontId="43" fillId="8" borderId="0" xfId="0" applyFont="1" applyFill="1" applyAlignment="1">
      <alignment horizontal="center"/>
    </xf>
    <xf numFmtId="0" fontId="40" fillId="8" borderId="0" xfId="0" applyFont="1" applyFill="1" applyAlignment="1" applyProtection="1">
      <alignment horizontal="center"/>
      <protection hidden="1"/>
    </xf>
    <xf numFmtId="0" fontId="41" fillId="8" borderId="0" xfId="0" applyFont="1" applyFill="1" applyAlignment="1">
      <alignment horizontal="center"/>
    </xf>
    <xf numFmtId="0" fontId="6" fillId="8" borderId="0" xfId="0" applyFont="1" applyFill="1" applyBorder="1" applyAlignment="1" applyProtection="1">
      <alignment horizontal="center" wrapText="1"/>
      <protection hidden="1"/>
    </xf>
    <xf numFmtId="2" fontId="3" fillId="0" borderId="44" xfId="0" applyNumberFormat="1" applyFont="1" applyBorder="1" applyAlignment="1" applyProtection="1">
      <alignment horizontal="center"/>
      <protection locked="0"/>
    </xf>
    <xf numFmtId="2" fontId="3" fillId="0" borderId="65" xfId="0" applyNumberFormat="1" applyFont="1" applyBorder="1" applyAlignment="1" applyProtection="1">
      <alignment horizontal="center"/>
      <protection locked="0"/>
    </xf>
    <xf numFmtId="0" fontId="3" fillId="0" borderId="0" xfId="0" applyFont="1" applyBorder="1" applyAlignment="1" applyProtection="1">
      <alignment horizontal="center"/>
      <protection hidden="1"/>
    </xf>
    <xf numFmtId="0" fontId="8" fillId="3" borderId="44" xfId="0" applyFont="1" applyFill="1" applyBorder="1" applyAlignment="1" applyProtection="1">
      <alignment horizontal="center" vertical="center"/>
      <protection hidden="1"/>
    </xf>
    <xf numFmtId="0" fontId="8" fillId="3" borderId="65" xfId="0" applyFont="1" applyFill="1" applyBorder="1" applyAlignment="1" applyProtection="1">
      <alignment horizontal="center" vertical="center"/>
      <protection hidden="1"/>
    </xf>
    <xf numFmtId="0" fontId="10" fillId="3" borderId="44" xfId="0" applyFont="1" applyFill="1" applyBorder="1" applyAlignment="1" applyProtection="1">
      <alignment horizontal="center" vertical="center" wrapText="1"/>
      <protection hidden="1"/>
    </xf>
    <xf numFmtId="0" fontId="10" fillId="3" borderId="65" xfId="0" applyFont="1" applyFill="1" applyBorder="1" applyAlignment="1" applyProtection="1">
      <alignment horizontal="center" vertical="center" wrapText="1"/>
      <protection hidden="1"/>
    </xf>
    <xf numFmtId="0" fontId="3" fillId="2" borderId="44" xfId="0" applyNumberFormat="1" applyFont="1" applyFill="1" applyBorder="1" applyAlignment="1" applyProtection="1">
      <alignment horizontal="center"/>
      <protection hidden="1"/>
    </xf>
    <xf numFmtId="0" fontId="3" fillId="2" borderId="65" xfId="0" applyNumberFormat="1" applyFont="1" applyFill="1" applyBorder="1" applyAlignment="1" applyProtection="1">
      <alignment horizontal="center"/>
      <protection hidden="1"/>
    </xf>
    <xf numFmtId="0" fontId="21" fillId="0" borderId="0" xfId="0" applyFont="1" applyFill="1" applyBorder="1" applyAlignment="1" applyProtection="1">
      <alignment horizontal="center" wrapText="1"/>
      <protection hidden="1"/>
    </xf>
    <xf numFmtId="0" fontId="3" fillId="0" borderId="38" xfId="0" applyFont="1" applyFill="1" applyBorder="1" applyAlignment="1" applyProtection="1">
      <alignment horizontal="left" vertical="center" wrapText="1" indent="2"/>
      <protection hidden="1"/>
    </xf>
    <xf numFmtId="0" fontId="3" fillId="0" borderId="0" xfId="0" applyFont="1" applyFill="1" applyBorder="1" applyAlignment="1" applyProtection="1">
      <alignment horizontal="left" vertical="center" wrapText="1" indent="2"/>
      <protection hidden="1"/>
    </xf>
    <xf numFmtId="0" fontId="3" fillId="0" borderId="38" xfId="0" applyFont="1" applyFill="1" applyBorder="1" applyAlignment="1" applyProtection="1">
      <alignment horizontal="left" vertical="center" indent="2"/>
      <protection hidden="1"/>
    </xf>
    <xf numFmtId="0" fontId="3" fillId="0" borderId="0" xfId="0" applyFont="1" applyFill="1" applyBorder="1" applyAlignment="1" applyProtection="1">
      <alignment horizontal="left" vertical="center" indent="2"/>
      <protection hidden="1"/>
    </xf>
    <xf numFmtId="0" fontId="3" fillId="0" borderId="38" xfId="0" applyFont="1" applyBorder="1" applyAlignment="1" applyProtection="1">
      <alignment horizontal="left" vertical="center" wrapText="1" indent="2"/>
      <protection hidden="1"/>
    </xf>
    <xf numFmtId="0" fontId="3" fillId="0" borderId="0" xfId="0" applyFont="1" applyBorder="1" applyAlignment="1" applyProtection="1">
      <alignment horizontal="left" vertical="center" wrapText="1" indent="2"/>
      <protection hidden="1"/>
    </xf>
  </cellXfs>
  <cellStyles count="8">
    <cellStyle name="Normal" xfId="0" builtinId="0"/>
    <cellStyle name="Normal 2" xfId="1"/>
    <cellStyle name="Normal 3" xfId="2"/>
    <cellStyle name="Normal 4" xfId="3"/>
    <cellStyle name="Normal 5" xfId="4"/>
    <cellStyle name="Normal_SchoolList" xfId="5"/>
    <cellStyle name="Percent" xfId="6" builtinId="5"/>
    <cellStyle name="Percent 2" xfId="7"/>
  </cellStyles>
  <dxfs count="2">
    <dxf>
      <font>
        <b/>
        <i val="0"/>
        <color auto="1"/>
      </font>
    </dxf>
    <dxf>
      <font>
        <b/>
        <i val="0"/>
        <color auto="1"/>
      </font>
    </dxf>
  </dxfs>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tyles" Target="styles.xml"/>
  <Relationship Id="rId18" Type="http://schemas.openxmlformats.org/officeDocument/2006/relationships/sharedStrings" Target="sharedStrings.xml"/>
  <Relationship Id="rId19" Type="http://schemas.openxmlformats.org/officeDocument/2006/relationships/calcChain" Target="calcChain.xml"/>
  <Relationship Id="rId2" Type="http://schemas.openxmlformats.org/officeDocument/2006/relationships/worksheet" Target="worksheets/sheet2.xml"/>
  <Relationship Id="rId20" Type="http://schemas.openxmlformats.org/officeDocument/2006/relationships/customXml" Target="../customXml/item1.xml"/>
  <Relationship Id="rId21" Type="http://schemas.openxmlformats.org/officeDocument/2006/relationships/customXml" Target="../customXml/item2.xml"/>
  <Relationship Id="rId22" Type="http://schemas.openxmlformats.org/officeDocument/2006/relationships/customXml" Target="../customXml/item3.xml"/>
  <Relationship Id="rId23" Type="http://schemas.openxmlformats.org/officeDocument/2006/relationships/customXml" Target="../customXml/item4.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sheetPr codeName="Sheet2">
    <pageSetUpPr fitToPage="1"/>
  </sheetPr>
  <dimension ref="A1:I74"/>
  <sheetViews>
    <sheetView showGridLines="0" showRowColHeaders="0" zoomScaleNormal="100" workbookViewId="0">
      <pane ySplit="1" topLeftCell="A66" activePane="bottomLeft" state="frozen"/>
      <selection pane="bottomLeft" activeCell="B3" sqref="B3:H3"/>
    </sheetView>
  </sheetViews>
  <sheetFormatPr defaultColWidth="9.140625" defaultRowHeight="12.75"/>
  <cols>
    <col min="1" max="1" width="3.28515625" style="76" customWidth="1"/>
    <col min="2" max="2" width="3" style="91" customWidth="1"/>
    <col min="3" max="3" width="32.42578125" style="91" customWidth="1"/>
    <col min="4" max="4" width="4" style="91" customWidth="1"/>
    <col min="5" max="5" width="20.7109375" style="91" customWidth="1"/>
    <col min="6" max="6" width="3.85546875" style="91" customWidth="1"/>
    <col min="7" max="8" width="20.7109375" style="91" customWidth="1"/>
    <col min="9" max="16384" width="9.140625" style="76"/>
  </cols>
  <sheetData>
    <row r="1" spans="1:9" ht="27" customHeight="1">
      <c r="A1" s="226" t="s">
        <v>5438</v>
      </c>
      <c r="B1" s="226"/>
      <c r="C1" s="226"/>
      <c r="D1" s="226"/>
      <c r="E1" s="226"/>
      <c r="F1" s="226"/>
      <c r="G1" s="226"/>
      <c r="H1" s="226"/>
    </row>
    <row r="2" spans="1:9" ht="22.5" customHeight="1">
      <c r="B2" s="229" t="s">
        <v>2498</v>
      </c>
      <c r="C2" s="229"/>
      <c r="D2" s="229"/>
      <c r="E2" s="229"/>
      <c r="F2" s="229"/>
      <c r="G2" s="229"/>
      <c r="H2" s="229"/>
    </row>
    <row r="3" spans="1:9" ht="92.25" customHeight="1">
      <c r="B3" s="218" t="s">
        <v>5439</v>
      </c>
      <c r="C3" s="218"/>
      <c r="D3" s="218"/>
      <c r="E3" s="218"/>
      <c r="F3" s="218"/>
      <c r="G3" s="218"/>
      <c r="H3" s="218"/>
      <c r="I3" s="77"/>
    </row>
    <row r="4" spans="1:9" ht="36.75" customHeight="1">
      <c r="B4" s="218" t="s">
        <v>5436</v>
      </c>
      <c r="C4" s="218"/>
      <c r="D4" s="218"/>
      <c r="E4" s="218"/>
      <c r="F4" s="218"/>
      <c r="G4" s="218"/>
      <c r="H4" s="218"/>
      <c r="I4" s="77"/>
    </row>
    <row r="5" spans="1:9" ht="27" customHeight="1">
      <c r="B5" s="218" t="s">
        <v>2499</v>
      </c>
      <c r="C5" s="218"/>
      <c r="D5" s="218"/>
      <c r="E5" s="218"/>
      <c r="F5" s="218"/>
      <c r="G5" s="218"/>
      <c r="H5" s="218"/>
      <c r="I5" s="77"/>
    </row>
    <row r="6" spans="1:9" ht="12.75" customHeight="1">
      <c r="B6" s="76"/>
      <c r="C6" s="78"/>
      <c r="D6" s="228"/>
      <c r="E6" s="76"/>
      <c r="F6" s="76"/>
      <c r="G6" s="76"/>
      <c r="H6" s="76"/>
    </row>
    <row r="7" spans="1:9" ht="15">
      <c r="B7" s="76"/>
      <c r="C7" s="80" t="s">
        <v>2500</v>
      </c>
      <c r="D7" s="228"/>
      <c r="E7" s="76"/>
      <c r="F7" s="76"/>
      <c r="G7" s="76"/>
      <c r="H7" s="76"/>
    </row>
    <row r="8" spans="1:9" ht="15">
      <c r="B8" s="76"/>
      <c r="C8" s="80" t="s">
        <v>2501</v>
      </c>
      <c r="D8" s="228"/>
      <c r="E8" s="81" t="s">
        <v>1519</v>
      </c>
      <c r="F8" s="82"/>
      <c r="G8" s="81" t="s">
        <v>1520</v>
      </c>
      <c r="H8" s="76"/>
    </row>
    <row r="9" spans="1:9" ht="12.75" customHeight="1">
      <c r="B9" s="76"/>
      <c r="C9" s="80"/>
      <c r="D9" s="79"/>
      <c r="E9" s="81"/>
      <c r="F9" s="82"/>
      <c r="G9" s="81"/>
      <c r="H9" s="76"/>
    </row>
    <row r="10" spans="1:9" ht="42" customHeight="1">
      <c r="B10" s="76"/>
      <c r="C10" s="83" t="s">
        <v>2502</v>
      </c>
      <c r="D10" s="79"/>
      <c r="E10" s="84"/>
      <c r="F10" s="84"/>
      <c r="G10" s="85" t="s">
        <v>2503</v>
      </c>
      <c r="H10" s="76"/>
    </row>
    <row r="11" spans="1:9" ht="42" customHeight="1">
      <c r="B11" s="76"/>
      <c r="C11" s="83" t="s">
        <v>3225</v>
      </c>
      <c r="D11" s="79"/>
      <c r="E11" s="86" t="s">
        <v>2504</v>
      </c>
      <c r="F11" s="84"/>
      <c r="G11" s="86" t="s">
        <v>2504</v>
      </c>
      <c r="H11" s="76"/>
    </row>
    <row r="12" spans="1:9">
      <c r="B12" s="76"/>
      <c r="C12" s="87"/>
      <c r="D12" s="79"/>
      <c r="E12" s="84"/>
      <c r="F12" s="84"/>
      <c r="G12" s="84"/>
      <c r="H12" s="76"/>
    </row>
    <row r="13" spans="1:9" ht="15">
      <c r="B13" s="76"/>
      <c r="C13" s="88" t="s">
        <v>2505</v>
      </c>
      <c r="D13" s="76"/>
      <c r="E13" s="84"/>
      <c r="F13" s="84"/>
      <c r="G13" s="84"/>
      <c r="H13" s="76"/>
    </row>
    <row r="14" spans="1:9" ht="15">
      <c r="B14" s="76"/>
      <c r="C14" s="88" t="s">
        <v>2506</v>
      </c>
      <c r="D14" s="76"/>
      <c r="E14" s="89" t="s">
        <v>1519</v>
      </c>
      <c r="F14" s="90"/>
      <c r="G14" s="89" t="s">
        <v>1520</v>
      </c>
      <c r="H14" s="76"/>
    </row>
    <row r="15" spans="1:9">
      <c r="B15" s="76"/>
      <c r="D15" s="76"/>
      <c r="E15" s="84"/>
      <c r="F15" s="84"/>
      <c r="G15" s="84"/>
      <c r="H15" s="76"/>
    </row>
    <row r="16" spans="1:9" ht="42.75" customHeight="1">
      <c r="B16" s="76"/>
      <c r="C16" s="93" t="s">
        <v>2507</v>
      </c>
      <c r="D16" s="76"/>
      <c r="E16" s="231" t="s">
        <v>2504</v>
      </c>
      <c r="F16" s="84"/>
      <c r="G16" s="85" t="s">
        <v>2503</v>
      </c>
      <c r="H16" s="76"/>
    </row>
    <row r="17" spans="2:8" ht="38.25" customHeight="1">
      <c r="B17" s="76"/>
      <c r="C17" s="93" t="s">
        <v>3226</v>
      </c>
      <c r="D17" s="76"/>
      <c r="E17" s="232"/>
      <c r="F17" s="84"/>
      <c r="G17" s="86" t="s">
        <v>2504</v>
      </c>
      <c r="H17" s="76"/>
    </row>
    <row r="18" spans="2:8">
      <c r="B18" s="76"/>
      <c r="D18" s="76"/>
      <c r="E18" s="76"/>
      <c r="F18" s="76"/>
      <c r="G18" s="76"/>
      <c r="H18" s="76"/>
    </row>
    <row r="19" spans="2:8">
      <c r="B19" s="76"/>
      <c r="D19" s="76"/>
      <c r="E19" s="76"/>
      <c r="F19" s="76"/>
      <c r="G19" s="76"/>
      <c r="H19" s="76"/>
    </row>
    <row r="20" spans="2:8" ht="36.75" customHeight="1">
      <c r="B20" s="230" t="s">
        <v>2508</v>
      </c>
      <c r="C20" s="230"/>
      <c r="D20" s="230"/>
      <c r="E20" s="230"/>
      <c r="F20" s="230"/>
      <c r="G20" s="230"/>
      <c r="H20" s="230"/>
    </row>
    <row r="21" spans="2:8" ht="53.25" customHeight="1">
      <c r="B21" s="218" t="s">
        <v>3229</v>
      </c>
      <c r="C21" s="218"/>
      <c r="D21" s="218"/>
      <c r="E21" s="218"/>
      <c r="F21" s="218"/>
      <c r="G21" s="218"/>
      <c r="H21" s="218"/>
    </row>
    <row r="22" spans="2:8" ht="56.25" customHeight="1">
      <c r="B22" s="218" t="s">
        <v>3230</v>
      </c>
      <c r="C22" s="218"/>
      <c r="D22" s="218"/>
      <c r="E22" s="218"/>
      <c r="F22" s="218"/>
      <c r="G22" s="218"/>
      <c r="H22" s="218"/>
    </row>
    <row r="23" spans="2:8" ht="69" customHeight="1">
      <c r="B23" s="218" t="s">
        <v>3231</v>
      </c>
      <c r="C23" s="218"/>
      <c r="D23" s="218"/>
      <c r="E23" s="218"/>
      <c r="F23" s="218"/>
      <c r="G23" s="218"/>
      <c r="H23" s="218"/>
    </row>
    <row r="24" spans="2:8" ht="38.25" customHeight="1">
      <c r="C24" s="220" t="s">
        <v>2509</v>
      </c>
      <c r="D24" s="220"/>
      <c r="E24" s="220"/>
      <c r="F24" s="220"/>
      <c r="G24" s="220"/>
      <c r="H24" s="220"/>
    </row>
    <row r="25" spans="2:8" ht="41.25" customHeight="1">
      <c r="C25" s="220" t="s">
        <v>2510</v>
      </c>
      <c r="D25" s="220"/>
      <c r="E25" s="220"/>
      <c r="F25" s="220"/>
      <c r="G25" s="220"/>
      <c r="H25" s="220"/>
    </row>
    <row r="26" spans="2:8" ht="39" customHeight="1">
      <c r="C26" s="220" t="s">
        <v>2511</v>
      </c>
      <c r="D26" s="220"/>
      <c r="E26" s="220"/>
      <c r="F26" s="220"/>
      <c r="G26" s="220"/>
      <c r="H26" s="220"/>
    </row>
    <row r="28" spans="2:8" ht="18">
      <c r="B28" s="221" t="s">
        <v>2512</v>
      </c>
      <c r="C28" s="221"/>
      <c r="D28" s="221"/>
      <c r="E28" s="221"/>
      <c r="F28" s="221"/>
      <c r="G28" s="221"/>
      <c r="H28" s="221"/>
    </row>
    <row r="29" spans="2:8" ht="19.5" customHeight="1">
      <c r="C29" s="227" t="s">
        <v>2513</v>
      </c>
      <c r="D29" s="227"/>
      <c r="E29" s="227"/>
      <c r="F29" s="227"/>
      <c r="G29" s="227"/>
      <c r="H29" s="227"/>
    </row>
    <row r="30" spans="2:8" ht="35.25" customHeight="1">
      <c r="C30" s="218" t="s">
        <v>2514</v>
      </c>
      <c r="D30" s="218"/>
      <c r="E30" s="218"/>
      <c r="F30" s="218"/>
      <c r="G30" s="218"/>
      <c r="H30" s="218"/>
    </row>
    <row r="31" spans="2:8" ht="30.75" customHeight="1">
      <c r="C31" s="218" t="s">
        <v>2515</v>
      </c>
      <c r="D31" s="218"/>
      <c r="E31" s="218"/>
      <c r="F31" s="218"/>
      <c r="G31" s="218"/>
      <c r="H31" s="218"/>
    </row>
    <row r="32" spans="2:8" ht="17.25" customHeight="1">
      <c r="C32" s="222" t="s">
        <v>2516</v>
      </c>
      <c r="D32" s="222"/>
      <c r="E32" s="222"/>
      <c r="F32" s="222"/>
      <c r="G32" s="222"/>
      <c r="H32" s="222"/>
    </row>
    <row r="33" spans="2:8" ht="34.5" customHeight="1">
      <c r="C33" s="218" t="s">
        <v>3227</v>
      </c>
      <c r="D33" s="218"/>
      <c r="E33" s="218"/>
      <c r="F33" s="218"/>
      <c r="G33" s="218"/>
      <c r="H33" s="218"/>
    </row>
    <row r="34" spans="2:8" ht="20.25" customHeight="1">
      <c r="C34" s="222" t="s">
        <v>2517</v>
      </c>
      <c r="D34" s="222"/>
      <c r="E34" s="222"/>
      <c r="F34" s="222"/>
      <c r="G34" s="222"/>
      <c r="H34" s="222"/>
    </row>
    <row r="35" spans="2:8" ht="51" customHeight="1">
      <c r="C35" s="218" t="s">
        <v>186</v>
      </c>
      <c r="D35" s="218"/>
      <c r="E35" s="218"/>
      <c r="F35" s="218"/>
      <c r="G35" s="218"/>
      <c r="H35" s="218"/>
    </row>
    <row r="37" spans="2:8" ht="18">
      <c r="B37" s="221" t="s">
        <v>2518</v>
      </c>
      <c r="C37" s="221"/>
      <c r="D37" s="221"/>
      <c r="E37" s="221"/>
      <c r="F37" s="221"/>
      <c r="G37" s="221"/>
      <c r="H37" s="221"/>
    </row>
    <row r="38" spans="2:8" ht="63" customHeight="1">
      <c r="B38" s="218" t="s">
        <v>3232</v>
      </c>
      <c r="C38" s="218"/>
      <c r="D38" s="218"/>
      <c r="E38" s="218"/>
      <c r="F38" s="218"/>
      <c r="G38" s="218"/>
      <c r="H38" s="218"/>
    </row>
    <row r="39" spans="2:8" ht="24" customHeight="1">
      <c r="C39" s="222" t="s">
        <v>2519</v>
      </c>
      <c r="D39" s="222"/>
      <c r="E39" s="222"/>
      <c r="F39" s="222"/>
      <c r="G39" s="222"/>
      <c r="H39" s="222"/>
    </row>
    <row r="40" spans="2:8" ht="63.75" customHeight="1">
      <c r="C40" s="218" t="s">
        <v>3233</v>
      </c>
      <c r="D40" s="218"/>
      <c r="E40" s="218"/>
      <c r="F40" s="218"/>
      <c r="G40" s="218"/>
      <c r="H40" s="218"/>
    </row>
    <row r="41" spans="2:8" ht="22.5" customHeight="1">
      <c r="C41" s="222" t="s">
        <v>3228</v>
      </c>
      <c r="D41" s="222"/>
      <c r="E41" s="222"/>
      <c r="F41" s="222"/>
      <c r="G41" s="222"/>
      <c r="H41" s="222"/>
    </row>
    <row r="42" spans="2:8" ht="108" customHeight="1">
      <c r="C42" s="218" t="s">
        <v>3234</v>
      </c>
      <c r="D42" s="218"/>
      <c r="E42" s="218"/>
      <c r="F42" s="218"/>
      <c r="G42" s="218"/>
      <c r="H42" s="218"/>
    </row>
    <row r="43" spans="2:8" ht="21" customHeight="1">
      <c r="C43" s="94" t="s">
        <v>2520</v>
      </c>
      <c r="D43" s="218" t="s">
        <v>2521</v>
      </c>
      <c r="E43" s="218"/>
      <c r="F43" s="218"/>
      <c r="G43" s="218"/>
      <c r="H43" s="218"/>
    </row>
    <row r="44" spans="2:8" ht="14.25" customHeight="1">
      <c r="C44" s="94" t="s">
        <v>2522</v>
      </c>
      <c r="D44" s="218" t="s">
        <v>2523</v>
      </c>
      <c r="E44" s="218"/>
      <c r="F44" s="218"/>
      <c r="G44" s="218"/>
      <c r="H44" s="218"/>
    </row>
    <row r="45" spans="2:8" ht="14.25" customHeight="1">
      <c r="C45" s="94" t="s">
        <v>2524</v>
      </c>
      <c r="D45" s="218" t="s">
        <v>2525</v>
      </c>
      <c r="E45" s="218"/>
      <c r="F45" s="218"/>
      <c r="G45" s="218"/>
      <c r="H45" s="218"/>
    </row>
    <row r="46" spans="2:8" ht="14.25" customHeight="1">
      <c r="C46" s="94" t="s">
        <v>2526</v>
      </c>
      <c r="D46" s="218" t="s">
        <v>2527</v>
      </c>
      <c r="E46" s="218"/>
      <c r="F46" s="218"/>
      <c r="G46" s="218"/>
      <c r="H46" s="218"/>
    </row>
    <row r="47" spans="2:8" ht="14.25" customHeight="1">
      <c r="C47" s="94" t="s">
        <v>2528</v>
      </c>
      <c r="D47" s="218" t="s">
        <v>2529</v>
      </c>
      <c r="E47" s="218"/>
      <c r="F47" s="218"/>
      <c r="G47" s="218"/>
      <c r="H47" s="218"/>
    </row>
    <row r="48" spans="2:8" ht="14.25" customHeight="1">
      <c r="C48" s="94" t="s">
        <v>2530</v>
      </c>
      <c r="D48" s="218" t="s">
        <v>2531</v>
      </c>
      <c r="E48" s="218"/>
      <c r="F48" s="218"/>
      <c r="G48" s="218"/>
      <c r="H48" s="218"/>
    </row>
    <row r="49" spans="2:8" ht="14.25" customHeight="1">
      <c r="C49" s="94" t="s">
        <v>2532</v>
      </c>
      <c r="D49" s="218" t="s">
        <v>2533</v>
      </c>
      <c r="E49" s="218"/>
      <c r="F49" s="218"/>
      <c r="G49" s="218"/>
      <c r="H49" s="218"/>
    </row>
    <row r="50" spans="2:8" ht="22.5" customHeight="1">
      <c r="C50" s="218" t="s">
        <v>2534</v>
      </c>
      <c r="D50" s="218"/>
      <c r="E50" s="218"/>
      <c r="F50" s="218"/>
      <c r="G50" s="218"/>
      <c r="H50" s="218"/>
    </row>
    <row r="51" spans="2:8" ht="15" customHeight="1">
      <c r="C51" s="218" t="s">
        <v>4126</v>
      </c>
      <c r="D51" s="218"/>
      <c r="E51" s="218"/>
      <c r="F51" s="218"/>
      <c r="G51" s="218"/>
      <c r="H51" s="218"/>
    </row>
    <row r="52" spans="2:8" ht="23.25" customHeight="1">
      <c r="C52" s="223" t="s">
        <v>2535</v>
      </c>
      <c r="D52" s="223"/>
      <c r="E52" s="223"/>
      <c r="F52" s="223"/>
      <c r="G52" s="223"/>
      <c r="H52" s="223"/>
    </row>
    <row r="53" spans="2:8" ht="82.5" customHeight="1">
      <c r="C53" s="218" t="s">
        <v>1003</v>
      </c>
      <c r="D53" s="218"/>
      <c r="E53" s="218"/>
      <c r="F53" s="218"/>
      <c r="G53" s="218"/>
      <c r="H53" s="218"/>
    </row>
    <row r="55" spans="2:8" ht="18">
      <c r="B55" s="225" t="s">
        <v>2536</v>
      </c>
      <c r="C55" s="225"/>
      <c r="D55" s="225"/>
      <c r="E55" s="225"/>
      <c r="F55" s="225"/>
      <c r="G55" s="225"/>
      <c r="H55" s="225"/>
    </row>
    <row r="56" spans="2:8" ht="24.75" customHeight="1">
      <c r="C56" s="223" t="s">
        <v>2537</v>
      </c>
      <c r="D56" s="223"/>
      <c r="E56" s="223"/>
      <c r="F56" s="223"/>
      <c r="G56" s="223"/>
      <c r="H56" s="223"/>
    </row>
    <row r="57" spans="2:8" ht="20.25" customHeight="1">
      <c r="C57" s="224" t="s">
        <v>2538</v>
      </c>
      <c r="D57" s="224"/>
      <c r="E57" s="224"/>
      <c r="F57" s="224"/>
      <c r="G57" s="224"/>
      <c r="H57" s="224"/>
    </row>
    <row r="58" spans="2:8" ht="62.25" customHeight="1">
      <c r="B58" s="95"/>
      <c r="C58" s="219" t="s">
        <v>1004</v>
      </c>
      <c r="D58" s="219"/>
      <c r="E58" s="219"/>
      <c r="F58" s="219"/>
      <c r="G58" s="219"/>
      <c r="H58" s="219"/>
    </row>
    <row r="59" spans="2:8" ht="48" customHeight="1">
      <c r="C59" s="219" t="s">
        <v>1005</v>
      </c>
      <c r="D59" s="219"/>
      <c r="E59" s="219"/>
      <c r="F59" s="219"/>
      <c r="G59" s="219"/>
      <c r="H59" s="219"/>
    </row>
    <row r="60" spans="2:8" ht="21.75" customHeight="1">
      <c r="C60" s="224" t="s">
        <v>2539</v>
      </c>
      <c r="D60" s="224"/>
      <c r="E60" s="224"/>
      <c r="F60" s="224"/>
      <c r="G60" s="224"/>
      <c r="H60" s="224"/>
    </row>
    <row r="61" spans="2:8" ht="123.75" customHeight="1">
      <c r="C61" s="219" t="s">
        <v>1006</v>
      </c>
      <c r="D61" s="219"/>
      <c r="E61" s="219"/>
      <c r="F61" s="219"/>
      <c r="G61" s="219"/>
      <c r="H61" s="219"/>
    </row>
    <row r="62" spans="2:8" ht="108.75" customHeight="1">
      <c r="C62" s="219" t="s">
        <v>1007</v>
      </c>
      <c r="D62" s="219"/>
      <c r="E62" s="219"/>
      <c r="F62" s="219"/>
      <c r="G62" s="219"/>
      <c r="H62" s="219"/>
    </row>
    <row r="63" spans="2:8" ht="33.75" customHeight="1">
      <c r="C63" s="222" t="s">
        <v>2540</v>
      </c>
      <c r="D63" s="222"/>
      <c r="E63" s="222"/>
      <c r="F63" s="222"/>
      <c r="G63" s="222"/>
      <c r="H63" s="222"/>
    </row>
    <row r="64" spans="2:8" ht="78" customHeight="1">
      <c r="C64" s="224" t="s">
        <v>1008</v>
      </c>
      <c r="D64" s="224"/>
      <c r="E64" s="224"/>
      <c r="F64" s="224"/>
      <c r="G64" s="224"/>
      <c r="H64" s="224"/>
    </row>
    <row r="65" spans="2:8" ht="51" customHeight="1">
      <c r="C65" s="224" t="s">
        <v>2541</v>
      </c>
      <c r="D65" s="224"/>
      <c r="E65" s="224"/>
      <c r="F65" s="224"/>
      <c r="G65" s="224"/>
      <c r="H65" s="224"/>
    </row>
    <row r="67" spans="2:8" ht="18">
      <c r="B67" s="221" t="s">
        <v>2542</v>
      </c>
      <c r="C67" s="221"/>
      <c r="D67" s="221"/>
      <c r="E67" s="221"/>
      <c r="F67" s="221"/>
      <c r="G67" s="221"/>
      <c r="H67" s="221"/>
    </row>
    <row r="68" spans="2:8" ht="18.75" customHeight="1">
      <c r="B68" s="218" t="s">
        <v>4719</v>
      </c>
      <c r="C68" s="218"/>
      <c r="D68" s="218"/>
      <c r="E68" s="218"/>
      <c r="F68" s="218"/>
      <c r="G68" s="218"/>
      <c r="H68" s="218"/>
    </row>
    <row r="69" spans="2:8" ht="24" customHeight="1">
      <c r="B69" s="218" t="s">
        <v>4720</v>
      </c>
      <c r="C69" s="218"/>
      <c r="D69" s="218"/>
      <c r="E69" s="218"/>
      <c r="F69" s="218"/>
      <c r="G69" s="218"/>
      <c r="H69" s="218"/>
    </row>
    <row r="70" spans="2:8" ht="49.5" customHeight="1">
      <c r="C70" s="220" t="s">
        <v>1009</v>
      </c>
      <c r="D70" s="220"/>
      <c r="E70" s="220"/>
      <c r="F70" s="220"/>
      <c r="G70" s="220"/>
      <c r="H70" s="220"/>
    </row>
    <row r="71" spans="2:8" ht="52.5" customHeight="1">
      <c r="C71" s="220" t="s">
        <v>1010</v>
      </c>
      <c r="D71" s="220"/>
      <c r="E71" s="220"/>
      <c r="F71" s="220"/>
      <c r="G71" s="220"/>
      <c r="H71" s="220"/>
    </row>
    <row r="72" spans="2:8" ht="51" customHeight="1">
      <c r="C72" s="220" t="s">
        <v>1011</v>
      </c>
      <c r="D72" s="220"/>
      <c r="E72" s="220"/>
      <c r="F72" s="220"/>
      <c r="G72" s="220"/>
      <c r="H72" s="220"/>
    </row>
    <row r="73" spans="2:8" ht="36.75" customHeight="1">
      <c r="C73" s="220" t="s">
        <v>2543</v>
      </c>
      <c r="D73" s="220"/>
      <c r="E73" s="220"/>
      <c r="F73" s="220"/>
      <c r="G73" s="220"/>
      <c r="H73" s="220"/>
    </row>
    <row r="74" spans="2:8" ht="37.5" customHeight="1">
      <c r="B74" s="218" t="s">
        <v>4127</v>
      </c>
      <c r="C74" s="218"/>
      <c r="D74" s="218"/>
      <c r="E74" s="218"/>
      <c r="F74" s="218"/>
      <c r="G74" s="218"/>
      <c r="H74" s="218"/>
    </row>
  </sheetData>
  <mergeCells count="58">
    <mergeCell ref="D6:D8"/>
    <mergeCell ref="B2:H2"/>
    <mergeCell ref="B20:H20"/>
    <mergeCell ref="B21:H21"/>
    <mergeCell ref="B22:H22"/>
    <mergeCell ref="B3:H3"/>
    <mergeCell ref="B4:H4"/>
    <mergeCell ref="B5:H5"/>
    <mergeCell ref="E16:E17"/>
    <mergeCell ref="C40:H40"/>
    <mergeCell ref="C41:H41"/>
    <mergeCell ref="D45:H45"/>
    <mergeCell ref="B23:H23"/>
    <mergeCell ref="C24:H24"/>
    <mergeCell ref="C25:H25"/>
    <mergeCell ref="C26:H26"/>
    <mergeCell ref="C30:H30"/>
    <mergeCell ref="C29:H29"/>
    <mergeCell ref="B28:H28"/>
    <mergeCell ref="D49:H49"/>
    <mergeCell ref="C51:H51"/>
    <mergeCell ref="C59:H59"/>
    <mergeCell ref="A1:H1"/>
    <mergeCell ref="C35:H35"/>
    <mergeCell ref="D46:H46"/>
    <mergeCell ref="C42:H42"/>
    <mergeCell ref="D43:H43"/>
    <mergeCell ref="D44:H44"/>
    <mergeCell ref="C31:H31"/>
    <mergeCell ref="B38:H38"/>
    <mergeCell ref="C32:H32"/>
    <mergeCell ref="C33:H33"/>
    <mergeCell ref="B37:H37"/>
    <mergeCell ref="C34:H34"/>
    <mergeCell ref="C39:H39"/>
    <mergeCell ref="D47:H47"/>
    <mergeCell ref="C52:H52"/>
    <mergeCell ref="C53:H53"/>
    <mergeCell ref="C72:H72"/>
    <mergeCell ref="C58:H58"/>
    <mergeCell ref="C70:H70"/>
    <mergeCell ref="C64:H64"/>
    <mergeCell ref="B68:H68"/>
    <mergeCell ref="C65:H65"/>
    <mergeCell ref="C60:H60"/>
    <mergeCell ref="D48:H48"/>
    <mergeCell ref="B55:H55"/>
    <mergeCell ref="C56:H56"/>
    <mergeCell ref="B69:H69"/>
    <mergeCell ref="C57:H57"/>
    <mergeCell ref="C50:H50"/>
    <mergeCell ref="B74:H74"/>
    <mergeCell ref="C61:H61"/>
    <mergeCell ref="C62:H62"/>
    <mergeCell ref="C71:H71"/>
    <mergeCell ref="B67:H67"/>
    <mergeCell ref="C73:H73"/>
    <mergeCell ref="C63:H63"/>
  </mergeCells>
  <phoneticPr fontId="14" type="noConversion"/>
  <printOptions horizontalCentered="1"/>
  <pageMargins left="0.5" right="0.5" top="0.5" bottom="0.5" header="0.25" footer="0.25"/>
  <pageSetup scale="89" fitToHeight="7" orientation="portrait" r:id="rId1"/>
  <headerFooter alignWithMargins="0">
    <oddHeader>&amp;L&amp;"Calibri,Regular"Massachusetts Department of Elementary and Secondary Education</oddHeader>
    <oddFooter>&amp;R&amp;"Calibri,Regular"Page &amp;P of &amp;N</oddFooter>
  </headerFooter>
</worksheet>
</file>

<file path=xl/worksheets/sheet10.xml><?xml version="1.0" encoding="utf-8"?>
<worksheet xmlns="http://schemas.openxmlformats.org/spreadsheetml/2006/main" xmlns:r="http://schemas.openxmlformats.org/officeDocument/2006/relationships">
  <sheetPr codeName="Sheet7"/>
  <dimension ref="A1:I1852"/>
  <sheetViews>
    <sheetView workbookViewId="0">
      <selection activeCell="C19" sqref="C19"/>
    </sheetView>
  </sheetViews>
  <sheetFormatPr defaultRowHeight="12.75"/>
  <cols>
    <col min="1" max="1" width="9" customWidth="1"/>
    <col min="3" max="3" width="29.85546875" customWidth="1"/>
    <col min="4" max="4" width="44.85546875" customWidth="1"/>
    <col min="5" max="5" width="11" customWidth="1"/>
    <col min="6" max="6" width="18.140625" customWidth="1"/>
    <col min="7" max="7" width="14.7109375" customWidth="1"/>
    <col min="8" max="8" width="15.42578125" customWidth="1"/>
    <col min="9" max="9" width="22" customWidth="1"/>
  </cols>
  <sheetData>
    <row r="1" spans="1:9">
      <c r="A1" t="s">
        <v>4523</v>
      </c>
      <c r="B1" t="s">
        <v>4524</v>
      </c>
      <c r="C1" s="202" t="s">
        <v>4715</v>
      </c>
      <c r="D1" t="s">
        <v>2584</v>
      </c>
      <c r="E1" s="203" t="s">
        <v>4525</v>
      </c>
      <c r="F1" s="203" t="s">
        <v>4526</v>
      </c>
      <c r="G1" s="203" t="s">
        <v>4527</v>
      </c>
      <c r="H1" t="s">
        <v>4528</v>
      </c>
      <c r="I1" t="s">
        <v>4529</v>
      </c>
    </row>
    <row r="2" spans="1:9">
      <c r="A2" t="s">
        <v>3000</v>
      </c>
      <c r="B2" t="s">
        <v>2593</v>
      </c>
      <c r="C2" t="s">
        <v>1216</v>
      </c>
      <c r="D2" t="s">
        <v>2594</v>
      </c>
      <c r="E2" t="s">
        <v>2589</v>
      </c>
      <c r="F2" t="s">
        <v>3755</v>
      </c>
      <c r="G2" t="s">
        <v>3756</v>
      </c>
      <c r="H2" t="str">
        <f t="shared" ref="H2:H65" si="0">VLOOKUP(G2,dataSchoolOrder,2,0)</f>
        <v>56</v>
      </c>
      <c r="I2">
        <f t="shared" ref="I2:I65" si="1">IFERROR(VLOOKUP(E2,dataTitleIOrder,2,0),"")</f>
        <v>1</v>
      </c>
    </row>
    <row r="3" spans="1:9">
      <c r="A3" t="s">
        <v>3000</v>
      </c>
      <c r="B3" t="s">
        <v>2591</v>
      </c>
      <c r="C3" t="s">
        <v>1216</v>
      </c>
      <c r="D3" t="s">
        <v>2592</v>
      </c>
      <c r="E3" t="s">
        <v>2589</v>
      </c>
      <c r="F3" t="s">
        <v>3757</v>
      </c>
      <c r="G3" t="s">
        <v>3772</v>
      </c>
      <c r="H3" t="str">
        <f t="shared" si="0"/>
        <v>52</v>
      </c>
      <c r="I3">
        <f t="shared" si="1"/>
        <v>1</v>
      </c>
    </row>
    <row r="4" spans="1:9">
      <c r="A4" t="s">
        <v>3000</v>
      </c>
      <c r="B4" t="s">
        <v>2590</v>
      </c>
      <c r="C4" t="s">
        <v>1216</v>
      </c>
      <c r="D4" t="s">
        <v>4139</v>
      </c>
      <c r="E4" t="s">
        <v>2589</v>
      </c>
      <c r="F4" t="s">
        <v>3761</v>
      </c>
      <c r="G4" t="s">
        <v>3782</v>
      </c>
      <c r="H4" t="str">
        <f t="shared" si="0"/>
        <v>32</v>
      </c>
      <c r="I4">
        <f t="shared" si="1"/>
        <v>1</v>
      </c>
    </row>
    <row r="5" spans="1:9">
      <c r="A5" t="s">
        <v>3000</v>
      </c>
      <c r="B5" t="s">
        <v>2586</v>
      </c>
      <c r="C5" t="s">
        <v>1216</v>
      </c>
      <c r="D5" t="s">
        <v>4138</v>
      </c>
      <c r="E5" t="s">
        <v>2587</v>
      </c>
      <c r="F5" t="s">
        <v>3761</v>
      </c>
      <c r="G5" t="s">
        <v>3793</v>
      </c>
      <c r="H5" t="str">
        <f t="shared" si="0"/>
        <v>19</v>
      </c>
      <c r="I5">
        <f t="shared" si="1"/>
        <v>3</v>
      </c>
    </row>
    <row r="6" spans="1:9">
      <c r="A6" t="s">
        <v>3000</v>
      </c>
      <c r="B6" t="s">
        <v>4137</v>
      </c>
      <c r="C6" t="s">
        <v>1216</v>
      </c>
      <c r="D6" t="s">
        <v>691</v>
      </c>
      <c r="E6" t="s">
        <v>2589</v>
      </c>
      <c r="F6" t="s">
        <v>3764</v>
      </c>
      <c r="G6" t="s">
        <v>3775</v>
      </c>
      <c r="H6" t="str">
        <f t="shared" si="0"/>
        <v>03</v>
      </c>
      <c r="I6">
        <f t="shared" si="1"/>
        <v>1</v>
      </c>
    </row>
    <row r="7" spans="1:9">
      <c r="A7" t="s">
        <v>2998</v>
      </c>
      <c r="B7" t="s">
        <v>2606</v>
      </c>
      <c r="C7" t="s">
        <v>1214</v>
      </c>
      <c r="D7" t="s">
        <v>4141</v>
      </c>
      <c r="E7" t="s">
        <v>2589</v>
      </c>
      <c r="F7" t="s">
        <v>3757</v>
      </c>
      <c r="G7" t="s">
        <v>3769</v>
      </c>
      <c r="H7" t="str">
        <f t="shared" si="0"/>
        <v>47</v>
      </c>
      <c r="I7">
        <f t="shared" si="1"/>
        <v>1</v>
      </c>
    </row>
    <row r="8" spans="1:9">
      <c r="A8" t="s">
        <v>2998</v>
      </c>
      <c r="B8" t="s">
        <v>2605</v>
      </c>
      <c r="C8" t="s">
        <v>1214</v>
      </c>
      <c r="D8" t="s">
        <v>4140</v>
      </c>
      <c r="E8" t="s">
        <v>2587</v>
      </c>
      <c r="F8" t="s">
        <v>3761</v>
      </c>
      <c r="G8" t="s">
        <v>3776</v>
      </c>
      <c r="H8" t="str">
        <f t="shared" si="0"/>
        <v>11</v>
      </c>
      <c r="I8">
        <f t="shared" si="1"/>
        <v>3</v>
      </c>
    </row>
    <row r="9" spans="1:9">
      <c r="A9" t="s">
        <v>2997</v>
      </c>
      <c r="B9" t="s">
        <v>3835</v>
      </c>
      <c r="C9" t="s">
        <v>1213</v>
      </c>
      <c r="D9" t="s">
        <v>3836</v>
      </c>
      <c r="E9" t="s">
        <v>2589</v>
      </c>
      <c r="F9" t="s">
        <v>3755</v>
      </c>
      <c r="G9" t="s">
        <v>3756</v>
      </c>
      <c r="H9" t="str">
        <f t="shared" si="0"/>
        <v>56</v>
      </c>
      <c r="I9">
        <f t="shared" si="1"/>
        <v>1</v>
      </c>
    </row>
    <row r="10" spans="1:9">
      <c r="A10" t="s">
        <v>2997</v>
      </c>
      <c r="B10" t="s">
        <v>3833</v>
      </c>
      <c r="C10" t="s">
        <v>1213</v>
      </c>
      <c r="D10" t="s">
        <v>3834</v>
      </c>
      <c r="E10" t="s">
        <v>2589</v>
      </c>
      <c r="F10" t="s">
        <v>3757</v>
      </c>
      <c r="G10" t="s">
        <v>3772</v>
      </c>
      <c r="H10" t="str">
        <f t="shared" si="0"/>
        <v>52</v>
      </c>
      <c r="I10">
        <f t="shared" si="1"/>
        <v>1</v>
      </c>
    </row>
    <row r="11" spans="1:9">
      <c r="A11" t="s">
        <v>2997</v>
      </c>
      <c r="B11" t="s">
        <v>3832</v>
      </c>
      <c r="C11" t="s">
        <v>1213</v>
      </c>
      <c r="D11" t="s">
        <v>3590</v>
      </c>
      <c r="E11" t="s">
        <v>2589</v>
      </c>
      <c r="F11" t="s">
        <v>3757</v>
      </c>
      <c r="G11" t="s">
        <v>3769</v>
      </c>
      <c r="H11" t="str">
        <f t="shared" si="0"/>
        <v>47</v>
      </c>
      <c r="I11">
        <f t="shared" si="1"/>
        <v>1</v>
      </c>
    </row>
    <row r="12" spans="1:9">
      <c r="A12" t="s">
        <v>2997</v>
      </c>
      <c r="B12" t="s">
        <v>3824</v>
      </c>
      <c r="C12" t="s">
        <v>1213</v>
      </c>
      <c r="D12" t="s">
        <v>3825</v>
      </c>
      <c r="E12" t="s">
        <v>2097</v>
      </c>
      <c r="F12" t="s">
        <v>3761</v>
      </c>
      <c r="G12" t="s">
        <v>5464</v>
      </c>
      <c r="H12" t="str">
        <f t="shared" si="0"/>
        <v>15</v>
      </c>
      <c r="I12">
        <f t="shared" si="1"/>
        <v>2</v>
      </c>
    </row>
    <row r="13" spans="1:9">
      <c r="A13" t="s">
        <v>2997</v>
      </c>
      <c r="B13" t="s">
        <v>3826</v>
      </c>
      <c r="C13" t="s">
        <v>1213</v>
      </c>
      <c r="D13" t="s">
        <v>3827</v>
      </c>
      <c r="E13" t="s">
        <v>2097</v>
      </c>
      <c r="F13" t="s">
        <v>3761</v>
      </c>
      <c r="G13" t="s">
        <v>5464</v>
      </c>
      <c r="H13" t="str">
        <f t="shared" si="0"/>
        <v>15</v>
      </c>
      <c r="I13">
        <f t="shared" si="1"/>
        <v>2</v>
      </c>
    </row>
    <row r="14" spans="1:9">
      <c r="A14" t="s">
        <v>2997</v>
      </c>
      <c r="B14" t="s">
        <v>3828</v>
      </c>
      <c r="C14" t="s">
        <v>1213</v>
      </c>
      <c r="D14" t="s">
        <v>3829</v>
      </c>
      <c r="E14" t="s">
        <v>2097</v>
      </c>
      <c r="F14" t="s">
        <v>3761</v>
      </c>
      <c r="G14" t="s">
        <v>5464</v>
      </c>
      <c r="H14" t="str">
        <f t="shared" si="0"/>
        <v>15</v>
      </c>
      <c r="I14">
        <f t="shared" si="1"/>
        <v>2</v>
      </c>
    </row>
    <row r="15" spans="1:9">
      <c r="A15" t="s">
        <v>2997</v>
      </c>
      <c r="B15" t="s">
        <v>3830</v>
      </c>
      <c r="C15" t="s">
        <v>1213</v>
      </c>
      <c r="D15" t="s">
        <v>3831</v>
      </c>
      <c r="E15" t="s">
        <v>2097</v>
      </c>
      <c r="F15" t="s">
        <v>3761</v>
      </c>
      <c r="G15" t="s">
        <v>5464</v>
      </c>
      <c r="H15" t="str">
        <f t="shared" si="0"/>
        <v>15</v>
      </c>
      <c r="I15">
        <f t="shared" si="1"/>
        <v>2</v>
      </c>
    </row>
    <row r="16" spans="1:9">
      <c r="A16" t="s">
        <v>2997</v>
      </c>
      <c r="B16" t="s">
        <v>3823</v>
      </c>
      <c r="C16" t="s">
        <v>1213</v>
      </c>
      <c r="D16" t="s">
        <v>4142</v>
      </c>
      <c r="E16" t="s">
        <v>2589</v>
      </c>
      <c r="F16" t="s">
        <v>3764</v>
      </c>
      <c r="G16" t="s">
        <v>3017</v>
      </c>
      <c r="H16" t="str">
        <f t="shared" si="0"/>
        <v>01</v>
      </c>
      <c r="I16">
        <f t="shared" si="1"/>
        <v>1</v>
      </c>
    </row>
    <row r="17" spans="1:9">
      <c r="A17" t="s">
        <v>2996</v>
      </c>
      <c r="B17" t="s">
        <v>3842</v>
      </c>
      <c r="C17" t="s">
        <v>1212</v>
      </c>
      <c r="D17" t="s">
        <v>3843</v>
      </c>
      <c r="E17" t="s">
        <v>2589</v>
      </c>
      <c r="F17" t="s">
        <v>3755</v>
      </c>
      <c r="G17" t="s">
        <v>3756</v>
      </c>
      <c r="H17" t="str">
        <f t="shared" si="0"/>
        <v>56</v>
      </c>
      <c r="I17">
        <f t="shared" si="1"/>
        <v>1</v>
      </c>
    </row>
    <row r="18" spans="1:9">
      <c r="A18" t="s">
        <v>2996</v>
      </c>
      <c r="B18" t="s">
        <v>5461</v>
      </c>
      <c r="C18" t="s">
        <v>1212</v>
      </c>
      <c r="D18" t="s">
        <v>5462</v>
      </c>
      <c r="E18" t="s">
        <v>2589</v>
      </c>
      <c r="F18" t="s">
        <v>3755</v>
      </c>
      <c r="G18" t="s">
        <v>3756</v>
      </c>
      <c r="H18" t="str">
        <f t="shared" si="0"/>
        <v>56</v>
      </c>
      <c r="I18">
        <f t="shared" si="1"/>
        <v>1</v>
      </c>
    </row>
    <row r="19" spans="1:9">
      <c r="A19" t="s">
        <v>2996</v>
      </c>
      <c r="B19" t="s">
        <v>3840</v>
      </c>
      <c r="C19" t="s">
        <v>1212</v>
      </c>
      <c r="D19" t="s">
        <v>3841</v>
      </c>
      <c r="E19" t="s">
        <v>2589</v>
      </c>
      <c r="F19" t="s">
        <v>3757</v>
      </c>
      <c r="G19" t="s">
        <v>3769</v>
      </c>
      <c r="H19" t="str">
        <f t="shared" si="0"/>
        <v>47</v>
      </c>
      <c r="I19">
        <f t="shared" si="1"/>
        <v>1</v>
      </c>
    </row>
    <row r="20" spans="1:9">
      <c r="A20" t="s">
        <v>2996</v>
      </c>
      <c r="B20" t="s">
        <v>3837</v>
      </c>
      <c r="C20" t="s">
        <v>1212</v>
      </c>
      <c r="D20" t="s">
        <v>3838</v>
      </c>
      <c r="E20" t="s">
        <v>2587</v>
      </c>
      <c r="F20" t="s">
        <v>3761</v>
      </c>
      <c r="G20" t="s">
        <v>3776</v>
      </c>
      <c r="H20" t="str">
        <f t="shared" si="0"/>
        <v>11</v>
      </c>
      <c r="I20">
        <f t="shared" si="1"/>
        <v>3</v>
      </c>
    </row>
    <row r="21" spans="1:9">
      <c r="A21" t="s">
        <v>2996</v>
      </c>
      <c r="B21" t="s">
        <v>3839</v>
      </c>
      <c r="C21" t="s">
        <v>1212</v>
      </c>
      <c r="D21" t="s">
        <v>4143</v>
      </c>
      <c r="E21" t="s">
        <v>2587</v>
      </c>
      <c r="F21" t="s">
        <v>3761</v>
      </c>
      <c r="G21" t="s">
        <v>3776</v>
      </c>
      <c r="H21" t="str">
        <f t="shared" si="0"/>
        <v>11</v>
      </c>
      <c r="I21">
        <f t="shared" si="1"/>
        <v>3</v>
      </c>
    </row>
    <row r="22" spans="1:9">
      <c r="A22" t="s">
        <v>2995</v>
      </c>
      <c r="B22" t="s">
        <v>3846</v>
      </c>
      <c r="C22" t="s">
        <v>1211</v>
      </c>
      <c r="D22" t="s">
        <v>3847</v>
      </c>
      <c r="E22" t="s">
        <v>2587</v>
      </c>
      <c r="F22" t="s">
        <v>3761</v>
      </c>
      <c r="G22" t="s">
        <v>5486</v>
      </c>
      <c r="H22" t="str">
        <f t="shared" si="0"/>
        <v>17</v>
      </c>
      <c r="I22">
        <f t="shared" si="1"/>
        <v>3</v>
      </c>
    </row>
    <row r="23" spans="1:9">
      <c r="A23" t="s">
        <v>2995</v>
      </c>
      <c r="B23" t="s">
        <v>3848</v>
      </c>
      <c r="C23" t="s">
        <v>1211</v>
      </c>
      <c r="D23" t="s">
        <v>3849</v>
      </c>
      <c r="E23" t="s">
        <v>2587</v>
      </c>
      <c r="F23" t="s">
        <v>3761</v>
      </c>
      <c r="G23" t="s">
        <v>5486</v>
      </c>
      <c r="H23" t="str">
        <f t="shared" si="0"/>
        <v>17</v>
      </c>
      <c r="I23">
        <f t="shared" si="1"/>
        <v>3</v>
      </c>
    </row>
    <row r="24" spans="1:9">
      <c r="A24" t="s">
        <v>2995</v>
      </c>
      <c r="B24" t="s">
        <v>3844</v>
      </c>
      <c r="C24" t="s">
        <v>1211</v>
      </c>
      <c r="D24" t="s">
        <v>3845</v>
      </c>
      <c r="E24" t="s">
        <v>2587</v>
      </c>
      <c r="F24" t="s">
        <v>3761</v>
      </c>
      <c r="G24" t="s">
        <v>3768</v>
      </c>
      <c r="H24" t="str">
        <f t="shared" si="0"/>
        <v>13</v>
      </c>
      <c r="I24">
        <f t="shared" si="1"/>
        <v>3</v>
      </c>
    </row>
    <row r="25" spans="1:9">
      <c r="A25" t="s">
        <v>2994</v>
      </c>
      <c r="B25" t="s">
        <v>2026</v>
      </c>
      <c r="C25" t="s">
        <v>1210</v>
      </c>
      <c r="D25" t="s">
        <v>2027</v>
      </c>
      <c r="E25" t="s">
        <v>2589</v>
      </c>
      <c r="F25" t="s">
        <v>3755</v>
      </c>
      <c r="G25" t="s">
        <v>3756</v>
      </c>
      <c r="H25" t="str">
        <f t="shared" si="0"/>
        <v>56</v>
      </c>
      <c r="I25">
        <f t="shared" si="1"/>
        <v>1</v>
      </c>
    </row>
    <row r="26" spans="1:9">
      <c r="A26" t="s">
        <v>2994</v>
      </c>
      <c r="B26" t="s">
        <v>2024</v>
      </c>
      <c r="C26" t="s">
        <v>1210</v>
      </c>
      <c r="D26" t="s">
        <v>2025</v>
      </c>
      <c r="E26" t="s">
        <v>2589</v>
      </c>
      <c r="F26" t="s">
        <v>3757</v>
      </c>
      <c r="G26" t="s">
        <v>3758</v>
      </c>
      <c r="H26" t="str">
        <f t="shared" si="0"/>
        <v>50</v>
      </c>
      <c r="I26">
        <f t="shared" si="1"/>
        <v>1</v>
      </c>
    </row>
    <row r="27" spans="1:9">
      <c r="A27" t="s">
        <v>2994</v>
      </c>
      <c r="B27" t="s">
        <v>2020</v>
      </c>
      <c r="C27" t="s">
        <v>1210</v>
      </c>
      <c r="D27" t="s">
        <v>2021</v>
      </c>
      <c r="E27" t="s">
        <v>2589</v>
      </c>
      <c r="F27" t="s">
        <v>3757</v>
      </c>
      <c r="G27" t="s">
        <v>3758</v>
      </c>
      <c r="H27" t="str">
        <f t="shared" si="0"/>
        <v>50</v>
      </c>
      <c r="I27">
        <f t="shared" si="1"/>
        <v>1</v>
      </c>
    </row>
    <row r="28" spans="1:9">
      <c r="A28" t="s">
        <v>2994</v>
      </c>
      <c r="B28" t="s">
        <v>2022</v>
      </c>
      <c r="C28" t="s">
        <v>1210</v>
      </c>
      <c r="D28" t="s">
        <v>2023</v>
      </c>
      <c r="E28" t="s">
        <v>2587</v>
      </c>
      <c r="F28" t="s">
        <v>3757</v>
      </c>
      <c r="G28" t="s">
        <v>3758</v>
      </c>
      <c r="H28" t="str">
        <f t="shared" si="0"/>
        <v>50</v>
      </c>
      <c r="I28">
        <f t="shared" si="1"/>
        <v>3</v>
      </c>
    </row>
    <row r="29" spans="1:9">
      <c r="A29" t="s">
        <v>2994</v>
      </c>
      <c r="B29" t="s">
        <v>3850</v>
      </c>
      <c r="C29" t="s">
        <v>1210</v>
      </c>
      <c r="D29" t="s">
        <v>3851</v>
      </c>
      <c r="E29" t="s">
        <v>2589</v>
      </c>
      <c r="F29" t="s">
        <v>3761</v>
      </c>
      <c r="G29" s="202" t="s">
        <v>5463</v>
      </c>
      <c r="H29" t="str">
        <f t="shared" si="0"/>
        <v>16</v>
      </c>
      <c r="I29">
        <f t="shared" si="1"/>
        <v>1</v>
      </c>
    </row>
    <row r="30" spans="1:9">
      <c r="A30" t="s">
        <v>2994</v>
      </c>
      <c r="B30" t="s">
        <v>2016</v>
      </c>
      <c r="C30" t="s">
        <v>1210</v>
      </c>
      <c r="D30" t="s">
        <v>2017</v>
      </c>
      <c r="E30" t="s">
        <v>2589</v>
      </c>
      <c r="F30" t="s">
        <v>3761</v>
      </c>
      <c r="G30" t="s">
        <v>5463</v>
      </c>
      <c r="H30" t="str">
        <f t="shared" si="0"/>
        <v>16</v>
      </c>
      <c r="I30">
        <f t="shared" si="1"/>
        <v>1</v>
      </c>
    </row>
    <row r="31" spans="1:9">
      <c r="A31" t="s">
        <v>2994</v>
      </c>
      <c r="B31" t="s">
        <v>3852</v>
      </c>
      <c r="C31" t="s">
        <v>1210</v>
      </c>
      <c r="D31" t="s">
        <v>3853</v>
      </c>
      <c r="E31" t="s">
        <v>2589</v>
      </c>
      <c r="F31" t="s">
        <v>3761</v>
      </c>
      <c r="G31" t="s">
        <v>5463</v>
      </c>
      <c r="H31" t="str">
        <f t="shared" si="0"/>
        <v>16</v>
      </c>
      <c r="I31">
        <f t="shared" si="1"/>
        <v>1</v>
      </c>
    </row>
    <row r="32" spans="1:9">
      <c r="A32" t="s">
        <v>2994</v>
      </c>
      <c r="B32" t="s">
        <v>3856</v>
      </c>
      <c r="C32" t="s">
        <v>1210</v>
      </c>
      <c r="D32" t="s">
        <v>4144</v>
      </c>
      <c r="E32" t="s">
        <v>2587</v>
      </c>
      <c r="F32" t="s">
        <v>3761</v>
      </c>
      <c r="G32" t="s">
        <v>5463</v>
      </c>
      <c r="H32" t="str">
        <f t="shared" si="0"/>
        <v>16</v>
      </c>
      <c r="I32">
        <f t="shared" si="1"/>
        <v>3</v>
      </c>
    </row>
    <row r="33" spans="1:9">
      <c r="A33" t="s">
        <v>2994</v>
      </c>
      <c r="B33" t="s">
        <v>2018</v>
      </c>
      <c r="C33" t="s">
        <v>1210</v>
      </c>
      <c r="D33" t="s">
        <v>2019</v>
      </c>
      <c r="E33" t="s">
        <v>2587</v>
      </c>
      <c r="F33" t="s">
        <v>3761</v>
      </c>
      <c r="G33" t="s">
        <v>5463</v>
      </c>
      <c r="H33" t="str">
        <f t="shared" si="0"/>
        <v>16</v>
      </c>
      <c r="I33">
        <f t="shared" si="1"/>
        <v>3</v>
      </c>
    </row>
    <row r="34" spans="1:9">
      <c r="A34" t="s">
        <v>2994</v>
      </c>
      <c r="B34" t="s">
        <v>3854</v>
      </c>
      <c r="C34" t="s">
        <v>1210</v>
      </c>
      <c r="D34" t="s">
        <v>3855</v>
      </c>
      <c r="E34" t="s">
        <v>2589</v>
      </c>
      <c r="F34" t="s">
        <v>3764</v>
      </c>
      <c r="G34" t="s">
        <v>3017</v>
      </c>
      <c r="H34" t="str">
        <f t="shared" si="0"/>
        <v>01</v>
      </c>
      <c r="I34">
        <f t="shared" si="1"/>
        <v>1</v>
      </c>
    </row>
    <row r="35" spans="1:9">
      <c r="A35" t="s">
        <v>2993</v>
      </c>
      <c r="B35" t="s">
        <v>2046</v>
      </c>
      <c r="C35" t="s">
        <v>1209</v>
      </c>
      <c r="D35" t="s">
        <v>2047</v>
      </c>
      <c r="E35" t="s">
        <v>2589</v>
      </c>
      <c r="F35" t="s">
        <v>3755</v>
      </c>
      <c r="G35" t="s">
        <v>3756</v>
      </c>
      <c r="H35" t="str">
        <f t="shared" si="0"/>
        <v>56</v>
      </c>
      <c r="I35">
        <f t="shared" si="1"/>
        <v>1</v>
      </c>
    </row>
    <row r="36" spans="1:9">
      <c r="A36" t="s">
        <v>2993</v>
      </c>
      <c r="B36" t="s">
        <v>2044</v>
      </c>
      <c r="C36" t="s">
        <v>1209</v>
      </c>
      <c r="D36" t="s">
        <v>2045</v>
      </c>
      <c r="E36" t="s">
        <v>2589</v>
      </c>
      <c r="F36" t="s">
        <v>3757</v>
      </c>
      <c r="G36" t="s">
        <v>3758</v>
      </c>
      <c r="H36" t="str">
        <f t="shared" si="0"/>
        <v>50</v>
      </c>
      <c r="I36">
        <f t="shared" si="1"/>
        <v>1</v>
      </c>
    </row>
    <row r="37" spans="1:9">
      <c r="A37" t="s">
        <v>2993</v>
      </c>
      <c r="B37" t="s">
        <v>2028</v>
      </c>
      <c r="C37" t="s">
        <v>1209</v>
      </c>
      <c r="D37" t="s">
        <v>2029</v>
      </c>
      <c r="E37" t="s">
        <v>2589</v>
      </c>
      <c r="F37" t="s">
        <v>3761</v>
      </c>
      <c r="G37" t="s">
        <v>5463</v>
      </c>
      <c r="H37" t="str">
        <f t="shared" si="0"/>
        <v>16</v>
      </c>
      <c r="I37">
        <f t="shared" si="1"/>
        <v>1</v>
      </c>
    </row>
    <row r="38" spans="1:9">
      <c r="A38" t="s">
        <v>2993</v>
      </c>
      <c r="B38" t="s">
        <v>2030</v>
      </c>
      <c r="C38" t="s">
        <v>1209</v>
      </c>
      <c r="D38" t="s">
        <v>2031</v>
      </c>
      <c r="E38" t="s">
        <v>2589</v>
      </c>
      <c r="F38" t="s">
        <v>3761</v>
      </c>
      <c r="G38" t="s">
        <v>5463</v>
      </c>
      <c r="H38" t="str">
        <f t="shared" si="0"/>
        <v>16</v>
      </c>
      <c r="I38">
        <f t="shared" si="1"/>
        <v>1</v>
      </c>
    </row>
    <row r="39" spans="1:9">
      <c r="A39" t="s">
        <v>2993</v>
      </c>
      <c r="B39" t="s">
        <v>2032</v>
      </c>
      <c r="C39" t="s">
        <v>1209</v>
      </c>
      <c r="D39" t="s">
        <v>2033</v>
      </c>
      <c r="E39" t="s">
        <v>2589</v>
      </c>
      <c r="F39" t="s">
        <v>3761</v>
      </c>
      <c r="G39" t="s">
        <v>5463</v>
      </c>
      <c r="H39" t="str">
        <f t="shared" si="0"/>
        <v>16</v>
      </c>
      <c r="I39">
        <f t="shared" si="1"/>
        <v>1</v>
      </c>
    </row>
    <row r="40" spans="1:9">
      <c r="A40" t="s">
        <v>2993</v>
      </c>
      <c r="B40" t="s">
        <v>2038</v>
      </c>
      <c r="C40" t="s">
        <v>1209</v>
      </c>
      <c r="D40" t="s">
        <v>2039</v>
      </c>
      <c r="E40" t="s">
        <v>2589</v>
      </c>
      <c r="F40" t="s">
        <v>3761</v>
      </c>
      <c r="G40" t="s">
        <v>5463</v>
      </c>
      <c r="H40" t="str">
        <f t="shared" si="0"/>
        <v>16</v>
      </c>
      <c r="I40">
        <f t="shared" si="1"/>
        <v>1</v>
      </c>
    </row>
    <row r="41" spans="1:9">
      <c r="A41" t="s">
        <v>2993</v>
      </c>
      <c r="B41" t="s">
        <v>2042</v>
      </c>
      <c r="C41" t="s">
        <v>1209</v>
      </c>
      <c r="D41" t="s">
        <v>2043</v>
      </c>
      <c r="E41" t="s">
        <v>2587</v>
      </c>
      <c r="F41" t="s">
        <v>3761</v>
      </c>
      <c r="G41" t="s">
        <v>5463</v>
      </c>
      <c r="H41" t="str">
        <f t="shared" si="0"/>
        <v>16</v>
      </c>
      <c r="I41">
        <f t="shared" si="1"/>
        <v>3</v>
      </c>
    </row>
    <row r="42" spans="1:9">
      <c r="A42" t="s">
        <v>2993</v>
      </c>
      <c r="B42" t="s">
        <v>2034</v>
      </c>
      <c r="C42" t="s">
        <v>1209</v>
      </c>
      <c r="D42" t="s">
        <v>2035</v>
      </c>
      <c r="E42" t="s">
        <v>2587</v>
      </c>
      <c r="F42" t="s">
        <v>3761</v>
      </c>
      <c r="G42" t="s">
        <v>5463</v>
      </c>
      <c r="H42" t="str">
        <f t="shared" si="0"/>
        <v>16</v>
      </c>
      <c r="I42">
        <f t="shared" si="1"/>
        <v>3</v>
      </c>
    </row>
    <row r="43" spans="1:9">
      <c r="A43" t="s">
        <v>2993</v>
      </c>
      <c r="B43" t="s">
        <v>2040</v>
      </c>
      <c r="C43" t="s">
        <v>1209</v>
      </c>
      <c r="D43" t="s">
        <v>2041</v>
      </c>
      <c r="E43" t="s">
        <v>2587</v>
      </c>
      <c r="F43" t="s">
        <v>3761</v>
      </c>
      <c r="G43" t="s">
        <v>5463</v>
      </c>
      <c r="H43" t="str">
        <f t="shared" si="0"/>
        <v>16</v>
      </c>
      <c r="I43">
        <f t="shared" si="1"/>
        <v>3</v>
      </c>
    </row>
    <row r="44" spans="1:9">
      <c r="A44" t="s">
        <v>2993</v>
      </c>
      <c r="B44" t="s">
        <v>2036</v>
      </c>
      <c r="C44" t="s">
        <v>1209</v>
      </c>
      <c r="D44" t="s">
        <v>2037</v>
      </c>
      <c r="E44" t="s">
        <v>2589</v>
      </c>
      <c r="F44" t="s">
        <v>3764</v>
      </c>
      <c r="G44" t="s">
        <v>3017</v>
      </c>
      <c r="H44" t="str">
        <f t="shared" si="0"/>
        <v>01</v>
      </c>
      <c r="I44">
        <f t="shared" si="1"/>
        <v>1</v>
      </c>
    </row>
    <row r="45" spans="1:9">
      <c r="A45" t="s">
        <v>2992</v>
      </c>
      <c r="B45" t="s">
        <v>2054</v>
      </c>
      <c r="C45" t="s">
        <v>1208</v>
      </c>
      <c r="D45" t="s">
        <v>2055</v>
      </c>
      <c r="E45" t="s">
        <v>2589</v>
      </c>
      <c r="F45" t="s">
        <v>3755</v>
      </c>
      <c r="G45" t="s">
        <v>3756</v>
      </c>
      <c r="H45" t="str">
        <f t="shared" si="0"/>
        <v>56</v>
      </c>
      <c r="I45">
        <f t="shared" si="1"/>
        <v>1</v>
      </c>
    </row>
    <row r="46" spans="1:9">
      <c r="A46" t="s">
        <v>2992</v>
      </c>
      <c r="B46" t="s">
        <v>2052</v>
      </c>
      <c r="C46" t="s">
        <v>1208</v>
      </c>
      <c r="D46" t="s">
        <v>2053</v>
      </c>
      <c r="E46" t="s">
        <v>2587</v>
      </c>
      <c r="F46" t="s">
        <v>3757</v>
      </c>
      <c r="G46" t="s">
        <v>3758</v>
      </c>
      <c r="H46" t="str">
        <f t="shared" si="0"/>
        <v>50</v>
      </c>
      <c r="I46">
        <f t="shared" si="1"/>
        <v>3</v>
      </c>
    </row>
    <row r="47" spans="1:9">
      <c r="A47" t="s">
        <v>2992</v>
      </c>
      <c r="B47" t="s">
        <v>2050</v>
      </c>
      <c r="C47" t="s">
        <v>1208</v>
      </c>
      <c r="D47" t="s">
        <v>2051</v>
      </c>
      <c r="E47" t="s">
        <v>2587</v>
      </c>
      <c r="F47" t="s">
        <v>3761</v>
      </c>
      <c r="G47" t="s">
        <v>3762</v>
      </c>
      <c r="H47" t="str">
        <f t="shared" si="0"/>
        <v>27</v>
      </c>
      <c r="I47">
        <f t="shared" si="1"/>
        <v>3</v>
      </c>
    </row>
    <row r="48" spans="1:9">
      <c r="A48" t="s">
        <v>2992</v>
      </c>
      <c r="B48" t="s">
        <v>2049</v>
      </c>
      <c r="C48" t="s">
        <v>1208</v>
      </c>
      <c r="D48" t="s">
        <v>4131</v>
      </c>
      <c r="E48" t="s">
        <v>2587</v>
      </c>
      <c r="F48" t="s">
        <v>3764</v>
      </c>
      <c r="G48" t="s">
        <v>5483</v>
      </c>
      <c r="H48" t="str">
        <f t="shared" si="0"/>
        <v>07</v>
      </c>
      <c r="I48">
        <f t="shared" si="1"/>
        <v>3</v>
      </c>
    </row>
    <row r="49" spans="1:9">
      <c r="A49" t="s">
        <v>2992</v>
      </c>
      <c r="B49" t="s">
        <v>2048</v>
      </c>
      <c r="C49" t="s">
        <v>1208</v>
      </c>
      <c r="D49" t="s">
        <v>4130</v>
      </c>
      <c r="E49" t="s">
        <v>2589</v>
      </c>
      <c r="F49" t="s">
        <v>3764</v>
      </c>
      <c r="G49" t="s">
        <v>3017</v>
      </c>
      <c r="H49" t="str">
        <f t="shared" si="0"/>
        <v>01</v>
      </c>
      <c r="I49">
        <f t="shared" si="1"/>
        <v>1</v>
      </c>
    </row>
    <row r="50" spans="1:9">
      <c r="A50" t="s">
        <v>2991</v>
      </c>
      <c r="B50" t="s">
        <v>2074</v>
      </c>
      <c r="C50" t="s">
        <v>1207</v>
      </c>
      <c r="D50" t="s">
        <v>2075</v>
      </c>
      <c r="E50" t="s">
        <v>2589</v>
      </c>
      <c r="F50" t="s">
        <v>3755</v>
      </c>
      <c r="G50" t="s">
        <v>3756</v>
      </c>
      <c r="H50" t="str">
        <f t="shared" si="0"/>
        <v>56</v>
      </c>
      <c r="I50">
        <f t="shared" si="1"/>
        <v>1</v>
      </c>
    </row>
    <row r="51" spans="1:9">
      <c r="A51" t="s">
        <v>2991</v>
      </c>
      <c r="B51" t="s">
        <v>5346</v>
      </c>
      <c r="C51" t="s">
        <v>1207</v>
      </c>
      <c r="D51" t="s">
        <v>5347</v>
      </c>
      <c r="E51" t="s">
        <v>2589</v>
      </c>
      <c r="F51" t="s">
        <v>3755</v>
      </c>
      <c r="G51" t="s">
        <v>3756</v>
      </c>
      <c r="H51" t="str">
        <f t="shared" si="0"/>
        <v>56</v>
      </c>
      <c r="I51">
        <f t="shared" si="1"/>
        <v>1</v>
      </c>
    </row>
    <row r="52" spans="1:9">
      <c r="A52" t="s">
        <v>2991</v>
      </c>
      <c r="B52" t="s">
        <v>2068</v>
      </c>
      <c r="C52" t="s">
        <v>1207</v>
      </c>
      <c r="D52" t="s">
        <v>2069</v>
      </c>
      <c r="E52" t="s">
        <v>2589</v>
      </c>
      <c r="F52" t="s">
        <v>3757</v>
      </c>
      <c r="G52" t="s">
        <v>3769</v>
      </c>
      <c r="H52" t="str">
        <f t="shared" si="0"/>
        <v>47</v>
      </c>
      <c r="I52">
        <f t="shared" si="1"/>
        <v>1</v>
      </c>
    </row>
    <row r="53" spans="1:9">
      <c r="A53" t="s">
        <v>2991</v>
      </c>
      <c r="B53" t="s">
        <v>2070</v>
      </c>
      <c r="C53" t="s">
        <v>1207</v>
      </c>
      <c r="D53" t="s">
        <v>2071</v>
      </c>
      <c r="E53" t="s">
        <v>2589</v>
      </c>
      <c r="F53" t="s">
        <v>3757</v>
      </c>
      <c r="G53" t="s">
        <v>3769</v>
      </c>
      <c r="H53" t="str">
        <f t="shared" si="0"/>
        <v>47</v>
      </c>
      <c r="I53">
        <f t="shared" si="1"/>
        <v>1</v>
      </c>
    </row>
    <row r="54" spans="1:9">
      <c r="A54" t="s">
        <v>2991</v>
      </c>
      <c r="B54" t="s">
        <v>2072</v>
      </c>
      <c r="C54" t="s">
        <v>1207</v>
      </c>
      <c r="D54" t="s">
        <v>2073</v>
      </c>
      <c r="E54" t="s">
        <v>2589</v>
      </c>
      <c r="F54" t="s">
        <v>3757</v>
      </c>
      <c r="G54" t="s">
        <v>3769</v>
      </c>
      <c r="H54" t="str">
        <f t="shared" si="0"/>
        <v>47</v>
      </c>
      <c r="I54">
        <f t="shared" si="1"/>
        <v>1</v>
      </c>
    </row>
    <row r="55" spans="1:9">
      <c r="A55" t="s">
        <v>2991</v>
      </c>
      <c r="B55" t="s">
        <v>2064</v>
      </c>
      <c r="C55" t="s">
        <v>1207</v>
      </c>
      <c r="D55" t="s">
        <v>2065</v>
      </c>
      <c r="E55" t="s">
        <v>2589</v>
      </c>
      <c r="F55" t="s">
        <v>3761</v>
      </c>
      <c r="G55" t="s">
        <v>5464</v>
      </c>
      <c r="H55" t="str">
        <f t="shared" si="0"/>
        <v>15</v>
      </c>
      <c r="I55">
        <f t="shared" si="1"/>
        <v>1</v>
      </c>
    </row>
    <row r="56" spans="1:9">
      <c r="A56" t="s">
        <v>2991</v>
      </c>
      <c r="B56" t="s">
        <v>2056</v>
      </c>
      <c r="C56" t="s">
        <v>1207</v>
      </c>
      <c r="D56" t="s">
        <v>2057</v>
      </c>
      <c r="E56" t="s">
        <v>2097</v>
      </c>
      <c r="F56" t="s">
        <v>3761</v>
      </c>
      <c r="G56" t="s">
        <v>5464</v>
      </c>
      <c r="H56" t="str">
        <f t="shared" si="0"/>
        <v>15</v>
      </c>
      <c r="I56">
        <f t="shared" si="1"/>
        <v>2</v>
      </c>
    </row>
    <row r="57" spans="1:9">
      <c r="A57" t="s">
        <v>2991</v>
      </c>
      <c r="B57" t="s">
        <v>2060</v>
      </c>
      <c r="C57" t="s">
        <v>1207</v>
      </c>
      <c r="D57" t="s">
        <v>5348</v>
      </c>
      <c r="E57" t="s">
        <v>2097</v>
      </c>
      <c r="F57" t="s">
        <v>3761</v>
      </c>
      <c r="G57" t="s">
        <v>5464</v>
      </c>
      <c r="H57" t="str">
        <f t="shared" si="0"/>
        <v>15</v>
      </c>
      <c r="I57">
        <f t="shared" si="1"/>
        <v>2</v>
      </c>
    </row>
    <row r="58" spans="1:9">
      <c r="A58" t="s">
        <v>2991</v>
      </c>
      <c r="B58" t="s">
        <v>2062</v>
      </c>
      <c r="C58" t="s">
        <v>1207</v>
      </c>
      <c r="D58" t="s">
        <v>2063</v>
      </c>
      <c r="E58" t="s">
        <v>2097</v>
      </c>
      <c r="F58" t="s">
        <v>3761</v>
      </c>
      <c r="G58" t="s">
        <v>5464</v>
      </c>
      <c r="H58" t="str">
        <f t="shared" si="0"/>
        <v>15</v>
      </c>
      <c r="I58">
        <f t="shared" si="1"/>
        <v>2</v>
      </c>
    </row>
    <row r="59" spans="1:9">
      <c r="A59" t="s">
        <v>2991</v>
      </c>
      <c r="B59" t="s">
        <v>2066</v>
      </c>
      <c r="C59" t="s">
        <v>1207</v>
      </c>
      <c r="D59" t="s">
        <v>2067</v>
      </c>
      <c r="E59" t="s">
        <v>2097</v>
      </c>
      <c r="F59" t="s">
        <v>3761</v>
      </c>
      <c r="G59" t="s">
        <v>5464</v>
      </c>
      <c r="H59" t="str">
        <f t="shared" si="0"/>
        <v>15</v>
      </c>
      <c r="I59">
        <f t="shared" si="1"/>
        <v>2</v>
      </c>
    </row>
    <row r="60" spans="1:9">
      <c r="A60" t="s">
        <v>2991</v>
      </c>
      <c r="B60" t="s">
        <v>2058</v>
      </c>
      <c r="C60" t="s">
        <v>1207</v>
      </c>
      <c r="D60" t="s">
        <v>2059</v>
      </c>
      <c r="E60" t="s">
        <v>2589</v>
      </c>
      <c r="F60" t="s">
        <v>3764</v>
      </c>
      <c r="G60" t="s">
        <v>3017</v>
      </c>
      <c r="H60" t="str">
        <f t="shared" si="0"/>
        <v>01</v>
      </c>
      <c r="I60">
        <f t="shared" si="1"/>
        <v>1</v>
      </c>
    </row>
    <row r="61" spans="1:9">
      <c r="A61" t="s">
        <v>2990</v>
      </c>
      <c r="B61" t="s">
        <v>2086</v>
      </c>
      <c r="C61" t="s">
        <v>1206</v>
      </c>
      <c r="D61" t="s">
        <v>2087</v>
      </c>
      <c r="E61" t="s">
        <v>2589</v>
      </c>
      <c r="F61" t="s">
        <v>3755</v>
      </c>
      <c r="G61" t="s">
        <v>3803</v>
      </c>
      <c r="H61" t="str">
        <f t="shared" si="0"/>
        <v>61</v>
      </c>
      <c r="I61">
        <f t="shared" si="1"/>
        <v>1</v>
      </c>
    </row>
    <row r="62" spans="1:9">
      <c r="A62" t="s">
        <v>2990</v>
      </c>
      <c r="B62" t="s">
        <v>2084</v>
      </c>
      <c r="C62" t="s">
        <v>1206</v>
      </c>
      <c r="D62" t="s">
        <v>2085</v>
      </c>
      <c r="E62" t="s">
        <v>2589</v>
      </c>
      <c r="F62" t="s">
        <v>3757</v>
      </c>
      <c r="G62" t="s">
        <v>3758</v>
      </c>
      <c r="H62" t="str">
        <f t="shared" si="0"/>
        <v>50</v>
      </c>
      <c r="I62">
        <f t="shared" si="1"/>
        <v>1</v>
      </c>
    </row>
    <row r="63" spans="1:9">
      <c r="A63" t="s">
        <v>2990</v>
      </c>
      <c r="B63" t="s">
        <v>5548</v>
      </c>
      <c r="C63" t="s">
        <v>1206</v>
      </c>
      <c r="D63" t="s">
        <v>5549</v>
      </c>
      <c r="E63" t="s">
        <v>2587</v>
      </c>
      <c r="F63" t="s">
        <v>3761</v>
      </c>
      <c r="G63" t="s">
        <v>3762</v>
      </c>
      <c r="H63" t="str">
        <f t="shared" si="0"/>
        <v>27</v>
      </c>
      <c r="I63">
        <f t="shared" si="1"/>
        <v>3</v>
      </c>
    </row>
    <row r="64" spans="1:9">
      <c r="A64" t="s">
        <v>2990</v>
      </c>
      <c r="B64" t="s">
        <v>2082</v>
      </c>
      <c r="C64" t="s">
        <v>1206</v>
      </c>
      <c r="D64" t="s">
        <v>5498</v>
      </c>
      <c r="E64" t="s">
        <v>2589</v>
      </c>
      <c r="F64" t="s">
        <v>3764</v>
      </c>
      <c r="G64" t="s">
        <v>5483</v>
      </c>
      <c r="H64" t="str">
        <f t="shared" si="0"/>
        <v>07</v>
      </c>
      <c r="I64">
        <f t="shared" si="1"/>
        <v>1</v>
      </c>
    </row>
    <row r="65" spans="1:9">
      <c r="A65" t="s">
        <v>2990</v>
      </c>
      <c r="B65" t="s">
        <v>2078</v>
      </c>
      <c r="C65" t="s">
        <v>1206</v>
      </c>
      <c r="D65" t="s">
        <v>2079</v>
      </c>
      <c r="E65" t="s">
        <v>2587</v>
      </c>
      <c r="F65" t="s">
        <v>3764</v>
      </c>
      <c r="G65" t="s">
        <v>5483</v>
      </c>
      <c r="H65" t="str">
        <f t="shared" si="0"/>
        <v>07</v>
      </c>
      <c r="I65">
        <f t="shared" si="1"/>
        <v>3</v>
      </c>
    </row>
    <row r="66" spans="1:9">
      <c r="A66" t="s">
        <v>2989</v>
      </c>
      <c r="B66" t="s">
        <v>2090</v>
      </c>
      <c r="C66" t="s">
        <v>1205</v>
      </c>
      <c r="D66" t="s">
        <v>2091</v>
      </c>
      <c r="E66" t="s">
        <v>2589</v>
      </c>
      <c r="F66" t="s">
        <v>4553</v>
      </c>
      <c r="G66" t="s">
        <v>3767</v>
      </c>
      <c r="H66" t="str">
        <f t="shared" ref="H66:H129" si="2">VLOOKUP(G66,dataSchoolOrder,2,0)</f>
        <v>58</v>
      </c>
      <c r="I66">
        <f t="shared" ref="I66:I129" si="3">IFERROR(VLOOKUP(E66,dataTitleIOrder,2,0),"")</f>
        <v>1</v>
      </c>
    </row>
    <row r="67" spans="1:9">
      <c r="A67" t="s">
        <v>2989</v>
      </c>
      <c r="B67" t="s">
        <v>2088</v>
      </c>
      <c r="C67" t="s">
        <v>1205</v>
      </c>
      <c r="D67" t="s">
        <v>2089</v>
      </c>
      <c r="E67" t="s">
        <v>2587</v>
      </c>
      <c r="F67" t="s">
        <v>3761</v>
      </c>
      <c r="G67" t="s">
        <v>3768</v>
      </c>
      <c r="H67" t="str">
        <f t="shared" si="2"/>
        <v>13</v>
      </c>
      <c r="I67">
        <f t="shared" si="3"/>
        <v>3</v>
      </c>
    </row>
    <row r="68" spans="1:9">
      <c r="A68" t="s">
        <v>2988</v>
      </c>
      <c r="B68" t="s">
        <v>2102</v>
      </c>
      <c r="C68" t="s">
        <v>3002</v>
      </c>
      <c r="D68" t="s">
        <v>2103</v>
      </c>
      <c r="E68" t="s">
        <v>2589</v>
      </c>
      <c r="F68" t="s">
        <v>4553</v>
      </c>
      <c r="G68" t="s">
        <v>3792</v>
      </c>
      <c r="H68" t="str">
        <f t="shared" si="2"/>
        <v>60</v>
      </c>
      <c r="I68">
        <f t="shared" si="3"/>
        <v>1</v>
      </c>
    </row>
    <row r="69" spans="1:9">
      <c r="A69" t="s">
        <v>2988</v>
      </c>
      <c r="B69" t="s">
        <v>2100</v>
      </c>
      <c r="C69" t="s">
        <v>3002</v>
      </c>
      <c r="D69" t="s">
        <v>2101</v>
      </c>
      <c r="E69" t="s">
        <v>2587</v>
      </c>
      <c r="F69" t="s">
        <v>3757</v>
      </c>
      <c r="G69" t="s">
        <v>3795</v>
      </c>
      <c r="H69" t="str">
        <f t="shared" si="2"/>
        <v>49</v>
      </c>
      <c r="I69">
        <f t="shared" si="3"/>
        <v>3</v>
      </c>
    </row>
    <row r="70" spans="1:9">
      <c r="A70" t="s">
        <v>2988</v>
      </c>
      <c r="B70" t="s">
        <v>4558</v>
      </c>
      <c r="C70" t="s">
        <v>3002</v>
      </c>
      <c r="D70" t="s">
        <v>4559</v>
      </c>
      <c r="E70" t="s">
        <v>2587</v>
      </c>
      <c r="F70" t="s">
        <v>3761</v>
      </c>
      <c r="G70" t="s">
        <v>3786</v>
      </c>
      <c r="H70" t="str">
        <f t="shared" si="2"/>
        <v>29</v>
      </c>
      <c r="I70">
        <f t="shared" si="3"/>
        <v>3</v>
      </c>
    </row>
    <row r="71" spans="1:9">
      <c r="A71" t="s">
        <v>2988</v>
      </c>
      <c r="B71" t="s">
        <v>2092</v>
      </c>
      <c r="C71" t="s">
        <v>3002</v>
      </c>
      <c r="D71" t="s">
        <v>4132</v>
      </c>
      <c r="E71" t="s">
        <v>2589</v>
      </c>
      <c r="F71" t="s">
        <v>5467</v>
      </c>
      <c r="G71" t="s">
        <v>5468</v>
      </c>
      <c r="H71" t="str">
        <f t="shared" si="2"/>
        <v>14</v>
      </c>
      <c r="I71">
        <f t="shared" si="3"/>
        <v>1</v>
      </c>
    </row>
    <row r="72" spans="1:9">
      <c r="A72" t="s">
        <v>2988</v>
      </c>
      <c r="B72" t="s">
        <v>2093</v>
      </c>
      <c r="C72" t="s">
        <v>3002</v>
      </c>
      <c r="D72" t="s">
        <v>2094</v>
      </c>
      <c r="E72" t="s">
        <v>2589</v>
      </c>
      <c r="F72" t="s">
        <v>5467</v>
      </c>
      <c r="G72" t="s">
        <v>5468</v>
      </c>
      <c r="H72" t="str">
        <f t="shared" si="2"/>
        <v>14</v>
      </c>
      <c r="I72">
        <f t="shared" si="3"/>
        <v>1</v>
      </c>
    </row>
    <row r="73" spans="1:9">
      <c r="A73" t="s">
        <v>2988</v>
      </c>
      <c r="B73" t="s">
        <v>2098</v>
      </c>
      <c r="C73" t="s">
        <v>3002</v>
      </c>
      <c r="D73" t="s">
        <v>2099</v>
      </c>
      <c r="E73" t="s">
        <v>2589</v>
      </c>
      <c r="F73" t="s">
        <v>5467</v>
      </c>
      <c r="G73" t="s">
        <v>5468</v>
      </c>
      <c r="H73" t="str">
        <f t="shared" si="2"/>
        <v>14</v>
      </c>
      <c r="I73">
        <f t="shared" si="3"/>
        <v>1</v>
      </c>
    </row>
    <row r="74" spans="1:9">
      <c r="A74" t="s">
        <v>2988</v>
      </c>
      <c r="B74" t="s">
        <v>2095</v>
      </c>
      <c r="C74" t="s">
        <v>3002</v>
      </c>
      <c r="D74" t="s">
        <v>2096</v>
      </c>
      <c r="E74" t="s">
        <v>2097</v>
      </c>
      <c r="F74" t="s">
        <v>5467</v>
      </c>
      <c r="G74" t="s">
        <v>5468</v>
      </c>
      <c r="H74" t="str">
        <f t="shared" si="2"/>
        <v>14</v>
      </c>
      <c r="I74">
        <f t="shared" si="3"/>
        <v>2</v>
      </c>
    </row>
    <row r="75" spans="1:9">
      <c r="A75" t="s">
        <v>2988</v>
      </c>
      <c r="B75" t="s">
        <v>5465</v>
      </c>
      <c r="C75" t="s">
        <v>3002</v>
      </c>
      <c r="D75" t="s">
        <v>5466</v>
      </c>
      <c r="E75" t="s">
        <v>2589</v>
      </c>
      <c r="F75" t="s">
        <v>3764</v>
      </c>
      <c r="G75" t="s">
        <v>3017</v>
      </c>
      <c r="H75" t="str">
        <f t="shared" si="2"/>
        <v>01</v>
      </c>
      <c r="I75">
        <f t="shared" si="3"/>
        <v>1</v>
      </c>
    </row>
    <row r="76" spans="1:9">
      <c r="A76" t="s">
        <v>2987</v>
      </c>
      <c r="B76" t="s">
        <v>2110</v>
      </c>
      <c r="C76" t="s">
        <v>1204</v>
      </c>
      <c r="D76" t="s">
        <v>2111</v>
      </c>
      <c r="E76" t="s">
        <v>2587</v>
      </c>
      <c r="F76" t="s">
        <v>3755</v>
      </c>
      <c r="G76" t="s">
        <v>3803</v>
      </c>
      <c r="H76" t="str">
        <f t="shared" si="2"/>
        <v>61</v>
      </c>
      <c r="I76">
        <f t="shared" si="3"/>
        <v>3</v>
      </c>
    </row>
    <row r="77" spans="1:9">
      <c r="A77" t="s">
        <v>2987</v>
      </c>
      <c r="B77" t="s">
        <v>2108</v>
      </c>
      <c r="C77" t="s">
        <v>1204</v>
      </c>
      <c r="D77" t="s">
        <v>2109</v>
      </c>
      <c r="E77" t="s">
        <v>2587</v>
      </c>
      <c r="F77" t="s">
        <v>3757</v>
      </c>
      <c r="G77" t="s">
        <v>3758</v>
      </c>
      <c r="H77" t="str">
        <f t="shared" si="2"/>
        <v>50</v>
      </c>
      <c r="I77">
        <f t="shared" si="3"/>
        <v>3</v>
      </c>
    </row>
    <row r="78" spans="1:9">
      <c r="A78" t="s">
        <v>2987</v>
      </c>
      <c r="B78" t="s">
        <v>2106</v>
      </c>
      <c r="C78" t="s">
        <v>1204</v>
      </c>
      <c r="D78" t="s">
        <v>2107</v>
      </c>
      <c r="E78" t="s">
        <v>2587</v>
      </c>
      <c r="F78" t="s">
        <v>3761</v>
      </c>
      <c r="G78" t="s">
        <v>3762</v>
      </c>
      <c r="H78" t="str">
        <f t="shared" si="2"/>
        <v>27</v>
      </c>
      <c r="I78">
        <f t="shared" si="3"/>
        <v>3</v>
      </c>
    </row>
    <row r="79" spans="1:9">
      <c r="A79" t="s">
        <v>2987</v>
      </c>
      <c r="B79" t="s">
        <v>2104</v>
      </c>
      <c r="C79" t="s">
        <v>1204</v>
      </c>
      <c r="D79" t="s">
        <v>2105</v>
      </c>
      <c r="E79" t="s">
        <v>2589</v>
      </c>
      <c r="F79" t="s">
        <v>3764</v>
      </c>
      <c r="G79" t="s">
        <v>5483</v>
      </c>
      <c r="H79" t="str">
        <f t="shared" si="2"/>
        <v>07</v>
      </c>
      <c r="I79">
        <f t="shared" si="3"/>
        <v>1</v>
      </c>
    </row>
    <row r="80" spans="1:9">
      <c r="A80" t="s">
        <v>2986</v>
      </c>
      <c r="B80" t="s">
        <v>2119</v>
      </c>
      <c r="C80" t="s">
        <v>1203</v>
      </c>
      <c r="D80" t="s">
        <v>2120</v>
      </c>
      <c r="E80" t="s">
        <v>2589</v>
      </c>
      <c r="F80" t="s">
        <v>3755</v>
      </c>
      <c r="G80" t="s">
        <v>3756</v>
      </c>
      <c r="H80" t="str">
        <f t="shared" si="2"/>
        <v>56</v>
      </c>
      <c r="I80">
        <f t="shared" si="3"/>
        <v>1</v>
      </c>
    </row>
    <row r="81" spans="1:9">
      <c r="A81" t="s">
        <v>2986</v>
      </c>
      <c r="B81" t="s">
        <v>2117</v>
      </c>
      <c r="C81" t="s">
        <v>1203</v>
      </c>
      <c r="D81" t="s">
        <v>2118</v>
      </c>
      <c r="E81" t="s">
        <v>2589</v>
      </c>
      <c r="F81" t="s">
        <v>3757</v>
      </c>
      <c r="G81" t="s">
        <v>3772</v>
      </c>
      <c r="H81" t="str">
        <f t="shared" si="2"/>
        <v>52</v>
      </c>
      <c r="I81">
        <f t="shared" si="3"/>
        <v>1</v>
      </c>
    </row>
    <row r="82" spans="1:9">
      <c r="A82" t="s">
        <v>2986</v>
      </c>
      <c r="B82" t="s">
        <v>2114</v>
      </c>
      <c r="C82" t="s">
        <v>1203</v>
      </c>
      <c r="D82" t="s">
        <v>2115</v>
      </c>
      <c r="E82" t="s">
        <v>2589</v>
      </c>
      <c r="F82" t="s">
        <v>3761</v>
      </c>
      <c r="G82" t="s">
        <v>3773</v>
      </c>
      <c r="H82" t="str">
        <f t="shared" si="2"/>
        <v>30</v>
      </c>
      <c r="I82">
        <f t="shared" si="3"/>
        <v>1</v>
      </c>
    </row>
    <row r="83" spans="1:9">
      <c r="A83" t="s">
        <v>2986</v>
      </c>
      <c r="B83" t="s">
        <v>2116</v>
      </c>
      <c r="C83" t="s">
        <v>1203</v>
      </c>
      <c r="D83" t="s">
        <v>4133</v>
      </c>
      <c r="E83" t="s">
        <v>2587</v>
      </c>
      <c r="F83" t="s">
        <v>5467</v>
      </c>
      <c r="G83" t="s">
        <v>3774</v>
      </c>
      <c r="H83" t="str">
        <f t="shared" si="2"/>
        <v>18</v>
      </c>
      <c r="I83">
        <f t="shared" si="3"/>
        <v>3</v>
      </c>
    </row>
    <row r="84" spans="1:9">
      <c r="A84" t="s">
        <v>2986</v>
      </c>
      <c r="B84" t="s">
        <v>2112</v>
      </c>
      <c r="C84" t="s">
        <v>1203</v>
      </c>
      <c r="D84" t="s">
        <v>2113</v>
      </c>
      <c r="E84" t="s">
        <v>2587</v>
      </c>
      <c r="F84" t="s">
        <v>3764</v>
      </c>
      <c r="G84" t="s">
        <v>3775</v>
      </c>
      <c r="H84" t="str">
        <f t="shared" si="2"/>
        <v>03</v>
      </c>
      <c r="I84">
        <f t="shared" si="3"/>
        <v>3</v>
      </c>
    </row>
    <row r="85" spans="1:9">
      <c r="A85" t="s">
        <v>2985</v>
      </c>
      <c r="B85" t="s">
        <v>2129</v>
      </c>
      <c r="C85" t="s">
        <v>1202</v>
      </c>
      <c r="D85" t="s">
        <v>2130</v>
      </c>
      <c r="E85" t="s">
        <v>2589</v>
      </c>
      <c r="F85" t="s">
        <v>4553</v>
      </c>
      <c r="G85" t="s">
        <v>3792</v>
      </c>
      <c r="H85" t="str">
        <f t="shared" si="2"/>
        <v>60</v>
      </c>
      <c r="I85">
        <f t="shared" si="3"/>
        <v>1</v>
      </c>
    </row>
    <row r="86" spans="1:9">
      <c r="A86" t="s">
        <v>2985</v>
      </c>
      <c r="B86" t="s">
        <v>2131</v>
      </c>
      <c r="C86" t="s">
        <v>1202</v>
      </c>
      <c r="D86" t="s">
        <v>5470</v>
      </c>
      <c r="E86" t="s">
        <v>2589</v>
      </c>
      <c r="F86" t="s">
        <v>4553</v>
      </c>
      <c r="G86" t="s">
        <v>3767</v>
      </c>
      <c r="H86" t="str">
        <f t="shared" si="2"/>
        <v>58</v>
      </c>
      <c r="I86">
        <f t="shared" si="3"/>
        <v>1</v>
      </c>
    </row>
    <row r="87" spans="1:9">
      <c r="A87" t="s">
        <v>2985</v>
      </c>
      <c r="B87" t="s">
        <v>2127</v>
      </c>
      <c r="C87" t="s">
        <v>1202</v>
      </c>
      <c r="D87" t="s">
        <v>5469</v>
      </c>
      <c r="E87" t="s">
        <v>2589</v>
      </c>
      <c r="F87" t="s">
        <v>3770</v>
      </c>
      <c r="G87" t="s">
        <v>3801</v>
      </c>
      <c r="H87" t="str">
        <f t="shared" si="2"/>
        <v>42</v>
      </c>
      <c r="I87">
        <f t="shared" si="3"/>
        <v>1</v>
      </c>
    </row>
    <row r="88" spans="1:9">
      <c r="A88" t="s">
        <v>2985</v>
      </c>
      <c r="B88" t="s">
        <v>2125</v>
      </c>
      <c r="C88" t="s">
        <v>1202</v>
      </c>
      <c r="D88" t="s">
        <v>2126</v>
      </c>
      <c r="E88" t="s">
        <v>2097</v>
      </c>
      <c r="F88" t="s">
        <v>5467</v>
      </c>
      <c r="G88" t="s">
        <v>5468</v>
      </c>
      <c r="H88" t="str">
        <f t="shared" si="2"/>
        <v>14</v>
      </c>
      <c r="I88">
        <f t="shared" si="3"/>
        <v>2</v>
      </c>
    </row>
    <row r="89" spans="1:9">
      <c r="A89" t="s">
        <v>2985</v>
      </c>
      <c r="B89" t="s">
        <v>2124</v>
      </c>
      <c r="C89" t="s">
        <v>1202</v>
      </c>
      <c r="D89" t="s">
        <v>2017</v>
      </c>
      <c r="E89" t="s">
        <v>2587</v>
      </c>
      <c r="F89" t="s">
        <v>5467</v>
      </c>
      <c r="G89" t="s">
        <v>5468</v>
      </c>
      <c r="H89" t="str">
        <f t="shared" si="2"/>
        <v>14</v>
      </c>
      <c r="I89">
        <f t="shared" si="3"/>
        <v>3</v>
      </c>
    </row>
    <row r="90" spans="1:9">
      <c r="A90" t="s">
        <v>2985</v>
      </c>
      <c r="B90" t="s">
        <v>2121</v>
      </c>
      <c r="C90" t="s">
        <v>1202</v>
      </c>
      <c r="D90" t="s">
        <v>4134</v>
      </c>
      <c r="E90" t="s">
        <v>2589</v>
      </c>
      <c r="F90" t="s">
        <v>3764</v>
      </c>
      <c r="G90" t="s">
        <v>3017</v>
      </c>
      <c r="H90" t="str">
        <f t="shared" si="2"/>
        <v>01</v>
      </c>
      <c r="I90">
        <f t="shared" si="3"/>
        <v>1</v>
      </c>
    </row>
    <row r="91" spans="1:9">
      <c r="A91" t="s">
        <v>2984</v>
      </c>
      <c r="B91" t="s">
        <v>2142</v>
      </c>
      <c r="C91" t="s">
        <v>1201</v>
      </c>
      <c r="D91" t="s">
        <v>2143</v>
      </c>
      <c r="E91" t="s">
        <v>2589</v>
      </c>
      <c r="F91" t="s">
        <v>3755</v>
      </c>
      <c r="G91" t="s">
        <v>3756</v>
      </c>
      <c r="H91" t="str">
        <f t="shared" si="2"/>
        <v>56</v>
      </c>
      <c r="I91">
        <f t="shared" si="3"/>
        <v>1</v>
      </c>
    </row>
    <row r="92" spans="1:9">
      <c r="A92" t="s">
        <v>2984</v>
      </c>
      <c r="B92" t="s">
        <v>2140</v>
      </c>
      <c r="C92" t="s">
        <v>1201</v>
      </c>
      <c r="D92" t="s">
        <v>2141</v>
      </c>
      <c r="E92" t="s">
        <v>2589</v>
      </c>
      <c r="F92" t="s">
        <v>3757</v>
      </c>
      <c r="G92" t="s">
        <v>3769</v>
      </c>
      <c r="H92" t="str">
        <f t="shared" si="2"/>
        <v>47</v>
      </c>
      <c r="I92">
        <f t="shared" si="3"/>
        <v>1</v>
      </c>
    </row>
    <row r="93" spans="1:9">
      <c r="A93" t="s">
        <v>2984</v>
      </c>
      <c r="B93" t="s">
        <v>2136</v>
      </c>
      <c r="C93" t="s">
        <v>1201</v>
      </c>
      <c r="D93" t="s">
        <v>2137</v>
      </c>
      <c r="E93" t="s">
        <v>2587</v>
      </c>
      <c r="F93" t="s">
        <v>3761</v>
      </c>
      <c r="G93" t="s">
        <v>5464</v>
      </c>
      <c r="H93" t="str">
        <f t="shared" si="2"/>
        <v>15</v>
      </c>
      <c r="I93">
        <f t="shared" si="3"/>
        <v>3</v>
      </c>
    </row>
    <row r="94" spans="1:9">
      <c r="A94" t="s">
        <v>2984</v>
      </c>
      <c r="B94" t="s">
        <v>2132</v>
      </c>
      <c r="C94" t="s">
        <v>1201</v>
      </c>
      <c r="D94" t="s">
        <v>2133</v>
      </c>
      <c r="E94" t="s">
        <v>2589</v>
      </c>
      <c r="F94" t="s">
        <v>3761</v>
      </c>
      <c r="G94" s="202" t="s">
        <v>5464</v>
      </c>
      <c r="H94" t="str">
        <f t="shared" si="2"/>
        <v>15</v>
      </c>
      <c r="I94">
        <f t="shared" si="3"/>
        <v>1</v>
      </c>
    </row>
    <row r="95" spans="1:9">
      <c r="A95" t="s">
        <v>2984</v>
      </c>
      <c r="B95" t="s">
        <v>2134</v>
      </c>
      <c r="C95" t="s">
        <v>1201</v>
      </c>
      <c r="D95" t="s">
        <v>2135</v>
      </c>
      <c r="E95" t="s">
        <v>2589</v>
      </c>
      <c r="F95" t="s">
        <v>3761</v>
      </c>
      <c r="G95" s="202" t="s">
        <v>5464</v>
      </c>
      <c r="H95" t="str">
        <f t="shared" si="2"/>
        <v>15</v>
      </c>
      <c r="I95">
        <f t="shared" si="3"/>
        <v>1</v>
      </c>
    </row>
    <row r="96" spans="1:9">
      <c r="A96" t="s">
        <v>2984</v>
      </c>
      <c r="B96" t="s">
        <v>2138</v>
      </c>
      <c r="C96" t="s">
        <v>1201</v>
      </c>
      <c r="D96" t="s">
        <v>2139</v>
      </c>
      <c r="E96" t="s">
        <v>2587</v>
      </c>
      <c r="F96" t="s">
        <v>3761</v>
      </c>
      <c r="G96" t="s">
        <v>3776</v>
      </c>
      <c r="H96" t="str">
        <f t="shared" si="2"/>
        <v>11</v>
      </c>
      <c r="I96">
        <f t="shared" si="3"/>
        <v>3</v>
      </c>
    </row>
    <row r="97" spans="1:9">
      <c r="A97" t="s">
        <v>2983</v>
      </c>
      <c r="B97" t="s">
        <v>2146</v>
      </c>
      <c r="C97" t="s">
        <v>1200</v>
      </c>
      <c r="D97" t="s">
        <v>2147</v>
      </c>
      <c r="E97" t="s">
        <v>2589</v>
      </c>
      <c r="F97" t="s">
        <v>3757</v>
      </c>
      <c r="G97" t="s">
        <v>3769</v>
      </c>
      <c r="H97" t="str">
        <f t="shared" si="2"/>
        <v>47</v>
      </c>
      <c r="I97">
        <f t="shared" si="3"/>
        <v>1</v>
      </c>
    </row>
    <row r="98" spans="1:9">
      <c r="A98" t="s">
        <v>2983</v>
      </c>
      <c r="B98" t="s">
        <v>2144</v>
      </c>
      <c r="C98" t="s">
        <v>1200</v>
      </c>
      <c r="D98" t="s">
        <v>2145</v>
      </c>
      <c r="E98" t="s">
        <v>2587</v>
      </c>
      <c r="F98" t="s">
        <v>3761</v>
      </c>
      <c r="G98" t="s">
        <v>3776</v>
      </c>
      <c r="H98" t="str">
        <f t="shared" si="2"/>
        <v>11</v>
      </c>
      <c r="I98">
        <f t="shared" si="3"/>
        <v>3</v>
      </c>
    </row>
    <row r="99" spans="1:9">
      <c r="A99" t="s">
        <v>2982</v>
      </c>
      <c r="B99" t="s">
        <v>2148</v>
      </c>
      <c r="C99" t="s">
        <v>1199</v>
      </c>
      <c r="D99" t="s">
        <v>2149</v>
      </c>
      <c r="E99" t="s">
        <v>2587</v>
      </c>
      <c r="F99" t="s">
        <v>3761</v>
      </c>
      <c r="G99" t="s">
        <v>3766</v>
      </c>
      <c r="H99" t="str">
        <f t="shared" si="2"/>
        <v>12</v>
      </c>
      <c r="I99">
        <f t="shared" si="3"/>
        <v>3</v>
      </c>
    </row>
    <row r="100" spans="1:9">
      <c r="A100" t="s">
        <v>2981</v>
      </c>
      <c r="B100" t="s">
        <v>2160</v>
      </c>
      <c r="C100" t="s">
        <v>1198</v>
      </c>
      <c r="D100" t="s">
        <v>2161</v>
      </c>
      <c r="E100" t="s">
        <v>2589</v>
      </c>
      <c r="F100" t="s">
        <v>3755</v>
      </c>
      <c r="G100" t="s">
        <v>3756</v>
      </c>
      <c r="H100" t="str">
        <f t="shared" si="2"/>
        <v>56</v>
      </c>
      <c r="I100">
        <f t="shared" si="3"/>
        <v>1</v>
      </c>
    </row>
    <row r="101" spans="1:9">
      <c r="A101" t="s">
        <v>2981</v>
      </c>
      <c r="B101" t="s">
        <v>2158</v>
      </c>
      <c r="C101" t="s">
        <v>1198</v>
      </c>
      <c r="D101" t="s">
        <v>2159</v>
      </c>
      <c r="E101" t="s">
        <v>2589</v>
      </c>
      <c r="F101" t="s">
        <v>3757</v>
      </c>
      <c r="G101" t="s">
        <v>3758</v>
      </c>
      <c r="H101" t="str">
        <f t="shared" si="2"/>
        <v>50</v>
      </c>
      <c r="I101">
        <f t="shared" si="3"/>
        <v>1</v>
      </c>
    </row>
    <row r="102" spans="1:9">
      <c r="A102" t="s">
        <v>2981</v>
      </c>
      <c r="B102" t="s">
        <v>2153</v>
      </c>
      <c r="C102" t="s">
        <v>1198</v>
      </c>
      <c r="D102" t="s">
        <v>2154</v>
      </c>
      <c r="E102" t="s">
        <v>2589</v>
      </c>
      <c r="F102" t="s">
        <v>3761</v>
      </c>
      <c r="G102" t="s">
        <v>5463</v>
      </c>
      <c r="H102" t="str">
        <f t="shared" si="2"/>
        <v>16</v>
      </c>
      <c r="I102">
        <f t="shared" si="3"/>
        <v>1</v>
      </c>
    </row>
    <row r="103" spans="1:9">
      <c r="A103" t="s">
        <v>2981</v>
      </c>
      <c r="B103" t="s">
        <v>2155</v>
      </c>
      <c r="C103" t="s">
        <v>1198</v>
      </c>
      <c r="D103" t="s">
        <v>2156</v>
      </c>
      <c r="E103" t="s">
        <v>2589</v>
      </c>
      <c r="F103" t="s">
        <v>3761</v>
      </c>
      <c r="G103" t="s">
        <v>5463</v>
      </c>
      <c r="H103" t="str">
        <f t="shared" si="2"/>
        <v>16</v>
      </c>
      <c r="I103">
        <f t="shared" si="3"/>
        <v>1</v>
      </c>
    </row>
    <row r="104" spans="1:9">
      <c r="A104" t="s">
        <v>2981</v>
      </c>
      <c r="B104" t="s">
        <v>2150</v>
      </c>
      <c r="C104" t="s">
        <v>1198</v>
      </c>
      <c r="D104" t="s">
        <v>2094</v>
      </c>
      <c r="E104" t="s">
        <v>2097</v>
      </c>
      <c r="F104" t="s">
        <v>3761</v>
      </c>
      <c r="G104" t="s">
        <v>5463</v>
      </c>
      <c r="H104" t="str">
        <f t="shared" si="2"/>
        <v>16</v>
      </c>
      <c r="I104">
        <f t="shared" si="3"/>
        <v>2</v>
      </c>
    </row>
    <row r="105" spans="1:9">
      <c r="A105" t="s">
        <v>2981</v>
      </c>
      <c r="B105" t="s">
        <v>2157</v>
      </c>
      <c r="C105" t="s">
        <v>1198</v>
      </c>
      <c r="D105" t="s">
        <v>4136</v>
      </c>
      <c r="E105" t="s">
        <v>2097</v>
      </c>
      <c r="F105" t="s">
        <v>3761</v>
      </c>
      <c r="G105" t="s">
        <v>5463</v>
      </c>
      <c r="H105" t="str">
        <f t="shared" si="2"/>
        <v>16</v>
      </c>
      <c r="I105">
        <f t="shared" si="3"/>
        <v>2</v>
      </c>
    </row>
    <row r="106" spans="1:9">
      <c r="A106" t="s">
        <v>2981</v>
      </c>
      <c r="B106" t="s">
        <v>2151</v>
      </c>
      <c r="C106" t="s">
        <v>1198</v>
      </c>
      <c r="D106" t="s">
        <v>2152</v>
      </c>
      <c r="E106" t="s">
        <v>2587</v>
      </c>
      <c r="F106" t="s">
        <v>3761</v>
      </c>
      <c r="G106" t="s">
        <v>5463</v>
      </c>
      <c r="H106" t="str">
        <f t="shared" si="2"/>
        <v>16</v>
      </c>
      <c r="I106">
        <f t="shared" si="3"/>
        <v>3</v>
      </c>
    </row>
    <row r="107" spans="1:9">
      <c r="A107" t="s">
        <v>2981</v>
      </c>
      <c r="B107" t="s">
        <v>5471</v>
      </c>
      <c r="C107" t="s">
        <v>1198</v>
      </c>
      <c r="D107" t="s">
        <v>5472</v>
      </c>
      <c r="E107" t="s">
        <v>2589</v>
      </c>
      <c r="F107" t="s">
        <v>3764</v>
      </c>
      <c r="G107" t="s">
        <v>3017</v>
      </c>
      <c r="H107" t="str">
        <f t="shared" si="2"/>
        <v>01</v>
      </c>
      <c r="I107">
        <f t="shared" si="3"/>
        <v>1</v>
      </c>
    </row>
    <row r="108" spans="1:9">
      <c r="A108" t="s">
        <v>2980</v>
      </c>
      <c r="B108" t="s">
        <v>2178</v>
      </c>
      <c r="C108" t="s">
        <v>1197</v>
      </c>
      <c r="D108" t="s">
        <v>2179</v>
      </c>
      <c r="E108" t="s">
        <v>2589</v>
      </c>
      <c r="F108" t="s">
        <v>3755</v>
      </c>
      <c r="G108" t="s">
        <v>3803</v>
      </c>
      <c r="H108" t="str">
        <f t="shared" si="2"/>
        <v>61</v>
      </c>
      <c r="I108">
        <f t="shared" si="3"/>
        <v>1</v>
      </c>
    </row>
    <row r="109" spans="1:9">
      <c r="A109" t="s">
        <v>2980</v>
      </c>
      <c r="B109" t="s">
        <v>2176</v>
      </c>
      <c r="C109" t="s">
        <v>1197</v>
      </c>
      <c r="D109" t="s">
        <v>2177</v>
      </c>
      <c r="E109" t="s">
        <v>2589</v>
      </c>
      <c r="F109" t="s">
        <v>3757</v>
      </c>
      <c r="G109" t="s">
        <v>3758</v>
      </c>
      <c r="H109" t="str">
        <f t="shared" si="2"/>
        <v>50</v>
      </c>
      <c r="I109">
        <f t="shared" si="3"/>
        <v>1</v>
      </c>
    </row>
    <row r="110" spans="1:9">
      <c r="A110" t="s">
        <v>2980</v>
      </c>
      <c r="B110" t="s">
        <v>2174</v>
      </c>
      <c r="C110" t="s">
        <v>1197</v>
      </c>
      <c r="D110" t="s">
        <v>2175</v>
      </c>
      <c r="E110" t="s">
        <v>2587</v>
      </c>
      <c r="F110" t="s">
        <v>3757</v>
      </c>
      <c r="G110" t="s">
        <v>3758</v>
      </c>
      <c r="H110" t="str">
        <f t="shared" si="2"/>
        <v>50</v>
      </c>
      <c r="I110">
        <f t="shared" si="3"/>
        <v>3</v>
      </c>
    </row>
    <row r="111" spans="1:9">
      <c r="A111" t="s">
        <v>2980</v>
      </c>
      <c r="B111" t="s">
        <v>2166</v>
      </c>
      <c r="C111" t="s">
        <v>1197</v>
      </c>
      <c r="D111" t="s">
        <v>2167</v>
      </c>
      <c r="E111" t="s">
        <v>2589</v>
      </c>
      <c r="F111" t="s">
        <v>3761</v>
      </c>
      <c r="G111" t="s">
        <v>5463</v>
      </c>
      <c r="H111" t="str">
        <f t="shared" si="2"/>
        <v>16</v>
      </c>
      <c r="I111">
        <f t="shared" si="3"/>
        <v>1</v>
      </c>
    </row>
    <row r="112" spans="1:9">
      <c r="A112" t="s">
        <v>2980</v>
      </c>
      <c r="B112" t="s">
        <v>2162</v>
      </c>
      <c r="C112" t="s">
        <v>1197</v>
      </c>
      <c r="D112" t="s">
        <v>2163</v>
      </c>
      <c r="E112" t="s">
        <v>2587</v>
      </c>
      <c r="F112" t="s">
        <v>3761</v>
      </c>
      <c r="G112" t="s">
        <v>5463</v>
      </c>
      <c r="H112" t="str">
        <f t="shared" si="2"/>
        <v>16</v>
      </c>
      <c r="I112">
        <f t="shared" si="3"/>
        <v>3</v>
      </c>
    </row>
    <row r="113" spans="1:9">
      <c r="A113" t="s">
        <v>2980</v>
      </c>
      <c r="B113" t="s">
        <v>2164</v>
      </c>
      <c r="C113" t="s">
        <v>1197</v>
      </c>
      <c r="D113" t="s">
        <v>2165</v>
      </c>
      <c r="E113" t="s">
        <v>2587</v>
      </c>
      <c r="F113" t="s">
        <v>3761</v>
      </c>
      <c r="G113" t="s">
        <v>5463</v>
      </c>
      <c r="H113" t="str">
        <f t="shared" si="2"/>
        <v>16</v>
      </c>
      <c r="I113">
        <f t="shared" si="3"/>
        <v>3</v>
      </c>
    </row>
    <row r="114" spans="1:9">
      <c r="A114" t="s">
        <v>2980</v>
      </c>
      <c r="B114" t="s">
        <v>2168</v>
      </c>
      <c r="C114" t="s">
        <v>1197</v>
      </c>
      <c r="D114" t="s">
        <v>2169</v>
      </c>
      <c r="E114" t="s">
        <v>2587</v>
      </c>
      <c r="F114" t="s">
        <v>3761</v>
      </c>
      <c r="G114" t="s">
        <v>5463</v>
      </c>
      <c r="H114" t="str">
        <f t="shared" si="2"/>
        <v>16</v>
      </c>
      <c r="I114">
        <f t="shared" si="3"/>
        <v>3</v>
      </c>
    </row>
    <row r="115" spans="1:9">
      <c r="A115" t="s">
        <v>2980</v>
      </c>
      <c r="B115" t="s">
        <v>2170</v>
      </c>
      <c r="C115" t="s">
        <v>1197</v>
      </c>
      <c r="D115" t="s">
        <v>2171</v>
      </c>
      <c r="E115" t="s">
        <v>2587</v>
      </c>
      <c r="F115" t="s">
        <v>3761</v>
      </c>
      <c r="G115" t="s">
        <v>5463</v>
      </c>
      <c r="H115" t="str">
        <f t="shared" si="2"/>
        <v>16</v>
      </c>
      <c r="I115">
        <f t="shared" si="3"/>
        <v>3</v>
      </c>
    </row>
    <row r="116" spans="1:9">
      <c r="A116" t="s">
        <v>2980</v>
      </c>
      <c r="B116" t="s">
        <v>2172</v>
      </c>
      <c r="C116" t="s">
        <v>1197</v>
      </c>
      <c r="D116" t="s">
        <v>2173</v>
      </c>
      <c r="E116" t="s">
        <v>2587</v>
      </c>
      <c r="F116" t="s">
        <v>3761</v>
      </c>
      <c r="G116" t="s">
        <v>5463</v>
      </c>
      <c r="H116" t="str">
        <f t="shared" si="2"/>
        <v>16</v>
      </c>
      <c r="I116">
        <f t="shared" si="3"/>
        <v>3</v>
      </c>
    </row>
    <row r="117" spans="1:9">
      <c r="A117" t="s">
        <v>2979</v>
      </c>
      <c r="B117" t="s">
        <v>473</v>
      </c>
      <c r="C117" t="s">
        <v>1196</v>
      </c>
      <c r="D117" t="s">
        <v>5349</v>
      </c>
      <c r="E117" t="s">
        <v>2097</v>
      </c>
      <c r="F117" t="s">
        <v>4553</v>
      </c>
      <c r="G117" s="202" t="s">
        <v>5477</v>
      </c>
      <c r="H117" t="str">
        <f t="shared" si="2"/>
        <v>62</v>
      </c>
      <c r="I117">
        <f t="shared" si="3"/>
        <v>2</v>
      </c>
    </row>
    <row r="118" spans="1:9">
      <c r="A118" t="s">
        <v>2979</v>
      </c>
      <c r="B118" t="s">
        <v>3200</v>
      </c>
      <c r="C118" t="s">
        <v>1196</v>
      </c>
      <c r="D118" t="s">
        <v>3201</v>
      </c>
      <c r="E118" t="s">
        <v>2097</v>
      </c>
      <c r="F118" t="s">
        <v>4553</v>
      </c>
      <c r="G118" t="s">
        <v>5477</v>
      </c>
      <c r="H118" t="str">
        <f t="shared" si="2"/>
        <v>62</v>
      </c>
      <c r="I118">
        <f t="shared" si="3"/>
        <v>2</v>
      </c>
    </row>
    <row r="119" spans="1:9">
      <c r="A119" t="s">
        <v>2979</v>
      </c>
      <c r="B119" t="s">
        <v>532</v>
      </c>
      <c r="C119" t="s">
        <v>1196</v>
      </c>
      <c r="D119" t="s">
        <v>533</v>
      </c>
      <c r="E119" t="s">
        <v>2097</v>
      </c>
      <c r="F119" t="s">
        <v>4553</v>
      </c>
      <c r="G119" t="s">
        <v>3803</v>
      </c>
      <c r="H119" t="str">
        <f t="shared" si="2"/>
        <v>61</v>
      </c>
      <c r="I119">
        <f t="shared" si="3"/>
        <v>2</v>
      </c>
    </row>
    <row r="120" spans="1:9">
      <c r="A120" t="s">
        <v>2979</v>
      </c>
      <c r="B120" t="s">
        <v>5473</v>
      </c>
      <c r="C120" t="s">
        <v>1196</v>
      </c>
      <c r="D120" t="s">
        <v>5474</v>
      </c>
      <c r="E120" t="s">
        <v>2589</v>
      </c>
      <c r="F120" t="s">
        <v>3755</v>
      </c>
      <c r="G120" t="s">
        <v>3767</v>
      </c>
      <c r="H120" t="str">
        <f t="shared" si="2"/>
        <v>58</v>
      </c>
      <c r="I120">
        <f t="shared" si="3"/>
        <v>1</v>
      </c>
    </row>
    <row r="121" spans="1:9">
      <c r="A121" t="s">
        <v>2979</v>
      </c>
      <c r="B121" t="s">
        <v>2200</v>
      </c>
      <c r="C121" t="s">
        <v>1196</v>
      </c>
      <c r="D121" t="s">
        <v>2201</v>
      </c>
      <c r="E121" t="s">
        <v>2097</v>
      </c>
      <c r="F121" t="s">
        <v>4553</v>
      </c>
      <c r="G121" t="s">
        <v>3767</v>
      </c>
      <c r="H121" t="str">
        <f t="shared" si="2"/>
        <v>58</v>
      </c>
      <c r="I121">
        <f t="shared" si="3"/>
        <v>2</v>
      </c>
    </row>
    <row r="122" spans="1:9">
      <c r="A122" t="s">
        <v>2979</v>
      </c>
      <c r="B122" t="s">
        <v>508</v>
      </c>
      <c r="C122" t="s">
        <v>1196</v>
      </c>
      <c r="D122" t="s">
        <v>509</v>
      </c>
      <c r="E122" t="s">
        <v>2097</v>
      </c>
      <c r="F122" t="s">
        <v>4553</v>
      </c>
      <c r="G122" t="s">
        <v>3767</v>
      </c>
      <c r="H122" t="str">
        <f t="shared" si="2"/>
        <v>58</v>
      </c>
      <c r="I122">
        <f t="shared" si="3"/>
        <v>2</v>
      </c>
    </row>
    <row r="123" spans="1:9">
      <c r="A123" t="s">
        <v>2979</v>
      </c>
      <c r="B123" t="s">
        <v>512</v>
      </c>
      <c r="C123" t="s">
        <v>1196</v>
      </c>
      <c r="D123" t="s">
        <v>513</v>
      </c>
      <c r="E123" t="s">
        <v>2097</v>
      </c>
      <c r="F123" t="s">
        <v>3755</v>
      </c>
      <c r="G123" t="s">
        <v>3791</v>
      </c>
      <c r="H123" t="str">
        <f t="shared" si="2"/>
        <v>58</v>
      </c>
      <c r="I123">
        <f t="shared" si="3"/>
        <v>2</v>
      </c>
    </row>
    <row r="124" spans="1:9">
      <c r="A124" t="s">
        <v>2979</v>
      </c>
      <c r="B124" t="s">
        <v>516</v>
      </c>
      <c r="C124" t="s">
        <v>1196</v>
      </c>
      <c r="D124" t="s">
        <v>517</v>
      </c>
      <c r="E124" t="s">
        <v>2097</v>
      </c>
      <c r="F124" t="s">
        <v>4553</v>
      </c>
      <c r="G124" t="s">
        <v>3767</v>
      </c>
      <c r="H124" t="str">
        <f t="shared" si="2"/>
        <v>58</v>
      </c>
      <c r="I124">
        <f t="shared" si="3"/>
        <v>2</v>
      </c>
    </row>
    <row r="125" spans="1:9">
      <c r="A125" t="s">
        <v>2979</v>
      </c>
      <c r="B125" t="s">
        <v>520</v>
      </c>
      <c r="C125" t="s">
        <v>1196</v>
      </c>
      <c r="D125" t="s">
        <v>4148</v>
      </c>
      <c r="E125" t="s">
        <v>2097</v>
      </c>
      <c r="F125" t="s">
        <v>4553</v>
      </c>
      <c r="G125" t="s">
        <v>3767</v>
      </c>
      <c r="H125" t="str">
        <f t="shared" si="2"/>
        <v>58</v>
      </c>
      <c r="I125">
        <f t="shared" si="3"/>
        <v>2</v>
      </c>
    </row>
    <row r="126" spans="1:9">
      <c r="A126" t="s">
        <v>2979</v>
      </c>
      <c r="B126" t="s">
        <v>507</v>
      </c>
      <c r="C126" t="s">
        <v>1196</v>
      </c>
      <c r="D126" t="s">
        <v>4725</v>
      </c>
      <c r="E126" t="s">
        <v>2097</v>
      </c>
      <c r="F126" t="s">
        <v>3755</v>
      </c>
      <c r="G126" t="s">
        <v>3804</v>
      </c>
      <c r="H126" t="str">
        <f t="shared" si="2"/>
        <v>57</v>
      </c>
      <c r="I126">
        <f t="shared" si="3"/>
        <v>2</v>
      </c>
    </row>
    <row r="127" spans="1:9">
      <c r="A127" t="s">
        <v>2979</v>
      </c>
      <c r="B127" t="s">
        <v>483</v>
      </c>
      <c r="C127" t="s">
        <v>1196</v>
      </c>
      <c r="D127" t="s">
        <v>484</v>
      </c>
      <c r="E127" t="s">
        <v>2097</v>
      </c>
      <c r="F127" t="s">
        <v>3755</v>
      </c>
      <c r="G127" t="s">
        <v>3756</v>
      </c>
      <c r="H127" t="str">
        <f t="shared" si="2"/>
        <v>56</v>
      </c>
      <c r="I127">
        <f t="shared" si="3"/>
        <v>2</v>
      </c>
    </row>
    <row r="128" spans="1:9">
      <c r="A128" t="s">
        <v>2979</v>
      </c>
      <c r="B128" t="s">
        <v>485</v>
      </c>
      <c r="C128" t="s">
        <v>1196</v>
      </c>
      <c r="D128" t="s">
        <v>486</v>
      </c>
      <c r="E128" t="s">
        <v>2097</v>
      </c>
      <c r="F128" t="s">
        <v>3755</v>
      </c>
      <c r="G128" t="s">
        <v>3756</v>
      </c>
      <c r="H128" t="str">
        <f t="shared" si="2"/>
        <v>56</v>
      </c>
      <c r="I128">
        <f t="shared" si="3"/>
        <v>2</v>
      </c>
    </row>
    <row r="129" spans="1:9">
      <c r="A129" t="s">
        <v>2979</v>
      </c>
      <c r="B129" t="s">
        <v>487</v>
      </c>
      <c r="C129" t="s">
        <v>1196</v>
      </c>
      <c r="D129" t="s">
        <v>488</v>
      </c>
      <c r="E129" t="s">
        <v>2097</v>
      </c>
      <c r="F129" t="s">
        <v>3755</v>
      </c>
      <c r="G129" t="s">
        <v>3756</v>
      </c>
      <c r="H129" t="str">
        <f t="shared" si="2"/>
        <v>56</v>
      </c>
      <c r="I129">
        <f t="shared" si="3"/>
        <v>2</v>
      </c>
    </row>
    <row r="130" spans="1:9">
      <c r="A130" t="s">
        <v>2979</v>
      </c>
      <c r="B130" t="s">
        <v>489</v>
      </c>
      <c r="C130" t="s">
        <v>1196</v>
      </c>
      <c r="D130" t="s">
        <v>490</v>
      </c>
      <c r="E130" t="s">
        <v>2097</v>
      </c>
      <c r="F130" t="s">
        <v>3755</v>
      </c>
      <c r="G130" t="s">
        <v>3756</v>
      </c>
      <c r="H130" t="str">
        <f t="shared" ref="H130:H193" si="4">VLOOKUP(G130,dataSchoolOrder,2,0)</f>
        <v>56</v>
      </c>
      <c r="I130">
        <f t="shared" ref="I130:I193" si="5">IFERROR(VLOOKUP(E130,dataTitleIOrder,2,0),"")</f>
        <v>2</v>
      </c>
    </row>
    <row r="131" spans="1:9">
      <c r="A131" t="s">
        <v>2979</v>
      </c>
      <c r="B131" t="s">
        <v>491</v>
      </c>
      <c r="C131" t="s">
        <v>1196</v>
      </c>
      <c r="D131" t="s">
        <v>492</v>
      </c>
      <c r="E131" t="s">
        <v>2097</v>
      </c>
      <c r="F131" t="s">
        <v>3755</v>
      </c>
      <c r="G131" t="s">
        <v>3756</v>
      </c>
      <c r="H131" t="str">
        <f t="shared" si="4"/>
        <v>56</v>
      </c>
      <c r="I131">
        <f t="shared" si="5"/>
        <v>2</v>
      </c>
    </row>
    <row r="132" spans="1:9">
      <c r="A132" t="s">
        <v>2979</v>
      </c>
      <c r="B132" t="s">
        <v>493</v>
      </c>
      <c r="C132" t="s">
        <v>1196</v>
      </c>
      <c r="D132" t="s">
        <v>494</v>
      </c>
      <c r="E132" t="s">
        <v>2097</v>
      </c>
      <c r="F132" t="s">
        <v>3755</v>
      </c>
      <c r="G132" t="s">
        <v>3756</v>
      </c>
      <c r="H132" t="str">
        <f t="shared" si="4"/>
        <v>56</v>
      </c>
      <c r="I132">
        <f t="shared" si="5"/>
        <v>2</v>
      </c>
    </row>
    <row r="133" spans="1:9">
      <c r="A133" t="s">
        <v>2979</v>
      </c>
      <c r="B133" t="s">
        <v>495</v>
      </c>
      <c r="C133" t="s">
        <v>1196</v>
      </c>
      <c r="D133" t="s">
        <v>496</v>
      </c>
      <c r="E133" t="s">
        <v>2097</v>
      </c>
      <c r="F133" t="s">
        <v>3755</v>
      </c>
      <c r="G133" t="s">
        <v>3756</v>
      </c>
      <c r="H133" t="str">
        <f t="shared" si="4"/>
        <v>56</v>
      </c>
      <c r="I133">
        <f t="shared" si="5"/>
        <v>2</v>
      </c>
    </row>
    <row r="134" spans="1:9">
      <c r="A134" t="s">
        <v>2979</v>
      </c>
      <c r="B134" t="s">
        <v>497</v>
      </c>
      <c r="C134" t="s">
        <v>1196</v>
      </c>
      <c r="D134" t="s">
        <v>498</v>
      </c>
      <c r="E134" t="s">
        <v>2097</v>
      </c>
      <c r="F134" t="s">
        <v>3755</v>
      </c>
      <c r="G134" t="s">
        <v>3756</v>
      </c>
      <c r="H134" t="str">
        <f t="shared" si="4"/>
        <v>56</v>
      </c>
      <c r="I134">
        <f t="shared" si="5"/>
        <v>2</v>
      </c>
    </row>
    <row r="135" spans="1:9">
      <c r="A135" t="s">
        <v>2979</v>
      </c>
      <c r="B135" t="s">
        <v>499</v>
      </c>
      <c r="C135" t="s">
        <v>1196</v>
      </c>
      <c r="D135" t="s">
        <v>500</v>
      </c>
      <c r="E135" t="s">
        <v>2097</v>
      </c>
      <c r="F135" t="s">
        <v>3755</v>
      </c>
      <c r="G135" t="s">
        <v>3756</v>
      </c>
      <c r="H135" t="str">
        <f t="shared" si="4"/>
        <v>56</v>
      </c>
      <c r="I135">
        <f t="shared" si="5"/>
        <v>2</v>
      </c>
    </row>
    <row r="136" spans="1:9">
      <c r="A136" t="s">
        <v>2979</v>
      </c>
      <c r="B136" t="s">
        <v>501</v>
      </c>
      <c r="C136" t="s">
        <v>1196</v>
      </c>
      <c r="D136" t="s">
        <v>502</v>
      </c>
      <c r="E136" t="s">
        <v>2097</v>
      </c>
      <c r="F136" t="s">
        <v>3755</v>
      </c>
      <c r="G136" t="s">
        <v>3756</v>
      </c>
      <c r="H136" t="str">
        <f t="shared" si="4"/>
        <v>56</v>
      </c>
      <c r="I136">
        <f t="shared" si="5"/>
        <v>2</v>
      </c>
    </row>
    <row r="137" spans="1:9">
      <c r="A137" t="s">
        <v>2979</v>
      </c>
      <c r="B137" t="s">
        <v>503</v>
      </c>
      <c r="C137" t="s">
        <v>1196</v>
      </c>
      <c r="D137" t="s">
        <v>504</v>
      </c>
      <c r="E137" t="s">
        <v>2097</v>
      </c>
      <c r="F137" t="s">
        <v>3755</v>
      </c>
      <c r="G137" t="s">
        <v>3756</v>
      </c>
      <c r="H137" t="str">
        <f t="shared" si="4"/>
        <v>56</v>
      </c>
      <c r="I137">
        <f t="shared" si="5"/>
        <v>2</v>
      </c>
    </row>
    <row r="138" spans="1:9">
      <c r="A138" t="s">
        <v>2979</v>
      </c>
      <c r="B138" t="s">
        <v>505</v>
      </c>
      <c r="C138" t="s">
        <v>1196</v>
      </c>
      <c r="D138" t="s">
        <v>506</v>
      </c>
      <c r="E138" t="s">
        <v>2097</v>
      </c>
      <c r="F138" t="s">
        <v>3755</v>
      </c>
      <c r="G138" t="s">
        <v>3756</v>
      </c>
      <c r="H138" t="str">
        <f t="shared" si="4"/>
        <v>56</v>
      </c>
      <c r="I138">
        <f t="shared" si="5"/>
        <v>2</v>
      </c>
    </row>
    <row r="139" spans="1:9">
      <c r="A139" t="s">
        <v>2979</v>
      </c>
      <c r="B139" t="s">
        <v>510</v>
      </c>
      <c r="C139" t="s">
        <v>1196</v>
      </c>
      <c r="D139" t="s">
        <v>511</v>
      </c>
      <c r="E139" t="s">
        <v>2097</v>
      </c>
      <c r="F139" t="s">
        <v>3755</v>
      </c>
      <c r="G139" t="s">
        <v>3756</v>
      </c>
      <c r="H139" t="str">
        <f t="shared" si="4"/>
        <v>56</v>
      </c>
      <c r="I139">
        <f t="shared" si="5"/>
        <v>2</v>
      </c>
    </row>
    <row r="140" spans="1:9">
      <c r="A140" t="s">
        <v>2979</v>
      </c>
      <c r="B140" t="s">
        <v>4573</v>
      </c>
      <c r="C140" t="s">
        <v>1196</v>
      </c>
      <c r="D140" t="s">
        <v>4574</v>
      </c>
      <c r="E140" t="s">
        <v>2097</v>
      </c>
      <c r="F140" t="s">
        <v>3755</v>
      </c>
      <c r="G140" t="s">
        <v>3756</v>
      </c>
      <c r="H140" t="str">
        <f t="shared" si="4"/>
        <v>56</v>
      </c>
      <c r="I140">
        <f t="shared" si="5"/>
        <v>2</v>
      </c>
    </row>
    <row r="141" spans="1:9">
      <c r="A141" t="s">
        <v>2979</v>
      </c>
      <c r="B141" t="s">
        <v>514</v>
      </c>
      <c r="C141" t="s">
        <v>1196</v>
      </c>
      <c r="D141" t="s">
        <v>515</v>
      </c>
      <c r="E141" t="s">
        <v>2097</v>
      </c>
      <c r="F141" t="s">
        <v>3755</v>
      </c>
      <c r="G141" t="s">
        <v>3756</v>
      </c>
      <c r="H141" t="str">
        <f t="shared" si="4"/>
        <v>56</v>
      </c>
      <c r="I141">
        <f t="shared" si="5"/>
        <v>2</v>
      </c>
    </row>
    <row r="142" spans="1:9">
      <c r="A142" t="s">
        <v>2979</v>
      </c>
      <c r="B142" t="s">
        <v>521</v>
      </c>
      <c r="C142" t="s">
        <v>1196</v>
      </c>
      <c r="D142" t="s">
        <v>522</v>
      </c>
      <c r="E142" t="s">
        <v>2097</v>
      </c>
      <c r="F142" t="s">
        <v>3755</v>
      </c>
      <c r="G142" t="s">
        <v>3756</v>
      </c>
      <c r="H142" t="str">
        <f t="shared" si="4"/>
        <v>56</v>
      </c>
      <c r="I142">
        <f t="shared" si="5"/>
        <v>2</v>
      </c>
    </row>
    <row r="143" spans="1:9">
      <c r="A143" t="s">
        <v>2979</v>
      </c>
      <c r="B143" t="s">
        <v>523</v>
      </c>
      <c r="C143" t="s">
        <v>1196</v>
      </c>
      <c r="D143" t="s">
        <v>524</v>
      </c>
      <c r="E143" t="s">
        <v>2097</v>
      </c>
      <c r="F143" t="s">
        <v>3755</v>
      </c>
      <c r="G143" t="s">
        <v>3756</v>
      </c>
      <c r="H143" t="str">
        <f t="shared" si="4"/>
        <v>56</v>
      </c>
      <c r="I143">
        <f t="shared" si="5"/>
        <v>2</v>
      </c>
    </row>
    <row r="144" spans="1:9">
      <c r="A144" t="s">
        <v>2979</v>
      </c>
      <c r="B144" t="s">
        <v>525</v>
      </c>
      <c r="C144" t="s">
        <v>1196</v>
      </c>
      <c r="D144" t="s">
        <v>526</v>
      </c>
      <c r="E144" t="s">
        <v>2097</v>
      </c>
      <c r="F144" t="s">
        <v>3755</v>
      </c>
      <c r="G144" t="s">
        <v>3756</v>
      </c>
      <c r="H144" t="str">
        <f t="shared" si="4"/>
        <v>56</v>
      </c>
      <c r="I144">
        <f t="shared" si="5"/>
        <v>2</v>
      </c>
    </row>
    <row r="145" spans="1:9">
      <c r="A145" t="s">
        <v>2979</v>
      </c>
      <c r="B145" t="s">
        <v>527</v>
      </c>
      <c r="C145" t="s">
        <v>1196</v>
      </c>
      <c r="D145" t="s">
        <v>528</v>
      </c>
      <c r="E145" t="s">
        <v>2097</v>
      </c>
      <c r="F145" t="s">
        <v>3755</v>
      </c>
      <c r="G145" t="s">
        <v>3756</v>
      </c>
      <c r="H145" t="str">
        <f t="shared" si="4"/>
        <v>56</v>
      </c>
      <c r="I145">
        <f t="shared" si="5"/>
        <v>2</v>
      </c>
    </row>
    <row r="146" spans="1:9">
      <c r="A146" t="s">
        <v>2979</v>
      </c>
      <c r="B146" t="s">
        <v>4153</v>
      </c>
      <c r="C146" t="s">
        <v>1196</v>
      </c>
      <c r="D146" t="s">
        <v>4154</v>
      </c>
      <c r="E146" t="s">
        <v>2097</v>
      </c>
      <c r="F146" t="s">
        <v>3755</v>
      </c>
      <c r="G146" t="s">
        <v>3756</v>
      </c>
      <c r="H146" t="str">
        <f t="shared" si="4"/>
        <v>56</v>
      </c>
      <c r="I146">
        <f t="shared" si="5"/>
        <v>2</v>
      </c>
    </row>
    <row r="147" spans="1:9">
      <c r="A147" t="s">
        <v>2979</v>
      </c>
      <c r="B147" t="s">
        <v>529</v>
      </c>
      <c r="C147" t="s">
        <v>1196</v>
      </c>
      <c r="D147" t="s">
        <v>4155</v>
      </c>
      <c r="E147" t="s">
        <v>2097</v>
      </c>
      <c r="F147" t="s">
        <v>3755</v>
      </c>
      <c r="G147" t="s">
        <v>3756</v>
      </c>
      <c r="H147" t="str">
        <f t="shared" si="4"/>
        <v>56</v>
      </c>
      <c r="I147">
        <f t="shared" si="5"/>
        <v>2</v>
      </c>
    </row>
    <row r="148" spans="1:9">
      <c r="A148" t="s">
        <v>2979</v>
      </c>
      <c r="B148" t="s">
        <v>2210</v>
      </c>
      <c r="C148" t="s">
        <v>1196</v>
      </c>
      <c r="D148" t="s">
        <v>2211</v>
      </c>
      <c r="E148" t="s">
        <v>2097</v>
      </c>
      <c r="F148" t="s">
        <v>4553</v>
      </c>
      <c r="G148" t="s">
        <v>3790</v>
      </c>
      <c r="H148" t="str">
        <f t="shared" si="4"/>
        <v>55</v>
      </c>
      <c r="I148">
        <f t="shared" si="5"/>
        <v>2</v>
      </c>
    </row>
    <row r="149" spans="1:9">
      <c r="A149" t="s">
        <v>2979</v>
      </c>
      <c r="B149" t="s">
        <v>518</v>
      </c>
      <c r="C149" t="s">
        <v>1196</v>
      </c>
      <c r="D149" t="s">
        <v>519</v>
      </c>
      <c r="E149" t="s">
        <v>2097</v>
      </c>
      <c r="F149" t="s">
        <v>4553</v>
      </c>
      <c r="G149" t="s">
        <v>3790</v>
      </c>
      <c r="H149" t="str">
        <f t="shared" si="4"/>
        <v>55</v>
      </c>
      <c r="I149">
        <f t="shared" si="5"/>
        <v>2</v>
      </c>
    </row>
    <row r="150" spans="1:9">
      <c r="A150" t="s">
        <v>2979</v>
      </c>
      <c r="B150" t="s">
        <v>4151</v>
      </c>
      <c r="C150" t="s">
        <v>1196</v>
      </c>
      <c r="D150" t="s">
        <v>4152</v>
      </c>
      <c r="E150" t="s">
        <v>2097</v>
      </c>
      <c r="F150" t="s">
        <v>4553</v>
      </c>
      <c r="G150" t="s">
        <v>3790</v>
      </c>
      <c r="H150" t="str">
        <f t="shared" si="4"/>
        <v>55</v>
      </c>
      <c r="I150">
        <f t="shared" si="5"/>
        <v>2</v>
      </c>
    </row>
    <row r="151" spans="1:9">
      <c r="A151" t="s">
        <v>2979</v>
      </c>
      <c r="B151" t="s">
        <v>2245</v>
      </c>
      <c r="C151" t="s">
        <v>1196</v>
      </c>
      <c r="D151" t="s">
        <v>2246</v>
      </c>
      <c r="E151" t="s">
        <v>2097</v>
      </c>
      <c r="F151" t="s">
        <v>3757</v>
      </c>
      <c r="G151" t="s">
        <v>3758</v>
      </c>
      <c r="H151" t="str">
        <f t="shared" si="4"/>
        <v>50</v>
      </c>
      <c r="I151">
        <f t="shared" si="5"/>
        <v>2</v>
      </c>
    </row>
    <row r="152" spans="1:9">
      <c r="A152" t="s">
        <v>2979</v>
      </c>
      <c r="B152" t="s">
        <v>3220</v>
      </c>
      <c r="C152" t="s">
        <v>1196</v>
      </c>
      <c r="D152" t="s">
        <v>3221</v>
      </c>
      <c r="E152" t="s">
        <v>2097</v>
      </c>
      <c r="F152" t="s">
        <v>3757</v>
      </c>
      <c r="G152" t="s">
        <v>3758</v>
      </c>
      <c r="H152" t="str">
        <f t="shared" si="4"/>
        <v>50</v>
      </c>
      <c r="I152">
        <f t="shared" si="5"/>
        <v>2</v>
      </c>
    </row>
    <row r="153" spans="1:9">
      <c r="A153" t="s">
        <v>2979</v>
      </c>
      <c r="B153" t="s">
        <v>475</v>
      </c>
      <c r="C153" t="s">
        <v>1196</v>
      </c>
      <c r="D153" t="s">
        <v>476</v>
      </c>
      <c r="E153" t="s">
        <v>2097</v>
      </c>
      <c r="F153" t="s">
        <v>3757</v>
      </c>
      <c r="G153" t="s">
        <v>3758</v>
      </c>
      <c r="H153" t="str">
        <f t="shared" si="4"/>
        <v>50</v>
      </c>
      <c r="I153">
        <f t="shared" si="5"/>
        <v>2</v>
      </c>
    </row>
    <row r="154" spans="1:9">
      <c r="A154" t="s">
        <v>2979</v>
      </c>
      <c r="B154" t="s">
        <v>477</v>
      </c>
      <c r="C154" t="s">
        <v>1196</v>
      </c>
      <c r="D154" t="s">
        <v>478</v>
      </c>
      <c r="E154" t="s">
        <v>2097</v>
      </c>
      <c r="F154" t="s">
        <v>3757</v>
      </c>
      <c r="G154" t="s">
        <v>3758</v>
      </c>
      <c r="H154" t="str">
        <f t="shared" si="4"/>
        <v>50</v>
      </c>
      <c r="I154">
        <f t="shared" si="5"/>
        <v>2</v>
      </c>
    </row>
    <row r="155" spans="1:9">
      <c r="A155" t="s">
        <v>2979</v>
      </c>
      <c r="B155" t="s">
        <v>481</v>
      </c>
      <c r="C155" t="s">
        <v>1196</v>
      </c>
      <c r="D155" t="s">
        <v>482</v>
      </c>
      <c r="E155" t="s">
        <v>2097</v>
      </c>
      <c r="F155" t="s">
        <v>3757</v>
      </c>
      <c r="G155" t="s">
        <v>3758</v>
      </c>
      <c r="H155" t="str">
        <f t="shared" si="4"/>
        <v>50</v>
      </c>
      <c r="I155">
        <f t="shared" si="5"/>
        <v>2</v>
      </c>
    </row>
    <row r="156" spans="1:9">
      <c r="A156" t="s">
        <v>2979</v>
      </c>
      <c r="B156" t="s">
        <v>2281</v>
      </c>
      <c r="C156" t="s">
        <v>1196</v>
      </c>
      <c r="D156" t="s">
        <v>2282</v>
      </c>
      <c r="E156" t="s">
        <v>2097</v>
      </c>
      <c r="F156" t="s">
        <v>3770</v>
      </c>
      <c r="G156" t="s">
        <v>4518</v>
      </c>
      <c r="H156" t="str">
        <f t="shared" si="4"/>
        <v>41</v>
      </c>
      <c r="I156">
        <f t="shared" si="5"/>
        <v>2</v>
      </c>
    </row>
    <row r="157" spans="1:9">
      <c r="A157" t="s">
        <v>2979</v>
      </c>
      <c r="B157" t="s">
        <v>2183</v>
      </c>
      <c r="C157" t="s">
        <v>1196</v>
      </c>
      <c r="D157" t="s">
        <v>2184</v>
      </c>
      <c r="E157" t="s">
        <v>2097</v>
      </c>
      <c r="F157" t="s">
        <v>3770</v>
      </c>
      <c r="G157" t="s">
        <v>5476</v>
      </c>
      <c r="H157" t="str">
        <f t="shared" si="4"/>
        <v>36</v>
      </c>
      <c r="I157">
        <f t="shared" si="5"/>
        <v>2</v>
      </c>
    </row>
    <row r="158" spans="1:9">
      <c r="A158" t="s">
        <v>2979</v>
      </c>
      <c r="B158" t="s">
        <v>2234</v>
      </c>
      <c r="C158" t="s">
        <v>1196</v>
      </c>
      <c r="D158" t="s">
        <v>2235</v>
      </c>
      <c r="E158" t="s">
        <v>2097</v>
      </c>
      <c r="F158" t="s">
        <v>3770</v>
      </c>
      <c r="G158" t="s">
        <v>5476</v>
      </c>
      <c r="H158" t="str">
        <f t="shared" si="4"/>
        <v>36</v>
      </c>
      <c r="I158">
        <f t="shared" si="5"/>
        <v>2</v>
      </c>
    </row>
    <row r="159" spans="1:9">
      <c r="A159" t="s">
        <v>2979</v>
      </c>
      <c r="B159" t="s">
        <v>3212</v>
      </c>
      <c r="C159" t="s">
        <v>1196</v>
      </c>
      <c r="D159" t="s">
        <v>3213</v>
      </c>
      <c r="E159" t="s">
        <v>2097</v>
      </c>
      <c r="F159" t="s">
        <v>3770</v>
      </c>
      <c r="G159" t="s">
        <v>5476</v>
      </c>
      <c r="H159" t="str">
        <f t="shared" si="4"/>
        <v>36</v>
      </c>
      <c r="I159">
        <f t="shared" si="5"/>
        <v>2</v>
      </c>
    </row>
    <row r="160" spans="1:9">
      <c r="A160" t="s">
        <v>2979</v>
      </c>
      <c r="B160" t="s">
        <v>2192</v>
      </c>
      <c r="C160" t="s">
        <v>1196</v>
      </c>
      <c r="D160" t="s">
        <v>2193</v>
      </c>
      <c r="E160" t="s">
        <v>2097</v>
      </c>
      <c r="F160" t="s">
        <v>3770</v>
      </c>
      <c r="G160" t="s">
        <v>3771</v>
      </c>
      <c r="H160" t="str">
        <f t="shared" si="4"/>
        <v>34</v>
      </c>
      <c r="I160">
        <f t="shared" si="5"/>
        <v>2</v>
      </c>
    </row>
    <row r="161" spans="1:9">
      <c r="A161" t="s">
        <v>2979</v>
      </c>
      <c r="B161" t="s">
        <v>2194</v>
      </c>
      <c r="C161" t="s">
        <v>1196</v>
      </c>
      <c r="D161" t="s">
        <v>2195</v>
      </c>
      <c r="E161" t="s">
        <v>2097</v>
      </c>
      <c r="F161" t="s">
        <v>3770</v>
      </c>
      <c r="G161" t="s">
        <v>3771</v>
      </c>
      <c r="H161" t="str">
        <f t="shared" si="4"/>
        <v>34</v>
      </c>
      <c r="I161">
        <f t="shared" si="5"/>
        <v>2</v>
      </c>
    </row>
    <row r="162" spans="1:9">
      <c r="A162" t="s">
        <v>2979</v>
      </c>
      <c r="B162" t="s">
        <v>2196</v>
      </c>
      <c r="C162" t="s">
        <v>1196</v>
      </c>
      <c r="D162" t="s">
        <v>2197</v>
      </c>
      <c r="E162" t="s">
        <v>2097</v>
      </c>
      <c r="F162" t="s">
        <v>3770</v>
      </c>
      <c r="G162" t="s">
        <v>3771</v>
      </c>
      <c r="H162" t="str">
        <f t="shared" si="4"/>
        <v>34</v>
      </c>
      <c r="I162">
        <f t="shared" si="5"/>
        <v>2</v>
      </c>
    </row>
    <row r="163" spans="1:9">
      <c r="A163" t="s">
        <v>2979</v>
      </c>
      <c r="B163" t="s">
        <v>2212</v>
      </c>
      <c r="C163" t="s">
        <v>1196</v>
      </c>
      <c r="D163" t="s">
        <v>2213</v>
      </c>
      <c r="E163" t="s">
        <v>2097</v>
      </c>
      <c r="F163" t="s">
        <v>3770</v>
      </c>
      <c r="G163" t="s">
        <v>3771</v>
      </c>
      <c r="H163" t="str">
        <f t="shared" si="4"/>
        <v>34</v>
      </c>
      <c r="I163">
        <f t="shared" si="5"/>
        <v>2</v>
      </c>
    </row>
    <row r="164" spans="1:9">
      <c r="A164" t="s">
        <v>2979</v>
      </c>
      <c r="B164" t="s">
        <v>2214</v>
      </c>
      <c r="C164" t="s">
        <v>1196</v>
      </c>
      <c r="D164" t="s">
        <v>2215</v>
      </c>
      <c r="E164" t="s">
        <v>2097</v>
      </c>
      <c r="F164" t="s">
        <v>3770</v>
      </c>
      <c r="G164" t="s">
        <v>3771</v>
      </c>
      <c r="H164" t="str">
        <f t="shared" si="4"/>
        <v>34</v>
      </c>
      <c r="I164">
        <f t="shared" si="5"/>
        <v>2</v>
      </c>
    </row>
    <row r="165" spans="1:9">
      <c r="A165" t="s">
        <v>2979</v>
      </c>
      <c r="B165" t="s">
        <v>2219</v>
      </c>
      <c r="C165" t="s">
        <v>1196</v>
      </c>
      <c r="D165" t="s">
        <v>2220</v>
      </c>
      <c r="E165" t="s">
        <v>2097</v>
      </c>
      <c r="F165" t="s">
        <v>3770</v>
      </c>
      <c r="G165" t="s">
        <v>3771</v>
      </c>
      <c r="H165" t="str">
        <f t="shared" si="4"/>
        <v>34</v>
      </c>
      <c r="I165">
        <f t="shared" si="5"/>
        <v>2</v>
      </c>
    </row>
    <row r="166" spans="1:9">
      <c r="A166" t="s">
        <v>2979</v>
      </c>
      <c r="B166" t="s">
        <v>2223</v>
      </c>
      <c r="C166" t="s">
        <v>1196</v>
      </c>
      <c r="D166" t="s">
        <v>2224</v>
      </c>
      <c r="E166" t="s">
        <v>2097</v>
      </c>
      <c r="F166" t="s">
        <v>3770</v>
      </c>
      <c r="G166" t="s">
        <v>3771</v>
      </c>
      <c r="H166" t="str">
        <f t="shared" si="4"/>
        <v>34</v>
      </c>
      <c r="I166">
        <f t="shared" si="5"/>
        <v>2</v>
      </c>
    </row>
    <row r="167" spans="1:9">
      <c r="A167" t="s">
        <v>2979</v>
      </c>
      <c r="B167" t="s">
        <v>2251</v>
      </c>
      <c r="C167" t="s">
        <v>1196</v>
      </c>
      <c r="D167" t="s">
        <v>2252</v>
      </c>
      <c r="E167" t="s">
        <v>2097</v>
      </c>
      <c r="F167" t="s">
        <v>3770</v>
      </c>
      <c r="G167" t="s">
        <v>3771</v>
      </c>
      <c r="H167" t="str">
        <f t="shared" si="4"/>
        <v>34</v>
      </c>
      <c r="I167">
        <f t="shared" si="5"/>
        <v>2</v>
      </c>
    </row>
    <row r="168" spans="1:9">
      <c r="A168" t="s">
        <v>2979</v>
      </c>
      <c r="B168" t="s">
        <v>2253</v>
      </c>
      <c r="C168" t="s">
        <v>1196</v>
      </c>
      <c r="D168" t="s">
        <v>2254</v>
      </c>
      <c r="E168" t="s">
        <v>2097</v>
      </c>
      <c r="F168" t="s">
        <v>3770</v>
      </c>
      <c r="G168" t="s">
        <v>3771</v>
      </c>
      <c r="H168" t="str">
        <f t="shared" si="4"/>
        <v>34</v>
      </c>
      <c r="I168">
        <f t="shared" si="5"/>
        <v>2</v>
      </c>
    </row>
    <row r="169" spans="1:9">
      <c r="A169" t="s">
        <v>2979</v>
      </c>
      <c r="B169" t="s">
        <v>2257</v>
      </c>
      <c r="C169" t="s">
        <v>1196</v>
      </c>
      <c r="D169" t="s">
        <v>2258</v>
      </c>
      <c r="E169" t="s">
        <v>2097</v>
      </c>
      <c r="F169" t="s">
        <v>3770</v>
      </c>
      <c r="G169" t="s">
        <v>3771</v>
      </c>
      <c r="H169" t="str">
        <f t="shared" si="4"/>
        <v>34</v>
      </c>
      <c r="I169">
        <f t="shared" si="5"/>
        <v>2</v>
      </c>
    </row>
    <row r="170" spans="1:9">
      <c r="A170" t="s">
        <v>2979</v>
      </c>
      <c r="B170" t="s">
        <v>2267</v>
      </c>
      <c r="C170" t="s">
        <v>1196</v>
      </c>
      <c r="D170" t="s">
        <v>2268</v>
      </c>
      <c r="E170" t="s">
        <v>2097</v>
      </c>
      <c r="F170" t="s">
        <v>3770</v>
      </c>
      <c r="G170" t="s">
        <v>3771</v>
      </c>
      <c r="H170" t="str">
        <f t="shared" si="4"/>
        <v>34</v>
      </c>
      <c r="I170">
        <f t="shared" si="5"/>
        <v>2</v>
      </c>
    </row>
    <row r="171" spans="1:9">
      <c r="A171" t="s">
        <v>2979</v>
      </c>
      <c r="B171" t="s">
        <v>2273</v>
      </c>
      <c r="C171" t="s">
        <v>1196</v>
      </c>
      <c r="D171" t="s">
        <v>2274</v>
      </c>
      <c r="E171" t="s">
        <v>2097</v>
      </c>
      <c r="F171" t="s">
        <v>3770</v>
      </c>
      <c r="G171" t="s">
        <v>3771</v>
      </c>
      <c r="H171" t="str">
        <f t="shared" si="4"/>
        <v>34</v>
      </c>
      <c r="I171">
        <f t="shared" si="5"/>
        <v>2</v>
      </c>
    </row>
    <row r="172" spans="1:9">
      <c r="A172" t="s">
        <v>2979</v>
      </c>
      <c r="B172" t="s">
        <v>2277</v>
      </c>
      <c r="C172" t="s">
        <v>1196</v>
      </c>
      <c r="D172" t="s">
        <v>2278</v>
      </c>
      <c r="E172" t="s">
        <v>2097</v>
      </c>
      <c r="F172" t="s">
        <v>3770</v>
      </c>
      <c r="G172" t="s">
        <v>3771</v>
      </c>
      <c r="H172" t="str">
        <f t="shared" si="4"/>
        <v>34</v>
      </c>
      <c r="I172">
        <f t="shared" si="5"/>
        <v>2</v>
      </c>
    </row>
    <row r="173" spans="1:9">
      <c r="A173" t="s">
        <v>2979</v>
      </c>
      <c r="B173" t="s">
        <v>2279</v>
      </c>
      <c r="C173" t="s">
        <v>1196</v>
      </c>
      <c r="D173" t="s">
        <v>2280</v>
      </c>
      <c r="E173" t="s">
        <v>2097</v>
      </c>
      <c r="F173" t="s">
        <v>3770</v>
      </c>
      <c r="G173" t="s">
        <v>3771</v>
      </c>
      <c r="H173" t="str">
        <f t="shared" si="4"/>
        <v>34</v>
      </c>
      <c r="I173">
        <f t="shared" si="5"/>
        <v>2</v>
      </c>
    </row>
    <row r="174" spans="1:9">
      <c r="A174" t="s">
        <v>2979</v>
      </c>
      <c r="B174" t="s">
        <v>2283</v>
      </c>
      <c r="C174" t="s">
        <v>1196</v>
      </c>
      <c r="D174" t="s">
        <v>2284</v>
      </c>
      <c r="E174" t="s">
        <v>2097</v>
      </c>
      <c r="F174" t="s">
        <v>3770</v>
      </c>
      <c r="G174" t="s">
        <v>3771</v>
      </c>
      <c r="H174" t="str">
        <f t="shared" si="4"/>
        <v>34</v>
      </c>
      <c r="I174">
        <f t="shared" si="5"/>
        <v>2</v>
      </c>
    </row>
    <row r="175" spans="1:9">
      <c r="A175" t="s">
        <v>2979</v>
      </c>
      <c r="B175" t="s">
        <v>3190</v>
      </c>
      <c r="C175" t="s">
        <v>1196</v>
      </c>
      <c r="D175" t="s">
        <v>3191</v>
      </c>
      <c r="E175" t="s">
        <v>2097</v>
      </c>
      <c r="F175" t="s">
        <v>3770</v>
      </c>
      <c r="G175" t="s">
        <v>3771</v>
      </c>
      <c r="H175" t="str">
        <f t="shared" si="4"/>
        <v>34</v>
      </c>
      <c r="I175">
        <f t="shared" si="5"/>
        <v>2</v>
      </c>
    </row>
    <row r="176" spans="1:9">
      <c r="A176" t="s">
        <v>2979</v>
      </c>
      <c r="B176" t="s">
        <v>3192</v>
      </c>
      <c r="C176" t="s">
        <v>1196</v>
      </c>
      <c r="D176" t="s">
        <v>3193</v>
      </c>
      <c r="E176" t="s">
        <v>2097</v>
      </c>
      <c r="F176" t="s">
        <v>3770</v>
      </c>
      <c r="G176" t="s">
        <v>3771</v>
      </c>
      <c r="H176" t="str">
        <f t="shared" si="4"/>
        <v>34</v>
      </c>
      <c r="I176">
        <f t="shared" si="5"/>
        <v>2</v>
      </c>
    </row>
    <row r="177" spans="1:9">
      <c r="A177" t="s">
        <v>2979</v>
      </c>
      <c r="B177" t="s">
        <v>3196</v>
      </c>
      <c r="C177" t="s">
        <v>1196</v>
      </c>
      <c r="D177" t="s">
        <v>3197</v>
      </c>
      <c r="E177" t="s">
        <v>2097</v>
      </c>
      <c r="F177" t="s">
        <v>3770</v>
      </c>
      <c r="G177" t="s">
        <v>3771</v>
      </c>
      <c r="H177" t="str">
        <f t="shared" si="4"/>
        <v>34</v>
      </c>
      <c r="I177">
        <f t="shared" si="5"/>
        <v>2</v>
      </c>
    </row>
    <row r="178" spans="1:9">
      <c r="A178" t="s">
        <v>2979</v>
      </c>
      <c r="B178" t="s">
        <v>3204</v>
      </c>
      <c r="C178" t="s">
        <v>1196</v>
      </c>
      <c r="D178" t="s">
        <v>3205</v>
      </c>
      <c r="E178" t="s">
        <v>2097</v>
      </c>
      <c r="F178" t="s">
        <v>3770</v>
      </c>
      <c r="G178" t="s">
        <v>3771</v>
      </c>
      <c r="H178" t="str">
        <f t="shared" si="4"/>
        <v>34</v>
      </c>
      <c r="I178">
        <f t="shared" si="5"/>
        <v>2</v>
      </c>
    </row>
    <row r="179" spans="1:9">
      <c r="A179" t="s">
        <v>2979</v>
      </c>
      <c r="B179" t="s">
        <v>3208</v>
      </c>
      <c r="C179" t="s">
        <v>1196</v>
      </c>
      <c r="D179" t="s">
        <v>3209</v>
      </c>
      <c r="E179" t="s">
        <v>2097</v>
      </c>
      <c r="F179" t="s">
        <v>3770</v>
      </c>
      <c r="G179" t="s">
        <v>3771</v>
      </c>
      <c r="H179" t="str">
        <f t="shared" si="4"/>
        <v>34</v>
      </c>
      <c r="I179">
        <f t="shared" si="5"/>
        <v>2</v>
      </c>
    </row>
    <row r="180" spans="1:9">
      <c r="A180" t="s">
        <v>2979</v>
      </c>
      <c r="B180" t="s">
        <v>3210</v>
      </c>
      <c r="C180" t="s">
        <v>1196</v>
      </c>
      <c r="D180" t="s">
        <v>3211</v>
      </c>
      <c r="E180" t="s">
        <v>2097</v>
      </c>
      <c r="F180" t="s">
        <v>3770</v>
      </c>
      <c r="G180" t="s">
        <v>3771</v>
      </c>
      <c r="H180" t="str">
        <f t="shared" si="4"/>
        <v>34</v>
      </c>
      <c r="I180">
        <f t="shared" si="5"/>
        <v>2</v>
      </c>
    </row>
    <row r="181" spans="1:9">
      <c r="A181" t="s">
        <v>2979</v>
      </c>
      <c r="B181" t="s">
        <v>3214</v>
      </c>
      <c r="C181" t="s">
        <v>1196</v>
      </c>
      <c r="D181" t="s">
        <v>3215</v>
      </c>
      <c r="E181" t="s">
        <v>2097</v>
      </c>
      <c r="F181" t="s">
        <v>3770</v>
      </c>
      <c r="G181" t="s">
        <v>3771</v>
      </c>
      <c r="H181" t="str">
        <f t="shared" si="4"/>
        <v>34</v>
      </c>
      <c r="I181">
        <f t="shared" si="5"/>
        <v>2</v>
      </c>
    </row>
    <row r="182" spans="1:9">
      <c r="A182" t="s">
        <v>2979</v>
      </c>
      <c r="B182" t="s">
        <v>3216</v>
      </c>
      <c r="C182" t="s">
        <v>1196</v>
      </c>
      <c r="D182" t="s">
        <v>3217</v>
      </c>
      <c r="E182" t="s">
        <v>2097</v>
      </c>
      <c r="F182" t="s">
        <v>3770</v>
      </c>
      <c r="G182" t="s">
        <v>3771</v>
      </c>
      <c r="H182" t="str">
        <f t="shared" si="4"/>
        <v>34</v>
      </c>
      <c r="I182">
        <f t="shared" si="5"/>
        <v>2</v>
      </c>
    </row>
    <row r="183" spans="1:9">
      <c r="A183" t="s">
        <v>2979</v>
      </c>
      <c r="B183" t="s">
        <v>3218</v>
      </c>
      <c r="C183" t="s">
        <v>1196</v>
      </c>
      <c r="D183" t="s">
        <v>3219</v>
      </c>
      <c r="E183" t="s">
        <v>2097</v>
      </c>
      <c r="F183" t="s">
        <v>3770</v>
      </c>
      <c r="G183" t="s">
        <v>3771</v>
      </c>
      <c r="H183" t="str">
        <f t="shared" si="4"/>
        <v>34</v>
      </c>
      <c r="I183">
        <f t="shared" si="5"/>
        <v>2</v>
      </c>
    </row>
    <row r="184" spans="1:9">
      <c r="A184" t="s">
        <v>2979</v>
      </c>
      <c r="B184" t="s">
        <v>4149</v>
      </c>
      <c r="C184" t="s">
        <v>1196</v>
      </c>
      <c r="D184" t="s">
        <v>4150</v>
      </c>
      <c r="E184" t="s">
        <v>2097</v>
      </c>
      <c r="F184" t="s">
        <v>3770</v>
      </c>
      <c r="G184" t="s">
        <v>3771</v>
      </c>
      <c r="H184" t="str">
        <f t="shared" si="4"/>
        <v>34</v>
      </c>
      <c r="I184">
        <f t="shared" si="5"/>
        <v>2</v>
      </c>
    </row>
    <row r="185" spans="1:9">
      <c r="A185" t="s">
        <v>2979</v>
      </c>
      <c r="B185" t="s">
        <v>530</v>
      </c>
      <c r="C185" t="s">
        <v>1196</v>
      </c>
      <c r="D185" t="s">
        <v>531</v>
      </c>
      <c r="E185" t="s">
        <v>2097</v>
      </c>
      <c r="F185" t="s">
        <v>3770</v>
      </c>
      <c r="G185" t="s">
        <v>3771</v>
      </c>
      <c r="H185" t="str">
        <f t="shared" si="4"/>
        <v>34</v>
      </c>
      <c r="I185">
        <f t="shared" si="5"/>
        <v>2</v>
      </c>
    </row>
    <row r="186" spans="1:9">
      <c r="A186" t="s">
        <v>2979</v>
      </c>
      <c r="B186" t="s">
        <v>2233</v>
      </c>
      <c r="C186" t="s">
        <v>1196</v>
      </c>
      <c r="D186" t="s">
        <v>4147</v>
      </c>
      <c r="E186" t="s">
        <v>2097</v>
      </c>
      <c r="F186" t="s">
        <v>3770</v>
      </c>
      <c r="G186" t="s">
        <v>3799</v>
      </c>
      <c r="H186" t="str">
        <f t="shared" si="4"/>
        <v>33</v>
      </c>
      <c r="I186">
        <f t="shared" si="5"/>
        <v>2</v>
      </c>
    </row>
    <row r="187" spans="1:9">
      <c r="A187" t="s">
        <v>2979</v>
      </c>
      <c r="B187" t="s">
        <v>2269</v>
      </c>
      <c r="C187" t="s">
        <v>1196</v>
      </c>
      <c r="D187" t="s">
        <v>2270</v>
      </c>
      <c r="E187" t="s">
        <v>2097</v>
      </c>
      <c r="F187" t="s">
        <v>3761</v>
      </c>
      <c r="G187" t="s">
        <v>5463</v>
      </c>
      <c r="H187" t="str">
        <f t="shared" si="4"/>
        <v>16</v>
      </c>
      <c r="I187">
        <f t="shared" si="5"/>
        <v>2</v>
      </c>
    </row>
    <row r="188" spans="1:9">
      <c r="A188" t="s">
        <v>2979</v>
      </c>
      <c r="B188" t="s">
        <v>5351</v>
      </c>
      <c r="C188" t="s">
        <v>1196</v>
      </c>
      <c r="D188" t="s">
        <v>5352</v>
      </c>
      <c r="E188" t="s">
        <v>2097</v>
      </c>
      <c r="F188" t="s">
        <v>3761</v>
      </c>
      <c r="G188" t="s">
        <v>3768</v>
      </c>
      <c r="H188" t="str">
        <f t="shared" si="4"/>
        <v>13</v>
      </c>
      <c r="I188">
        <f t="shared" si="5"/>
        <v>2</v>
      </c>
    </row>
    <row r="189" spans="1:9">
      <c r="A189" t="s">
        <v>2979</v>
      </c>
      <c r="B189" t="s">
        <v>2202</v>
      </c>
      <c r="C189" t="s">
        <v>1196</v>
      </c>
      <c r="D189" t="s">
        <v>2203</v>
      </c>
      <c r="E189" t="s">
        <v>2097</v>
      </c>
      <c r="F189" t="s">
        <v>3761</v>
      </c>
      <c r="G189" t="s">
        <v>3766</v>
      </c>
      <c r="H189" t="str">
        <f t="shared" si="4"/>
        <v>12</v>
      </c>
      <c r="I189">
        <f t="shared" si="5"/>
        <v>2</v>
      </c>
    </row>
    <row r="190" spans="1:9">
      <c r="A190" t="s">
        <v>2979</v>
      </c>
      <c r="B190" t="s">
        <v>2204</v>
      </c>
      <c r="C190" t="s">
        <v>1196</v>
      </c>
      <c r="D190" t="s">
        <v>2205</v>
      </c>
      <c r="E190" t="s">
        <v>2097</v>
      </c>
      <c r="F190" t="s">
        <v>3761</v>
      </c>
      <c r="G190" t="s">
        <v>3766</v>
      </c>
      <c r="H190" t="str">
        <f t="shared" si="4"/>
        <v>12</v>
      </c>
      <c r="I190">
        <f t="shared" si="5"/>
        <v>2</v>
      </c>
    </row>
    <row r="191" spans="1:9">
      <c r="A191" t="s">
        <v>2979</v>
      </c>
      <c r="B191" t="s">
        <v>2206</v>
      </c>
      <c r="C191" t="s">
        <v>1196</v>
      </c>
      <c r="D191" t="s">
        <v>2207</v>
      </c>
      <c r="E191" t="s">
        <v>2097</v>
      </c>
      <c r="F191" t="s">
        <v>3761</v>
      </c>
      <c r="G191" t="s">
        <v>3766</v>
      </c>
      <c r="H191" t="str">
        <f t="shared" si="4"/>
        <v>12</v>
      </c>
      <c r="I191">
        <f t="shared" si="5"/>
        <v>2</v>
      </c>
    </row>
    <row r="192" spans="1:9">
      <c r="A192" t="s">
        <v>2979</v>
      </c>
      <c r="B192" t="s">
        <v>2208</v>
      </c>
      <c r="C192" t="s">
        <v>1196</v>
      </c>
      <c r="D192" t="s">
        <v>2209</v>
      </c>
      <c r="E192" t="s">
        <v>2097</v>
      </c>
      <c r="F192" t="s">
        <v>3761</v>
      </c>
      <c r="G192" t="s">
        <v>3766</v>
      </c>
      <c r="H192" t="str">
        <f t="shared" si="4"/>
        <v>12</v>
      </c>
      <c r="I192">
        <f t="shared" si="5"/>
        <v>2</v>
      </c>
    </row>
    <row r="193" spans="1:9">
      <c r="A193" t="s">
        <v>2979</v>
      </c>
      <c r="B193" t="s">
        <v>2216</v>
      </c>
      <c r="C193" t="s">
        <v>1196</v>
      </c>
      <c r="D193" t="s">
        <v>2217</v>
      </c>
      <c r="E193" t="s">
        <v>2097</v>
      </c>
      <c r="F193" t="s">
        <v>3761</v>
      </c>
      <c r="G193" t="s">
        <v>3766</v>
      </c>
      <c r="H193" t="str">
        <f t="shared" si="4"/>
        <v>12</v>
      </c>
      <c r="I193">
        <f t="shared" si="5"/>
        <v>2</v>
      </c>
    </row>
    <row r="194" spans="1:9">
      <c r="A194" t="s">
        <v>2979</v>
      </c>
      <c r="B194" t="s">
        <v>2221</v>
      </c>
      <c r="C194" t="s">
        <v>1196</v>
      </c>
      <c r="D194" t="s">
        <v>2222</v>
      </c>
      <c r="E194" t="s">
        <v>2097</v>
      </c>
      <c r="F194" t="s">
        <v>3761</v>
      </c>
      <c r="G194" t="s">
        <v>3766</v>
      </c>
      <c r="H194" t="str">
        <f t="shared" ref="H194:H257" si="6">VLOOKUP(G194,dataSchoolOrder,2,0)</f>
        <v>12</v>
      </c>
      <c r="I194">
        <f t="shared" ref="I194:I257" si="7">IFERROR(VLOOKUP(E194,dataTitleIOrder,2,0),"")</f>
        <v>2</v>
      </c>
    </row>
    <row r="195" spans="1:9">
      <c r="A195" t="s">
        <v>2979</v>
      </c>
      <c r="B195" t="s">
        <v>2225</v>
      </c>
      <c r="C195" t="s">
        <v>1196</v>
      </c>
      <c r="D195" t="s">
        <v>2226</v>
      </c>
      <c r="E195" t="s">
        <v>2097</v>
      </c>
      <c r="F195" t="s">
        <v>3761</v>
      </c>
      <c r="G195" t="s">
        <v>3766</v>
      </c>
      <c r="H195" t="str">
        <f t="shared" si="6"/>
        <v>12</v>
      </c>
      <c r="I195">
        <f t="shared" si="7"/>
        <v>2</v>
      </c>
    </row>
    <row r="196" spans="1:9">
      <c r="A196" t="s">
        <v>2979</v>
      </c>
      <c r="B196" t="s">
        <v>2227</v>
      </c>
      <c r="C196" t="s">
        <v>1196</v>
      </c>
      <c r="D196" t="s">
        <v>2228</v>
      </c>
      <c r="E196" t="s">
        <v>2097</v>
      </c>
      <c r="F196" t="s">
        <v>3761</v>
      </c>
      <c r="G196" t="s">
        <v>3766</v>
      </c>
      <c r="H196" t="str">
        <f t="shared" si="6"/>
        <v>12</v>
      </c>
      <c r="I196">
        <f t="shared" si="7"/>
        <v>2</v>
      </c>
    </row>
    <row r="197" spans="1:9">
      <c r="A197" t="s">
        <v>2979</v>
      </c>
      <c r="B197" t="s">
        <v>2229</v>
      </c>
      <c r="C197" t="s">
        <v>1196</v>
      </c>
      <c r="D197" t="s">
        <v>2230</v>
      </c>
      <c r="E197" t="s">
        <v>2097</v>
      </c>
      <c r="F197" t="s">
        <v>3761</v>
      </c>
      <c r="G197" t="s">
        <v>3766</v>
      </c>
      <c r="H197" t="str">
        <f t="shared" si="6"/>
        <v>12</v>
      </c>
      <c r="I197">
        <f t="shared" si="7"/>
        <v>2</v>
      </c>
    </row>
    <row r="198" spans="1:9">
      <c r="A198" t="s">
        <v>2979</v>
      </c>
      <c r="B198" t="s">
        <v>2231</v>
      </c>
      <c r="C198" t="s">
        <v>1196</v>
      </c>
      <c r="D198" t="s">
        <v>2232</v>
      </c>
      <c r="E198" t="s">
        <v>2097</v>
      </c>
      <c r="F198" t="s">
        <v>3761</v>
      </c>
      <c r="G198" t="s">
        <v>3766</v>
      </c>
      <c r="H198" t="str">
        <f t="shared" si="6"/>
        <v>12</v>
      </c>
      <c r="I198">
        <f t="shared" si="7"/>
        <v>2</v>
      </c>
    </row>
    <row r="199" spans="1:9">
      <c r="A199" t="s">
        <v>2979</v>
      </c>
      <c r="B199" t="s">
        <v>2236</v>
      </c>
      <c r="C199" t="s">
        <v>1196</v>
      </c>
      <c r="D199" t="s">
        <v>2237</v>
      </c>
      <c r="E199" t="s">
        <v>2097</v>
      </c>
      <c r="F199" t="s">
        <v>3761</v>
      </c>
      <c r="G199" t="s">
        <v>3766</v>
      </c>
      <c r="H199" t="str">
        <f t="shared" si="6"/>
        <v>12</v>
      </c>
      <c r="I199">
        <f t="shared" si="7"/>
        <v>2</v>
      </c>
    </row>
    <row r="200" spans="1:9">
      <c r="A200" t="s">
        <v>2979</v>
      </c>
      <c r="B200" t="s">
        <v>2238</v>
      </c>
      <c r="C200" t="s">
        <v>1196</v>
      </c>
      <c r="D200" t="s">
        <v>2239</v>
      </c>
      <c r="E200" t="s">
        <v>2097</v>
      </c>
      <c r="F200" t="s">
        <v>3761</v>
      </c>
      <c r="G200" t="s">
        <v>3766</v>
      </c>
      <c r="H200" t="str">
        <f t="shared" si="6"/>
        <v>12</v>
      </c>
      <c r="I200">
        <f t="shared" si="7"/>
        <v>2</v>
      </c>
    </row>
    <row r="201" spans="1:9">
      <c r="A201" t="s">
        <v>2979</v>
      </c>
      <c r="B201" t="s">
        <v>2240</v>
      </c>
      <c r="C201" t="s">
        <v>1196</v>
      </c>
      <c r="D201" t="s">
        <v>2167</v>
      </c>
      <c r="E201" t="s">
        <v>2097</v>
      </c>
      <c r="F201" t="s">
        <v>3761</v>
      </c>
      <c r="G201" t="s">
        <v>3766</v>
      </c>
      <c r="H201" t="str">
        <f t="shared" si="6"/>
        <v>12</v>
      </c>
      <c r="I201">
        <f t="shared" si="7"/>
        <v>2</v>
      </c>
    </row>
    <row r="202" spans="1:9">
      <c r="A202" t="s">
        <v>2979</v>
      </c>
      <c r="B202" t="s">
        <v>2241</v>
      </c>
      <c r="C202" t="s">
        <v>1196</v>
      </c>
      <c r="D202" t="s">
        <v>5354</v>
      </c>
      <c r="E202" t="s">
        <v>2097</v>
      </c>
      <c r="F202" t="s">
        <v>3761</v>
      </c>
      <c r="G202" t="s">
        <v>3766</v>
      </c>
      <c r="H202" t="str">
        <f t="shared" si="6"/>
        <v>12</v>
      </c>
      <c r="I202">
        <f t="shared" si="7"/>
        <v>2</v>
      </c>
    </row>
    <row r="203" spans="1:9">
      <c r="A203" t="s">
        <v>2979</v>
      </c>
      <c r="B203" t="s">
        <v>2243</v>
      </c>
      <c r="C203" t="s">
        <v>1196</v>
      </c>
      <c r="D203" t="s">
        <v>2244</v>
      </c>
      <c r="E203" t="s">
        <v>2097</v>
      </c>
      <c r="F203" t="s">
        <v>3761</v>
      </c>
      <c r="G203" t="s">
        <v>3766</v>
      </c>
      <c r="H203" t="str">
        <f t="shared" si="6"/>
        <v>12</v>
      </c>
      <c r="I203">
        <f t="shared" si="7"/>
        <v>2</v>
      </c>
    </row>
    <row r="204" spans="1:9">
      <c r="A204" t="s">
        <v>2979</v>
      </c>
      <c r="B204" t="s">
        <v>2247</v>
      </c>
      <c r="C204" t="s">
        <v>1196</v>
      </c>
      <c r="D204" t="s">
        <v>2248</v>
      </c>
      <c r="E204" t="s">
        <v>2097</v>
      </c>
      <c r="F204" t="s">
        <v>3761</v>
      </c>
      <c r="G204" t="s">
        <v>3766</v>
      </c>
      <c r="H204" t="str">
        <f t="shared" si="6"/>
        <v>12</v>
      </c>
      <c r="I204">
        <f t="shared" si="7"/>
        <v>2</v>
      </c>
    </row>
    <row r="205" spans="1:9">
      <c r="A205" t="s">
        <v>2979</v>
      </c>
      <c r="B205" t="s">
        <v>2249</v>
      </c>
      <c r="C205" t="s">
        <v>1196</v>
      </c>
      <c r="D205" t="s">
        <v>2250</v>
      </c>
      <c r="E205" t="s">
        <v>2097</v>
      </c>
      <c r="F205" t="s">
        <v>3761</v>
      </c>
      <c r="G205" t="s">
        <v>3766</v>
      </c>
      <c r="H205" t="str">
        <f t="shared" si="6"/>
        <v>12</v>
      </c>
      <c r="I205">
        <f t="shared" si="7"/>
        <v>2</v>
      </c>
    </row>
    <row r="206" spans="1:9">
      <c r="A206" t="s">
        <v>2979</v>
      </c>
      <c r="B206" t="s">
        <v>2255</v>
      </c>
      <c r="C206" t="s">
        <v>1196</v>
      </c>
      <c r="D206" t="s">
        <v>2256</v>
      </c>
      <c r="E206" t="s">
        <v>2097</v>
      </c>
      <c r="F206" t="s">
        <v>3761</v>
      </c>
      <c r="G206" t="s">
        <v>3766</v>
      </c>
      <c r="H206" t="str">
        <f t="shared" si="6"/>
        <v>12</v>
      </c>
      <c r="I206">
        <f t="shared" si="7"/>
        <v>2</v>
      </c>
    </row>
    <row r="207" spans="1:9">
      <c r="A207" t="s">
        <v>2979</v>
      </c>
      <c r="B207" t="s">
        <v>2259</v>
      </c>
      <c r="C207" t="s">
        <v>1196</v>
      </c>
      <c r="D207" t="s">
        <v>2260</v>
      </c>
      <c r="E207" t="s">
        <v>2097</v>
      </c>
      <c r="F207" t="s">
        <v>3761</v>
      </c>
      <c r="G207" t="s">
        <v>3766</v>
      </c>
      <c r="H207" t="str">
        <f t="shared" si="6"/>
        <v>12</v>
      </c>
      <c r="I207">
        <f t="shared" si="7"/>
        <v>2</v>
      </c>
    </row>
    <row r="208" spans="1:9">
      <c r="A208" t="s">
        <v>2979</v>
      </c>
      <c r="B208" t="s">
        <v>2261</v>
      </c>
      <c r="C208" t="s">
        <v>1196</v>
      </c>
      <c r="D208" t="s">
        <v>2262</v>
      </c>
      <c r="E208" t="s">
        <v>2097</v>
      </c>
      <c r="F208" t="s">
        <v>3761</v>
      </c>
      <c r="G208" t="s">
        <v>3766</v>
      </c>
      <c r="H208" t="str">
        <f t="shared" si="6"/>
        <v>12</v>
      </c>
      <c r="I208">
        <f t="shared" si="7"/>
        <v>2</v>
      </c>
    </row>
    <row r="209" spans="1:9">
      <c r="A209" t="s">
        <v>2979</v>
      </c>
      <c r="B209" t="s">
        <v>2263</v>
      </c>
      <c r="C209" t="s">
        <v>1196</v>
      </c>
      <c r="D209" t="s">
        <v>2264</v>
      </c>
      <c r="E209" t="s">
        <v>2097</v>
      </c>
      <c r="F209" t="s">
        <v>3761</v>
      </c>
      <c r="G209" t="s">
        <v>3766</v>
      </c>
      <c r="H209" t="str">
        <f t="shared" si="6"/>
        <v>12</v>
      </c>
      <c r="I209">
        <f t="shared" si="7"/>
        <v>2</v>
      </c>
    </row>
    <row r="210" spans="1:9">
      <c r="A210" t="s">
        <v>2979</v>
      </c>
      <c r="B210" t="s">
        <v>2265</v>
      </c>
      <c r="C210" t="s">
        <v>1196</v>
      </c>
      <c r="D210" t="s">
        <v>2266</v>
      </c>
      <c r="E210" t="s">
        <v>2097</v>
      </c>
      <c r="F210" t="s">
        <v>3761</v>
      </c>
      <c r="G210" t="s">
        <v>3766</v>
      </c>
      <c r="H210" t="str">
        <f t="shared" si="6"/>
        <v>12</v>
      </c>
      <c r="I210">
        <f t="shared" si="7"/>
        <v>2</v>
      </c>
    </row>
    <row r="211" spans="1:9">
      <c r="A211" t="s">
        <v>2979</v>
      </c>
      <c r="B211" t="s">
        <v>2271</v>
      </c>
      <c r="C211" t="s">
        <v>1196</v>
      </c>
      <c r="D211" t="s">
        <v>2272</v>
      </c>
      <c r="E211" t="s">
        <v>2097</v>
      </c>
      <c r="F211" t="s">
        <v>3761</v>
      </c>
      <c r="G211" t="s">
        <v>3766</v>
      </c>
      <c r="H211" t="str">
        <f t="shared" si="6"/>
        <v>12</v>
      </c>
      <c r="I211">
        <f t="shared" si="7"/>
        <v>2</v>
      </c>
    </row>
    <row r="212" spans="1:9">
      <c r="A212" t="s">
        <v>2979</v>
      </c>
      <c r="B212" t="s">
        <v>2275</v>
      </c>
      <c r="C212" t="s">
        <v>1196</v>
      </c>
      <c r="D212" t="s">
        <v>2276</v>
      </c>
      <c r="E212" t="s">
        <v>2097</v>
      </c>
      <c r="F212" t="s">
        <v>3761</v>
      </c>
      <c r="G212" t="s">
        <v>3766</v>
      </c>
      <c r="H212" t="str">
        <f t="shared" si="6"/>
        <v>12</v>
      </c>
      <c r="I212">
        <f t="shared" si="7"/>
        <v>2</v>
      </c>
    </row>
    <row r="213" spans="1:9">
      <c r="A213" t="s">
        <v>2979</v>
      </c>
      <c r="B213" t="s">
        <v>2285</v>
      </c>
      <c r="C213" t="s">
        <v>1196</v>
      </c>
      <c r="D213" t="s">
        <v>2286</v>
      </c>
      <c r="E213" t="s">
        <v>2097</v>
      </c>
      <c r="F213" t="s">
        <v>3761</v>
      </c>
      <c r="G213" t="s">
        <v>3766</v>
      </c>
      <c r="H213" t="str">
        <f t="shared" si="6"/>
        <v>12</v>
      </c>
      <c r="I213">
        <f t="shared" si="7"/>
        <v>2</v>
      </c>
    </row>
    <row r="214" spans="1:9">
      <c r="A214" t="s">
        <v>2979</v>
      </c>
      <c r="B214" t="s">
        <v>3178</v>
      </c>
      <c r="C214" t="s">
        <v>1196</v>
      </c>
      <c r="D214" t="s">
        <v>3179</v>
      </c>
      <c r="E214" t="s">
        <v>2097</v>
      </c>
      <c r="F214" t="s">
        <v>3761</v>
      </c>
      <c r="G214" t="s">
        <v>3766</v>
      </c>
      <c r="H214" t="str">
        <f t="shared" si="6"/>
        <v>12</v>
      </c>
      <c r="I214">
        <f t="shared" si="7"/>
        <v>2</v>
      </c>
    </row>
    <row r="215" spans="1:9">
      <c r="A215" t="s">
        <v>2979</v>
      </c>
      <c r="B215" t="s">
        <v>3180</v>
      </c>
      <c r="C215" t="s">
        <v>1196</v>
      </c>
      <c r="D215" t="s">
        <v>3181</v>
      </c>
      <c r="E215" t="s">
        <v>2097</v>
      </c>
      <c r="F215" t="s">
        <v>3761</v>
      </c>
      <c r="G215" t="s">
        <v>3766</v>
      </c>
      <c r="H215" t="str">
        <f t="shared" si="6"/>
        <v>12</v>
      </c>
      <c r="I215">
        <f t="shared" si="7"/>
        <v>2</v>
      </c>
    </row>
    <row r="216" spans="1:9">
      <c r="A216" t="s">
        <v>2979</v>
      </c>
      <c r="B216" t="s">
        <v>3182</v>
      </c>
      <c r="C216" t="s">
        <v>1196</v>
      </c>
      <c r="D216" t="s">
        <v>3183</v>
      </c>
      <c r="E216" t="s">
        <v>2097</v>
      </c>
      <c r="F216" t="s">
        <v>3761</v>
      </c>
      <c r="G216" t="s">
        <v>3766</v>
      </c>
      <c r="H216" t="str">
        <f t="shared" si="6"/>
        <v>12</v>
      </c>
      <c r="I216">
        <f t="shared" si="7"/>
        <v>2</v>
      </c>
    </row>
    <row r="217" spans="1:9">
      <c r="A217" t="s">
        <v>2979</v>
      </c>
      <c r="B217" t="s">
        <v>3184</v>
      </c>
      <c r="C217" t="s">
        <v>1196</v>
      </c>
      <c r="D217" t="s">
        <v>3185</v>
      </c>
      <c r="E217" t="s">
        <v>2097</v>
      </c>
      <c r="F217" t="s">
        <v>3761</v>
      </c>
      <c r="G217" t="s">
        <v>3766</v>
      </c>
      <c r="H217" t="str">
        <f t="shared" si="6"/>
        <v>12</v>
      </c>
      <c r="I217">
        <f t="shared" si="7"/>
        <v>2</v>
      </c>
    </row>
    <row r="218" spans="1:9">
      <c r="A218" t="s">
        <v>2979</v>
      </c>
      <c r="B218" t="s">
        <v>3186</v>
      </c>
      <c r="C218" t="s">
        <v>1196</v>
      </c>
      <c r="D218" t="s">
        <v>3187</v>
      </c>
      <c r="E218" t="s">
        <v>2097</v>
      </c>
      <c r="F218" t="s">
        <v>3761</v>
      </c>
      <c r="G218" t="s">
        <v>3766</v>
      </c>
      <c r="H218" t="str">
        <f t="shared" si="6"/>
        <v>12</v>
      </c>
      <c r="I218">
        <f t="shared" si="7"/>
        <v>2</v>
      </c>
    </row>
    <row r="219" spans="1:9">
      <c r="A219" t="s">
        <v>2979</v>
      </c>
      <c r="B219" t="s">
        <v>3188</v>
      </c>
      <c r="C219" t="s">
        <v>1196</v>
      </c>
      <c r="D219" t="s">
        <v>3189</v>
      </c>
      <c r="E219" t="s">
        <v>2097</v>
      </c>
      <c r="F219" t="s">
        <v>3761</v>
      </c>
      <c r="G219" t="s">
        <v>3766</v>
      </c>
      <c r="H219" t="str">
        <f t="shared" si="6"/>
        <v>12</v>
      </c>
      <c r="I219">
        <f t="shared" si="7"/>
        <v>2</v>
      </c>
    </row>
    <row r="220" spans="1:9">
      <c r="A220" t="s">
        <v>2979</v>
      </c>
      <c r="B220" t="s">
        <v>3194</v>
      </c>
      <c r="C220" t="s">
        <v>1196</v>
      </c>
      <c r="D220" t="s">
        <v>3195</v>
      </c>
      <c r="E220" t="s">
        <v>2097</v>
      </c>
      <c r="F220" t="s">
        <v>3761</v>
      </c>
      <c r="G220" t="s">
        <v>3766</v>
      </c>
      <c r="H220" t="str">
        <f t="shared" si="6"/>
        <v>12</v>
      </c>
      <c r="I220">
        <f t="shared" si="7"/>
        <v>2</v>
      </c>
    </row>
    <row r="221" spans="1:9">
      <c r="A221" t="s">
        <v>2979</v>
      </c>
      <c r="B221" t="s">
        <v>3198</v>
      </c>
      <c r="C221" t="s">
        <v>1196</v>
      </c>
      <c r="D221" t="s">
        <v>3199</v>
      </c>
      <c r="E221" t="s">
        <v>2097</v>
      </c>
      <c r="F221" t="s">
        <v>3761</v>
      </c>
      <c r="G221" t="s">
        <v>3766</v>
      </c>
      <c r="H221" t="str">
        <f t="shared" si="6"/>
        <v>12</v>
      </c>
      <c r="I221">
        <f t="shared" si="7"/>
        <v>2</v>
      </c>
    </row>
    <row r="222" spans="1:9">
      <c r="A222" t="s">
        <v>2979</v>
      </c>
      <c r="B222" t="s">
        <v>3202</v>
      </c>
      <c r="C222" t="s">
        <v>1196</v>
      </c>
      <c r="D222" t="s">
        <v>3203</v>
      </c>
      <c r="E222" t="s">
        <v>2097</v>
      </c>
      <c r="F222" t="s">
        <v>3761</v>
      </c>
      <c r="G222" t="s">
        <v>3766</v>
      </c>
      <c r="H222" t="str">
        <f t="shared" si="6"/>
        <v>12</v>
      </c>
      <c r="I222">
        <f t="shared" si="7"/>
        <v>2</v>
      </c>
    </row>
    <row r="223" spans="1:9">
      <c r="A223" t="s">
        <v>2979</v>
      </c>
      <c r="B223" t="s">
        <v>3206</v>
      </c>
      <c r="C223" t="s">
        <v>1196</v>
      </c>
      <c r="D223" t="s">
        <v>3207</v>
      </c>
      <c r="E223" t="s">
        <v>2097</v>
      </c>
      <c r="F223" t="s">
        <v>3761</v>
      </c>
      <c r="G223" t="s">
        <v>3766</v>
      </c>
      <c r="H223" t="str">
        <f t="shared" si="6"/>
        <v>12</v>
      </c>
      <c r="I223">
        <f t="shared" si="7"/>
        <v>2</v>
      </c>
    </row>
    <row r="224" spans="1:9">
      <c r="A224" t="s">
        <v>2979</v>
      </c>
      <c r="B224" t="s">
        <v>3222</v>
      </c>
      <c r="C224" t="s">
        <v>1196</v>
      </c>
      <c r="D224" t="s">
        <v>3223</v>
      </c>
      <c r="E224" t="s">
        <v>2097</v>
      </c>
      <c r="F224" t="s">
        <v>3761</v>
      </c>
      <c r="G224" t="s">
        <v>3766</v>
      </c>
      <c r="H224" t="str">
        <f t="shared" si="6"/>
        <v>12</v>
      </c>
      <c r="I224">
        <f t="shared" si="7"/>
        <v>2</v>
      </c>
    </row>
    <row r="225" spans="1:9">
      <c r="A225" t="s">
        <v>2979</v>
      </c>
      <c r="B225" t="s">
        <v>2187</v>
      </c>
      <c r="C225" t="s">
        <v>1196</v>
      </c>
      <c r="D225" t="s">
        <v>2188</v>
      </c>
      <c r="E225" t="s">
        <v>2097</v>
      </c>
      <c r="F225" t="s">
        <v>5467</v>
      </c>
      <c r="G225" t="s">
        <v>3785</v>
      </c>
      <c r="H225" t="str">
        <f t="shared" si="6"/>
        <v>09</v>
      </c>
      <c r="I225">
        <f t="shared" si="7"/>
        <v>2</v>
      </c>
    </row>
    <row r="226" spans="1:9">
      <c r="A226" t="s">
        <v>2979</v>
      </c>
      <c r="B226" t="s">
        <v>2198</v>
      </c>
      <c r="C226" t="s">
        <v>1196</v>
      </c>
      <c r="D226" t="s">
        <v>2199</v>
      </c>
      <c r="E226" t="s">
        <v>2097</v>
      </c>
      <c r="F226" t="s">
        <v>3764</v>
      </c>
      <c r="G226" t="s">
        <v>3785</v>
      </c>
      <c r="H226" t="str">
        <f t="shared" si="6"/>
        <v>09</v>
      </c>
      <c r="I226">
        <f t="shared" si="7"/>
        <v>2</v>
      </c>
    </row>
    <row r="227" spans="1:9">
      <c r="A227" t="s">
        <v>2979</v>
      </c>
      <c r="B227" t="s">
        <v>4723</v>
      </c>
      <c r="C227" t="s">
        <v>1196</v>
      </c>
      <c r="D227" t="s">
        <v>4722</v>
      </c>
      <c r="E227" t="s">
        <v>2589</v>
      </c>
      <c r="F227" t="s">
        <v>3764</v>
      </c>
      <c r="G227" t="s">
        <v>3765</v>
      </c>
      <c r="H227" t="str">
        <f t="shared" si="6"/>
        <v>06</v>
      </c>
      <c r="I227">
        <f t="shared" si="7"/>
        <v>1</v>
      </c>
    </row>
    <row r="228" spans="1:9">
      <c r="A228" t="s">
        <v>2979</v>
      </c>
      <c r="B228" t="s">
        <v>2180</v>
      </c>
      <c r="C228" t="s">
        <v>1196</v>
      </c>
      <c r="D228" t="s">
        <v>2181</v>
      </c>
      <c r="E228" t="s">
        <v>2097</v>
      </c>
      <c r="F228" t="s">
        <v>3764</v>
      </c>
      <c r="G228" t="s">
        <v>3765</v>
      </c>
      <c r="H228" t="str">
        <f t="shared" si="6"/>
        <v>06</v>
      </c>
      <c r="I228">
        <f t="shared" si="7"/>
        <v>2</v>
      </c>
    </row>
    <row r="229" spans="1:9">
      <c r="A229" t="s">
        <v>2979</v>
      </c>
      <c r="B229" t="s">
        <v>5355</v>
      </c>
      <c r="C229" t="s">
        <v>1196</v>
      </c>
      <c r="D229" t="s">
        <v>5356</v>
      </c>
      <c r="E229" t="s">
        <v>2097</v>
      </c>
      <c r="F229" t="s">
        <v>3764</v>
      </c>
      <c r="G229" t="s">
        <v>3765</v>
      </c>
      <c r="H229" t="str">
        <f t="shared" si="6"/>
        <v>06</v>
      </c>
      <c r="I229">
        <f t="shared" si="7"/>
        <v>2</v>
      </c>
    </row>
    <row r="230" spans="1:9">
      <c r="A230" t="s">
        <v>2979</v>
      </c>
      <c r="B230" t="s">
        <v>2287</v>
      </c>
      <c r="C230" t="s">
        <v>1196</v>
      </c>
      <c r="D230" t="s">
        <v>5353</v>
      </c>
      <c r="E230" t="s">
        <v>2097</v>
      </c>
      <c r="F230" t="s">
        <v>3764</v>
      </c>
      <c r="G230" t="s">
        <v>3765</v>
      </c>
      <c r="H230" t="str">
        <f t="shared" si="6"/>
        <v>06</v>
      </c>
      <c r="I230">
        <f t="shared" si="7"/>
        <v>2</v>
      </c>
    </row>
    <row r="231" spans="1:9">
      <c r="A231" t="s">
        <v>2979</v>
      </c>
      <c r="B231" t="s">
        <v>2182</v>
      </c>
      <c r="C231" t="s">
        <v>1196</v>
      </c>
      <c r="D231" t="s">
        <v>4145</v>
      </c>
      <c r="E231" t="s">
        <v>2097</v>
      </c>
      <c r="F231" t="s">
        <v>3764</v>
      </c>
      <c r="G231" t="s">
        <v>3780</v>
      </c>
      <c r="H231" t="str">
        <f t="shared" si="6"/>
        <v>04</v>
      </c>
      <c r="I231">
        <f t="shared" si="7"/>
        <v>2</v>
      </c>
    </row>
    <row r="232" spans="1:9">
      <c r="A232" t="s">
        <v>2979</v>
      </c>
      <c r="B232" t="s">
        <v>2185</v>
      </c>
      <c r="C232" t="s">
        <v>1196</v>
      </c>
      <c r="D232" t="s">
        <v>2186</v>
      </c>
      <c r="E232" t="s">
        <v>2097</v>
      </c>
      <c r="F232" t="s">
        <v>3764</v>
      </c>
      <c r="G232" t="s">
        <v>3780</v>
      </c>
      <c r="H232" t="str">
        <f t="shared" si="6"/>
        <v>04</v>
      </c>
      <c r="I232">
        <f t="shared" si="7"/>
        <v>2</v>
      </c>
    </row>
    <row r="233" spans="1:9">
      <c r="A233" t="s">
        <v>2979</v>
      </c>
      <c r="B233" t="s">
        <v>2189</v>
      </c>
      <c r="C233" t="s">
        <v>1196</v>
      </c>
      <c r="D233" t="s">
        <v>4146</v>
      </c>
      <c r="E233" t="s">
        <v>2097</v>
      </c>
      <c r="F233" t="s">
        <v>3764</v>
      </c>
      <c r="G233" t="s">
        <v>3780</v>
      </c>
      <c r="H233" t="str">
        <f t="shared" si="6"/>
        <v>04</v>
      </c>
      <c r="I233">
        <f t="shared" si="7"/>
        <v>2</v>
      </c>
    </row>
    <row r="234" spans="1:9">
      <c r="A234" t="s">
        <v>2979</v>
      </c>
      <c r="B234" t="s">
        <v>2190</v>
      </c>
      <c r="C234" t="s">
        <v>1196</v>
      </c>
      <c r="D234" t="s">
        <v>2191</v>
      </c>
      <c r="E234" t="s">
        <v>2097</v>
      </c>
      <c r="F234" t="s">
        <v>3764</v>
      </c>
      <c r="G234" t="s">
        <v>3780</v>
      </c>
      <c r="H234" t="str">
        <f t="shared" si="6"/>
        <v>04</v>
      </c>
      <c r="I234">
        <f t="shared" si="7"/>
        <v>2</v>
      </c>
    </row>
    <row r="235" spans="1:9">
      <c r="A235" t="s">
        <v>2978</v>
      </c>
      <c r="B235" t="s">
        <v>540</v>
      </c>
      <c r="C235" t="s">
        <v>1195</v>
      </c>
      <c r="D235" t="s">
        <v>541</v>
      </c>
      <c r="E235" t="s">
        <v>2589</v>
      </c>
      <c r="F235" t="s">
        <v>3755</v>
      </c>
      <c r="G235" t="s">
        <v>3756</v>
      </c>
      <c r="H235" t="str">
        <f t="shared" si="6"/>
        <v>56</v>
      </c>
      <c r="I235">
        <f t="shared" si="7"/>
        <v>1</v>
      </c>
    </row>
    <row r="236" spans="1:9">
      <c r="A236" t="s">
        <v>2978</v>
      </c>
      <c r="B236" t="s">
        <v>538</v>
      </c>
      <c r="C236" t="s">
        <v>1195</v>
      </c>
      <c r="D236" t="s">
        <v>539</v>
      </c>
      <c r="E236" t="s">
        <v>2587</v>
      </c>
      <c r="F236" t="s">
        <v>3757</v>
      </c>
      <c r="G236" t="s">
        <v>3769</v>
      </c>
      <c r="H236" t="str">
        <f t="shared" si="6"/>
        <v>47</v>
      </c>
      <c r="I236">
        <f t="shared" si="7"/>
        <v>3</v>
      </c>
    </row>
    <row r="237" spans="1:9">
      <c r="A237" t="s">
        <v>2978</v>
      </c>
      <c r="B237" t="s">
        <v>536</v>
      </c>
      <c r="C237" t="s">
        <v>1195</v>
      </c>
      <c r="D237" t="s">
        <v>537</v>
      </c>
      <c r="E237" t="s">
        <v>2587</v>
      </c>
      <c r="F237" t="s">
        <v>3761</v>
      </c>
      <c r="G237" t="s">
        <v>5464</v>
      </c>
      <c r="H237" t="str">
        <f t="shared" si="6"/>
        <v>15</v>
      </c>
      <c r="I237">
        <f t="shared" si="7"/>
        <v>3</v>
      </c>
    </row>
    <row r="238" spans="1:9">
      <c r="A238" t="s">
        <v>2978</v>
      </c>
      <c r="B238" t="s">
        <v>534</v>
      </c>
      <c r="C238" t="s">
        <v>1195</v>
      </c>
      <c r="D238" t="s">
        <v>535</v>
      </c>
      <c r="E238" t="s">
        <v>2589</v>
      </c>
      <c r="F238" t="s">
        <v>3761</v>
      </c>
      <c r="G238" t="s">
        <v>3776</v>
      </c>
      <c r="H238" t="str">
        <f t="shared" si="6"/>
        <v>11</v>
      </c>
      <c r="I238">
        <f t="shared" si="7"/>
        <v>1</v>
      </c>
    </row>
    <row r="239" spans="1:9">
      <c r="A239" t="s">
        <v>2976</v>
      </c>
      <c r="B239" t="s">
        <v>546</v>
      </c>
      <c r="C239" t="s">
        <v>1193</v>
      </c>
      <c r="D239" t="s">
        <v>547</v>
      </c>
      <c r="E239" t="s">
        <v>2587</v>
      </c>
      <c r="F239" t="s">
        <v>3761</v>
      </c>
      <c r="G239" t="s">
        <v>3777</v>
      </c>
      <c r="H239" t="str">
        <f t="shared" si="6"/>
        <v>28</v>
      </c>
      <c r="I239">
        <f t="shared" si="7"/>
        <v>3</v>
      </c>
    </row>
    <row r="240" spans="1:9">
      <c r="A240" t="s">
        <v>2976</v>
      </c>
      <c r="B240" t="s">
        <v>544</v>
      </c>
      <c r="C240" t="s">
        <v>1193</v>
      </c>
      <c r="D240" t="s">
        <v>545</v>
      </c>
      <c r="E240" t="s">
        <v>2589</v>
      </c>
      <c r="F240" t="s">
        <v>3764</v>
      </c>
      <c r="G240" t="s">
        <v>3765</v>
      </c>
      <c r="H240" t="str">
        <f t="shared" si="6"/>
        <v>06</v>
      </c>
      <c r="I240">
        <f t="shared" si="7"/>
        <v>1</v>
      </c>
    </row>
    <row r="241" spans="1:9">
      <c r="A241" t="s">
        <v>2975</v>
      </c>
      <c r="B241" t="s">
        <v>548</v>
      </c>
      <c r="C241" t="s">
        <v>1192</v>
      </c>
      <c r="D241" t="s">
        <v>549</v>
      </c>
      <c r="E241" t="s">
        <v>2587</v>
      </c>
      <c r="F241" t="s">
        <v>3761</v>
      </c>
      <c r="G241" t="s">
        <v>3766</v>
      </c>
      <c r="H241" t="str">
        <f t="shared" si="6"/>
        <v>12</v>
      </c>
      <c r="I241">
        <f t="shared" si="7"/>
        <v>3</v>
      </c>
    </row>
    <row r="242" spans="1:9">
      <c r="A242" t="s">
        <v>2974</v>
      </c>
      <c r="B242" t="s">
        <v>566</v>
      </c>
      <c r="C242" t="s">
        <v>1191</v>
      </c>
      <c r="D242" t="s">
        <v>567</v>
      </c>
      <c r="E242" t="s">
        <v>2589</v>
      </c>
      <c r="F242" t="s">
        <v>3755</v>
      </c>
      <c r="G242" t="s">
        <v>3803</v>
      </c>
      <c r="H242" t="str">
        <f t="shared" si="6"/>
        <v>61</v>
      </c>
      <c r="I242">
        <f t="shared" si="7"/>
        <v>1</v>
      </c>
    </row>
    <row r="243" spans="1:9">
      <c r="A243" t="s">
        <v>2974</v>
      </c>
      <c r="B243" t="s">
        <v>562</v>
      </c>
      <c r="C243" t="s">
        <v>1191</v>
      </c>
      <c r="D243" t="s">
        <v>563</v>
      </c>
      <c r="E243" t="s">
        <v>2589</v>
      </c>
      <c r="F243" t="s">
        <v>3757</v>
      </c>
      <c r="G243" t="s">
        <v>3758</v>
      </c>
      <c r="H243" t="str">
        <f t="shared" si="6"/>
        <v>50</v>
      </c>
      <c r="I243">
        <f t="shared" si="7"/>
        <v>1</v>
      </c>
    </row>
    <row r="244" spans="1:9">
      <c r="A244" t="s">
        <v>2974</v>
      </c>
      <c r="B244" t="s">
        <v>564</v>
      </c>
      <c r="C244" t="s">
        <v>1191</v>
      </c>
      <c r="D244" t="s">
        <v>565</v>
      </c>
      <c r="E244" t="s">
        <v>2589</v>
      </c>
      <c r="F244" t="s">
        <v>3757</v>
      </c>
      <c r="G244" t="s">
        <v>3758</v>
      </c>
      <c r="H244" t="str">
        <f t="shared" si="6"/>
        <v>50</v>
      </c>
      <c r="I244">
        <f t="shared" si="7"/>
        <v>1</v>
      </c>
    </row>
    <row r="245" spans="1:9">
      <c r="A245" t="s">
        <v>2974</v>
      </c>
      <c r="B245" t="s">
        <v>556</v>
      </c>
      <c r="C245" t="s">
        <v>1191</v>
      </c>
      <c r="D245" t="s">
        <v>557</v>
      </c>
      <c r="E245" t="s">
        <v>2589</v>
      </c>
      <c r="F245" t="s">
        <v>3761</v>
      </c>
      <c r="G245" t="s">
        <v>3781</v>
      </c>
      <c r="H245" t="str">
        <f t="shared" si="6"/>
        <v>20</v>
      </c>
      <c r="I245">
        <f t="shared" si="7"/>
        <v>1</v>
      </c>
    </row>
    <row r="246" spans="1:9">
      <c r="A246" t="s">
        <v>2974</v>
      </c>
      <c r="B246" t="s">
        <v>550</v>
      </c>
      <c r="C246" t="s">
        <v>1191</v>
      </c>
      <c r="D246" t="s">
        <v>551</v>
      </c>
      <c r="E246" t="s">
        <v>2589</v>
      </c>
      <c r="F246" t="s">
        <v>3761</v>
      </c>
      <c r="G246" t="s">
        <v>5463</v>
      </c>
      <c r="H246" t="str">
        <f t="shared" si="6"/>
        <v>16</v>
      </c>
      <c r="I246">
        <f t="shared" si="7"/>
        <v>1</v>
      </c>
    </row>
    <row r="247" spans="1:9">
      <c r="A247" t="s">
        <v>2974</v>
      </c>
      <c r="B247" t="s">
        <v>552</v>
      </c>
      <c r="C247" t="s">
        <v>1191</v>
      </c>
      <c r="D247" t="s">
        <v>553</v>
      </c>
      <c r="E247" t="s">
        <v>2589</v>
      </c>
      <c r="F247" t="s">
        <v>3761</v>
      </c>
      <c r="G247" t="s">
        <v>5463</v>
      </c>
      <c r="H247" t="str">
        <f t="shared" si="6"/>
        <v>16</v>
      </c>
      <c r="I247">
        <f t="shared" si="7"/>
        <v>1</v>
      </c>
    </row>
    <row r="248" spans="1:9">
      <c r="A248" t="s">
        <v>2974</v>
      </c>
      <c r="B248" t="s">
        <v>554</v>
      </c>
      <c r="C248" t="s">
        <v>1191</v>
      </c>
      <c r="D248" t="s">
        <v>555</v>
      </c>
      <c r="E248" t="s">
        <v>2589</v>
      </c>
      <c r="F248" t="s">
        <v>3761</v>
      </c>
      <c r="G248" t="s">
        <v>5463</v>
      </c>
      <c r="H248" t="str">
        <f t="shared" si="6"/>
        <v>16</v>
      </c>
      <c r="I248">
        <f t="shared" si="7"/>
        <v>1</v>
      </c>
    </row>
    <row r="249" spans="1:9">
      <c r="A249" t="s">
        <v>2974</v>
      </c>
      <c r="B249" t="s">
        <v>558</v>
      </c>
      <c r="C249" t="s">
        <v>1191</v>
      </c>
      <c r="D249" t="s">
        <v>559</v>
      </c>
      <c r="E249" t="s">
        <v>2097</v>
      </c>
      <c r="F249" t="s">
        <v>3761</v>
      </c>
      <c r="G249" t="s">
        <v>5463</v>
      </c>
      <c r="H249" t="str">
        <f t="shared" si="6"/>
        <v>16</v>
      </c>
      <c r="I249">
        <f t="shared" si="7"/>
        <v>2</v>
      </c>
    </row>
    <row r="250" spans="1:9">
      <c r="A250" t="s">
        <v>2974</v>
      </c>
      <c r="B250" t="s">
        <v>560</v>
      </c>
      <c r="C250" t="s">
        <v>1191</v>
      </c>
      <c r="D250" t="s">
        <v>561</v>
      </c>
      <c r="E250" t="s">
        <v>2097</v>
      </c>
      <c r="F250" t="s">
        <v>3761</v>
      </c>
      <c r="G250" t="s">
        <v>5463</v>
      </c>
      <c r="H250" t="str">
        <f t="shared" si="6"/>
        <v>16</v>
      </c>
      <c r="I250">
        <f t="shared" si="7"/>
        <v>2</v>
      </c>
    </row>
    <row r="251" spans="1:9">
      <c r="A251" t="s">
        <v>2974</v>
      </c>
      <c r="B251" t="s">
        <v>4728</v>
      </c>
      <c r="C251" t="s">
        <v>1191</v>
      </c>
      <c r="D251" t="s">
        <v>4727</v>
      </c>
      <c r="E251" t="s">
        <v>2589</v>
      </c>
      <c r="F251" t="s">
        <v>3764</v>
      </c>
      <c r="G251" t="s">
        <v>4596</v>
      </c>
      <c r="H251" t="str">
        <f t="shared" si="6"/>
        <v>02</v>
      </c>
      <c r="I251">
        <f t="shared" si="7"/>
        <v>1</v>
      </c>
    </row>
    <row r="252" spans="1:9">
      <c r="A252" t="s">
        <v>2973</v>
      </c>
      <c r="B252" t="s">
        <v>570</v>
      </c>
      <c r="C252" t="s">
        <v>1190</v>
      </c>
      <c r="D252" t="s">
        <v>571</v>
      </c>
      <c r="E252" t="s">
        <v>2587</v>
      </c>
      <c r="F252" t="s">
        <v>3761</v>
      </c>
      <c r="G252" t="s">
        <v>3762</v>
      </c>
      <c r="H252" t="str">
        <f t="shared" si="6"/>
        <v>27</v>
      </c>
      <c r="I252">
        <f t="shared" si="7"/>
        <v>3</v>
      </c>
    </row>
    <row r="253" spans="1:9">
      <c r="A253" t="s">
        <v>2973</v>
      </c>
      <c r="B253" t="s">
        <v>568</v>
      </c>
      <c r="C253" t="s">
        <v>1190</v>
      </c>
      <c r="D253" t="s">
        <v>569</v>
      </c>
      <c r="E253" t="s">
        <v>2587</v>
      </c>
      <c r="F253" t="s">
        <v>3764</v>
      </c>
      <c r="G253" t="s">
        <v>3765</v>
      </c>
      <c r="H253" t="str">
        <f t="shared" si="6"/>
        <v>06</v>
      </c>
      <c r="I253">
        <f t="shared" si="7"/>
        <v>3</v>
      </c>
    </row>
    <row r="254" spans="1:9">
      <c r="A254" t="s">
        <v>2972</v>
      </c>
      <c r="B254" t="s">
        <v>572</v>
      </c>
      <c r="C254" t="s">
        <v>1189</v>
      </c>
      <c r="D254" t="s">
        <v>573</v>
      </c>
      <c r="E254" t="s">
        <v>2587</v>
      </c>
      <c r="F254" t="s">
        <v>3761</v>
      </c>
      <c r="G254" t="s">
        <v>3768</v>
      </c>
      <c r="H254" t="str">
        <f t="shared" si="6"/>
        <v>13</v>
      </c>
      <c r="I254">
        <f t="shared" si="7"/>
        <v>3</v>
      </c>
    </row>
    <row r="255" spans="1:9">
      <c r="A255" t="s">
        <v>2971</v>
      </c>
      <c r="B255" t="s">
        <v>596</v>
      </c>
      <c r="C255" t="s">
        <v>1188</v>
      </c>
      <c r="D255" t="s">
        <v>3586</v>
      </c>
      <c r="E255" t="s">
        <v>2589</v>
      </c>
      <c r="F255" t="s">
        <v>4553</v>
      </c>
      <c r="G255" t="s">
        <v>3789</v>
      </c>
      <c r="H255" t="str">
        <f t="shared" si="6"/>
        <v>67</v>
      </c>
      <c r="I255">
        <f t="shared" si="7"/>
        <v>1</v>
      </c>
    </row>
    <row r="256" spans="1:9">
      <c r="A256" t="s">
        <v>2971</v>
      </c>
      <c r="B256" t="s">
        <v>607</v>
      </c>
      <c r="C256" t="s">
        <v>1188</v>
      </c>
      <c r="D256" t="s">
        <v>608</v>
      </c>
      <c r="E256" t="s">
        <v>2589</v>
      </c>
      <c r="F256" t="s">
        <v>3755</v>
      </c>
      <c r="G256" t="s">
        <v>3756</v>
      </c>
      <c r="H256" t="str">
        <f t="shared" si="6"/>
        <v>56</v>
      </c>
      <c r="I256">
        <f t="shared" si="7"/>
        <v>1</v>
      </c>
    </row>
    <row r="257" spans="1:9">
      <c r="A257" t="s">
        <v>2971</v>
      </c>
      <c r="B257" t="s">
        <v>609</v>
      </c>
      <c r="C257" t="s">
        <v>1188</v>
      </c>
      <c r="D257" t="s">
        <v>610</v>
      </c>
      <c r="E257" t="s">
        <v>2589</v>
      </c>
      <c r="F257" t="s">
        <v>3755</v>
      </c>
      <c r="G257" t="s">
        <v>3756</v>
      </c>
      <c r="H257" t="str">
        <f t="shared" si="6"/>
        <v>56</v>
      </c>
      <c r="I257">
        <f t="shared" si="7"/>
        <v>1</v>
      </c>
    </row>
    <row r="258" spans="1:9">
      <c r="A258" t="s">
        <v>2971</v>
      </c>
      <c r="B258" t="s">
        <v>4581</v>
      </c>
      <c r="C258" t="s">
        <v>1188</v>
      </c>
      <c r="D258" t="s">
        <v>4582</v>
      </c>
      <c r="E258" t="s">
        <v>2589</v>
      </c>
      <c r="F258" t="s">
        <v>3755</v>
      </c>
      <c r="G258" t="s">
        <v>3756</v>
      </c>
      <c r="H258" t="str">
        <f t="shared" ref="H258:H313" si="8">VLOOKUP(G258,dataSchoolOrder,2,0)</f>
        <v>56</v>
      </c>
      <c r="I258">
        <f t="shared" ref="I258:I321" si="9">IFERROR(VLOOKUP(E258,dataTitleIOrder,2,0),"")</f>
        <v>1</v>
      </c>
    </row>
    <row r="259" spans="1:9">
      <c r="A259" t="s">
        <v>2971</v>
      </c>
      <c r="B259" t="s">
        <v>592</v>
      </c>
      <c r="C259" t="s">
        <v>1188</v>
      </c>
      <c r="D259" t="s">
        <v>5475</v>
      </c>
      <c r="E259" t="s">
        <v>2589</v>
      </c>
      <c r="F259" t="s">
        <v>4553</v>
      </c>
      <c r="G259" t="s">
        <v>3790</v>
      </c>
      <c r="H259" t="str">
        <f t="shared" si="8"/>
        <v>55</v>
      </c>
      <c r="I259">
        <f t="shared" si="9"/>
        <v>1</v>
      </c>
    </row>
    <row r="260" spans="1:9">
      <c r="A260" t="s">
        <v>2971</v>
      </c>
      <c r="B260" t="s">
        <v>597</v>
      </c>
      <c r="C260" t="s">
        <v>1188</v>
      </c>
      <c r="D260" t="s">
        <v>563</v>
      </c>
      <c r="E260" t="s">
        <v>2589</v>
      </c>
      <c r="F260" t="s">
        <v>3757</v>
      </c>
      <c r="G260" t="s">
        <v>3758</v>
      </c>
      <c r="H260" t="str">
        <f t="shared" si="8"/>
        <v>50</v>
      </c>
      <c r="I260">
        <f t="shared" si="9"/>
        <v>1</v>
      </c>
    </row>
    <row r="261" spans="1:9">
      <c r="A261" t="s">
        <v>2971</v>
      </c>
      <c r="B261" t="s">
        <v>601</v>
      </c>
      <c r="C261" t="s">
        <v>1188</v>
      </c>
      <c r="D261" t="s">
        <v>602</v>
      </c>
      <c r="E261" t="s">
        <v>2589</v>
      </c>
      <c r="F261" t="s">
        <v>3757</v>
      </c>
      <c r="G261" t="s">
        <v>3758</v>
      </c>
      <c r="H261" t="str">
        <f t="shared" si="8"/>
        <v>50</v>
      </c>
      <c r="I261">
        <f t="shared" si="9"/>
        <v>1</v>
      </c>
    </row>
    <row r="262" spans="1:9">
      <c r="A262" t="s">
        <v>2971</v>
      </c>
      <c r="B262" t="s">
        <v>603</v>
      </c>
      <c r="C262" t="s">
        <v>1188</v>
      </c>
      <c r="D262" t="s">
        <v>604</v>
      </c>
      <c r="E262" t="s">
        <v>2589</v>
      </c>
      <c r="F262" t="s">
        <v>3757</v>
      </c>
      <c r="G262" t="s">
        <v>3758</v>
      </c>
      <c r="H262" t="str">
        <f t="shared" si="8"/>
        <v>50</v>
      </c>
      <c r="I262">
        <f t="shared" si="9"/>
        <v>1</v>
      </c>
    </row>
    <row r="263" spans="1:9">
      <c r="A263" t="s">
        <v>2971</v>
      </c>
      <c r="B263" t="s">
        <v>605</v>
      </c>
      <c r="C263" t="s">
        <v>1188</v>
      </c>
      <c r="D263" t="s">
        <v>606</v>
      </c>
      <c r="E263" t="s">
        <v>2589</v>
      </c>
      <c r="F263" t="s">
        <v>3757</v>
      </c>
      <c r="G263" t="s">
        <v>3758</v>
      </c>
      <c r="H263" t="str">
        <f t="shared" si="8"/>
        <v>50</v>
      </c>
      <c r="I263">
        <f t="shared" si="9"/>
        <v>1</v>
      </c>
    </row>
    <row r="264" spans="1:9">
      <c r="A264" t="s">
        <v>2971</v>
      </c>
      <c r="B264" t="s">
        <v>598</v>
      </c>
      <c r="C264" t="s">
        <v>1188</v>
      </c>
      <c r="D264" t="s">
        <v>599</v>
      </c>
      <c r="E264" t="s">
        <v>2589</v>
      </c>
      <c r="F264" t="s">
        <v>3757</v>
      </c>
      <c r="G264" t="s">
        <v>3758</v>
      </c>
      <c r="H264" t="str">
        <f t="shared" si="8"/>
        <v>50</v>
      </c>
      <c r="I264">
        <f t="shared" si="9"/>
        <v>1</v>
      </c>
    </row>
    <row r="265" spans="1:9">
      <c r="A265" t="s">
        <v>2971</v>
      </c>
      <c r="B265" t="s">
        <v>600</v>
      </c>
      <c r="C265" t="s">
        <v>1188</v>
      </c>
      <c r="D265" t="s">
        <v>565</v>
      </c>
      <c r="E265" t="s">
        <v>2589</v>
      </c>
      <c r="F265" t="s">
        <v>3757</v>
      </c>
      <c r="G265" t="s">
        <v>3758</v>
      </c>
      <c r="H265" t="str">
        <f t="shared" si="8"/>
        <v>50</v>
      </c>
      <c r="I265">
        <f t="shared" si="9"/>
        <v>1</v>
      </c>
    </row>
    <row r="266" spans="1:9">
      <c r="A266" t="s">
        <v>2971</v>
      </c>
      <c r="B266" t="s">
        <v>581</v>
      </c>
      <c r="C266" t="s">
        <v>1188</v>
      </c>
      <c r="D266" t="s">
        <v>582</v>
      </c>
      <c r="E266" t="s">
        <v>2097</v>
      </c>
      <c r="F266" t="s">
        <v>3770</v>
      </c>
      <c r="G266" t="s">
        <v>5476</v>
      </c>
      <c r="H266" t="str">
        <f t="shared" si="8"/>
        <v>36</v>
      </c>
      <c r="I266">
        <f t="shared" si="9"/>
        <v>2</v>
      </c>
    </row>
    <row r="267" spans="1:9">
      <c r="A267" t="s">
        <v>2971</v>
      </c>
      <c r="B267" t="s">
        <v>574</v>
      </c>
      <c r="C267" t="s">
        <v>1188</v>
      </c>
      <c r="D267" t="s">
        <v>4156</v>
      </c>
      <c r="E267" t="s">
        <v>2097</v>
      </c>
      <c r="F267" t="s">
        <v>3761</v>
      </c>
      <c r="G267" t="s">
        <v>5463</v>
      </c>
      <c r="H267" t="str">
        <f t="shared" si="8"/>
        <v>16</v>
      </c>
      <c r="I267">
        <f t="shared" si="9"/>
        <v>2</v>
      </c>
    </row>
    <row r="268" spans="1:9">
      <c r="A268" t="s">
        <v>2971</v>
      </c>
      <c r="B268" t="s">
        <v>575</v>
      </c>
      <c r="C268" t="s">
        <v>1188</v>
      </c>
      <c r="D268" t="s">
        <v>576</v>
      </c>
      <c r="E268" t="s">
        <v>2097</v>
      </c>
      <c r="F268" t="s">
        <v>3761</v>
      </c>
      <c r="G268" t="s">
        <v>5463</v>
      </c>
      <c r="H268" t="str">
        <f t="shared" si="8"/>
        <v>16</v>
      </c>
      <c r="I268">
        <f t="shared" si="9"/>
        <v>2</v>
      </c>
    </row>
    <row r="269" spans="1:9">
      <c r="A269" t="s">
        <v>2971</v>
      </c>
      <c r="B269" t="s">
        <v>577</v>
      </c>
      <c r="C269" t="s">
        <v>1188</v>
      </c>
      <c r="D269" t="s">
        <v>4157</v>
      </c>
      <c r="E269" t="s">
        <v>2097</v>
      </c>
      <c r="F269" t="s">
        <v>3761</v>
      </c>
      <c r="G269" t="s">
        <v>5463</v>
      </c>
      <c r="H269" t="str">
        <f t="shared" si="8"/>
        <v>16</v>
      </c>
      <c r="I269">
        <f t="shared" si="9"/>
        <v>2</v>
      </c>
    </row>
    <row r="270" spans="1:9">
      <c r="A270" t="s">
        <v>2971</v>
      </c>
      <c r="B270" t="s">
        <v>578</v>
      </c>
      <c r="C270" t="s">
        <v>1188</v>
      </c>
      <c r="D270" t="s">
        <v>579</v>
      </c>
      <c r="E270" t="s">
        <v>2097</v>
      </c>
      <c r="F270" t="s">
        <v>3761</v>
      </c>
      <c r="G270" t="s">
        <v>5463</v>
      </c>
      <c r="H270" t="str">
        <f t="shared" si="8"/>
        <v>16</v>
      </c>
      <c r="I270">
        <f t="shared" si="9"/>
        <v>2</v>
      </c>
    </row>
    <row r="271" spans="1:9">
      <c r="A271" t="s">
        <v>2971</v>
      </c>
      <c r="B271" t="s">
        <v>580</v>
      </c>
      <c r="C271" t="s">
        <v>1188</v>
      </c>
      <c r="D271" t="s">
        <v>2167</v>
      </c>
      <c r="E271" t="s">
        <v>2097</v>
      </c>
      <c r="F271" t="s">
        <v>3761</v>
      </c>
      <c r="G271" t="s">
        <v>5463</v>
      </c>
      <c r="H271" t="str">
        <f t="shared" si="8"/>
        <v>16</v>
      </c>
      <c r="I271">
        <f t="shared" si="9"/>
        <v>2</v>
      </c>
    </row>
    <row r="272" spans="1:9">
      <c r="A272" t="s">
        <v>2971</v>
      </c>
      <c r="B272" t="s">
        <v>583</v>
      </c>
      <c r="C272" t="s">
        <v>1188</v>
      </c>
      <c r="D272" t="s">
        <v>584</v>
      </c>
      <c r="E272" t="s">
        <v>2097</v>
      </c>
      <c r="F272" t="s">
        <v>3761</v>
      </c>
      <c r="G272" t="s">
        <v>5463</v>
      </c>
      <c r="H272" t="str">
        <f t="shared" si="8"/>
        <v>16</v>
      </c>
      <c r="I272">
        <f t="shared" si="9"/>
        <v>2</v>
      </c>
    </row>
    <row r="273" spans="1:9">
      <c r="A273" t="s">
        <v>2971</v>
      </c>
      <c r="B273" t="s">
        <v>587</v>
      </c>
      <c r="C273" t="s">
        <v>1188</v>
      </c>
      <c r="D273" t="s">
        <v>588</v>
      </c>
      <c r="E273" t="s">
        <v>2097</v>
      </c>
      <c r="F273" t="s">
        <v>3761</v>
      </c>
      <c r="G273" t="s">
        <v>5463</v>
      </c>
      <c r="H273" t="str">
        <f t="shared" si="8"/>
        <v>16</v>
      </c>
      <c r="I273">
        <f t="shared" si="9"/>
        <v>2</v>
      </c>
    </row>
    <row r="274" spans="1:9">
      <c r="A274" t="s">
        <v>2971</v>
      </c>
      <c r="B274" t="s">
        <v>589</v>
      </c>
      <c r="C274" t="s">
        <v>1188</v>
      </c>
      <c r="D274" t="s">
        <v>4158</v>
      </c>
      <c r="E274" t="s">
        <v>2097</v>
      </c>
      <c r="F274" t="s">
        <v>3761</v>
      </c>
      <c r="G274" t="s">
        <v>5463</v>
      </c>
      <c r="H274" t="str">
        <f t="shared" si="8"/>
        <v>16</v>
      </c>
      <c r="I274">
        <f t="shared" si="9"/>
        <v>2</v>
      </c>
    </row>
    <row r="275" spans="1:9">
      <c r="A275" t="s">
        <v>2971</v>
      </c>
      <c r="B275" t="s">
        <v>590</v>
      </c>
      <c r="C275" t="s">
        <v>1188</v>
      </c>
      <c r="D275" t="s">
        <v>591</v>
      </c>
      <c r="E275" t="s">
        <v>2097</v>
      </c>
      <c r="F275" t="s">
        <v>3761</v>
      </c>
      <c r="G275" t="s">
        <v>5463</v>
      </c>
      <c r="H275" t="str">
        <f t="shared" si="8"/>
        <v>16</v>
      </c>
      <c r="I275">
        <f t="shared" si="9"/>
        <v>2</v>
      </c>
    </row>
    <row r="276" spans="1:9">
      <c r="A276" t="s">
        <v>2971</v>
      </c>
      <c r="B276" t="s">
        <v>594</v>
      </c>
      <c r="C276" t="s">
        <v>1188</v>
      </c>
      <c r="D276" t="s">
        <v>595</v>
      </c>
      <c r="E276" t="s">
        <v>2097</v>
      </c>
      <c r="F276" t="s">
        <v>3761</v>
      </c>
      <c r="G276" t="s">
        <v>5463</v>
      </c>
      <c r="H276" t="str">
        <f t="shared" si="8"/>
        <v>16</v>
      </c>
      <c r="I276">
        <f t="shared" si="9"/>
        <v>2</v>
      </c>
    </row>
    <row r="277" spans="1:9">
      <c r="A277" t="s">
        <v>2971</v>
      </c>
      <c r="B277" t="s">
        <v>585</v>
      </c>
      <c r="C277" t="s">
        <v>1188</v>
      </c>
      <c r="D277" t="s">
        <v>3587</v>
      </c>
      <c r="E277" t="s">
        <v>2589</v>
      </c>
      <c r="F277" t="s">
        <v>3764</v>
      </c>
      <c r="G277" t="s">
        <v>3775</v>
      </c>
      <c r="H277" t="str">
        <f t="shared" si="8"/>
        <v>03</v>
      </c>
      <c r="I277">
        <f t="shared" si="9"/>
        <v>1</v>
      </c>
    </row>
    <row r="278" spans="1:9">
      <c r="A278" t="s">
        <v>2971</v>
      </c>
      <c r="B278" t="s">
        <v>4731</v>
      </c>
      <c r="C278" t="s">
        <v>1188</v>
      </c>
      <c r="D278" t="s">
        <v>4730</v>
      </c>
      <c r="E278" t="s">
        <v>2097</v>
      </c>
      <c r="F278" t="s">
        <v>3764</v>
      </c>
      <c r="G278" t="s">
        <v>4596</v>
      </c>
      <c r="H278" t="str">
        <f t="shared" si="8"/>
        <v>02</v>
      </c>
      <c r="I278">
        <f t="shared" si="9"/>
        <v>2</v>
      </c>
    </row>
    <row r="279" spans="1:9">
      <c r="A279" t="s">
        <v>2970</v>
      </c>
      <c r="B279" t="s">
        <v>611</v>
      </c>
      <c r="C279" t="s">
        <v>579</v>
      </c>
      <c r="D279" t="s">
        <v>612</v>
      </c>
      <c r="E279" t="s">
        <v>2587</v>
      </c>
      <c r="F279" t="s">
        <v>3761</v>
      </c>
      <c r="G279" t="s">
        <v>3768</v>
      </c>
      <c r="H279" t="str">
        <f t="shared" si="8"/>
        <v>13</v>
      </c>
      <c r="I279">
        <f t="shared" si="9"/>
        <v>3</v>
      </c>
    </row>
    <row r="280" spans="1:9">
      <c r="A280" t="s">
        <v>2969</v>
      </c>
      <c r="B280" t="s">
        <v>631</v>
      </c>
      <c r="C280" t="s">
        <v>1187</v>
      </c>
      <c r="D280" t="s">
        <v>632</v>
      </c>
      <c r="E280" t="s">
        <v>2589</v>
      </c>
      <c r="F280" t="s">
        <v>3755</v>
      </c>
      <c r="G280" t="s">
        <v>3803</v>
      </c>
      <c r="H280" t="str">
        <f t="shared" si="8"/>
        <v>61</v>
      </c>
      <c r="I280">
        <f t="shared" si="9"/>
        <v>1</v>
      </c>
    </row>
    <row r="281" spans="1:9">
      <c r="A281" t="s">
        <v>2969</v>
      </c>
      <c r="B281" t="s">
        <v>613</v>
      </c>
      <c r="C281" t="s">
        <v>1187</v>
      </c>
      <c r="D281" t="s">
        <v>614</v>
      </c>
      <c r="E281" t="s">
        <v>2589</v>
      </c>
      <c r="F281" t="s">
        <v>3770</v>
      </c>
      <c r="G281" t="s">
        <v>5476</v>
      </c>
      <c r="H281" t="str">
        <f t="shared" si="8"/>
        <v>36</v>
      </c>
      <c r="I281">
        <f t="shared" si="9"/>
        <v>1</v>
      </c>
    </row>
    <row r="282" spans="1:9">
      <c r="A282" t="s">
        <v>2969</v>
      </c>
      <c r="B282" t="s">
        <v>625</v>
      </c>
      <c r="C282" t="s">
        <v>1187</v>
      </c>
      <c r="D282" t="s">
        <v>626</v>
      </c>
      <c r="E282" t="s">
        <v>2589</v>
      </c>
      <c r="F282" t="s">
        <v>3770</v>
      </c>
      <c r="G282" t="s">
        <v>5476</v>
      </c>
      <c r="H282" t="str">
        <f t="shared" si="8"/>
        <v>36</v>
      </c>
      <c r="I282">
        <f t="shared" si="9"/>
        <v>1</v>
      </c>
    </row>
    <row r="283" spans="1:9">
      <c r="A283" t="s">
        <v>2969</v>
      </c>
      <c r="B283" t="s">
        <v>615</v>
      </c>
      <c r="C283" t="s">
        <v>1187</v>
      </c>
      <c r="D283" t="s">
        <v>616</v>
      </c>
      <c r="E283" t="s">
        <v>2587</v>
      </c>
      <c r="F283" t="s">
        <v>3770</v>
      </c>
      <c r="G283" t="s">
        <v>5476</v>
      </c>
      <c r="H283" t="str">
        <f t="shared" si="8"/>
        <v>36</v>
      </c>
      <c r="I283">
        <f t="shared" si="9"/>
        <v>3</v>
      </c>
    </row>
    <row r="284" spans="1:9">
      <c r="A284" t="s">
        <v>2969</v>
      </c>
      <c r="B284" t="s">
        <v>621</v>
      </c>
      <c r="C284" t="s">
        <v>1187</v>
      </c>
      <c r="D284" t="s">
        <v>622</v>
      </c>
      <c r="E284" t="s">
        <v>2587</v>
      </c>
      <c r="F284" t="s">
        <v>3770</v>
      </c>
      <c r="G284" t="s">
        <v>5476</v>
      </c>
      <c r="H284" t="str">
        <f t="shared" si="8"/>
        <v>36</v>
      </c>
      <c r="I284">
        <f t="shared" si="9"/>
        <v>3</v>
      </c>
    </row>
    <row r="285" spans="1:9">
      <c r="A285" t="s">
        <v>2969</v>
      </c>
      <c r="B285" t="s">
        <v>623</v>
      </c>
      <c r="C285" t="s">
        <v>1187</v>
      </c>
      <c r="D285" t="s">
        <v>624</v>
      </c>
      <c r="E285" t="s">
        <v>2587</v>
      </c>
      <c r="F285" t="s">
        <v>3770</v>
      </c>
      <c r="G285" t="s">
        <v>5476</v>
      </c>
      <c r="H285" t="str">
        <f t="shared" si="8"/>
        <v>36</v>
      </c>
      <c r="I285">
        <f t="shared" si="9"/>
        <v>3</v>
      </c>
    </row>
    <row r="286" spans="1:9">
      <c r="A286" t="s">
        <v>2969</v>
      </c>
      <c r="B286" t="s">
        <v>617</v>
      </c>
      <c r="C286" t="s">
        <v>1187</v>
      </c>
      <c r="D286" t="s">
        <v>618</v>
      </c>
      <c r="E286" t="s">
        <v>2589</v>
      </c>
      <c r="F286" t="s">
        <v>3770</v>
      </c>
      <c r="G286" t="s">
        <v>3771</v>
      </c>
      <c r="H286" t="str">
        <f t="shared" si="8"/>
        <v>34</v>
      </c>
      <c r="I286">
        <f t="shared" si="9"/>
        <v>1</v>
      </c>
    </row>
    <row r="287" spans="1:9">
      <c r="A287" t="s">
        <v>2969</v>
      </c>
      <c r="B287" t="s">
        <v>619</v>
      </c>
      <c r="C287" t="s">
        <v>1187</v>
      </c>
      <c r="D287" t="s">
        <v>620</v>
      </c>
      <c r="E287" t="s">
        <v>2589</v>
      </c>
      <c r="F287" t="s">
        <v>3770</v>
      </c>
      <c r="G287" t="s">
        <v>3771</v>
      </c>
      <c r="H287" t="str">
        <f t="shared" si="8"/>
        <v>34</v>
      </c>
      <c r="I287">
        <f t="shared" si="9"/>
        <v>1</v>
      </c>
    </row>
    <row r="288" spans="1:9">
      <c r="A288" t="s">
        <v>2969</v>
      </c>
      <c r="B288" t="s">
        <v>627</v>
      </c>
      <c r="C288" t="s">
        <v>1187</v>
      </c>
      <c r="D288" t="s">
        <v>628</v>
      </c>
      <c r="E288" t="s">
        <v>2589</v>
      </c>
      <c r="F288" t="s">
        <v>3770</v>
      </c>
      <c r="G288" t="s">
        <v>3771</v>
      </c>
      <c r="H288" t="str">
        <f t="shared" si="8"/>
        <v>34</v>
      </c>
      <c r="I288">
        <f t="shared" si="9"/>
        <v>1</v>
      </c>
    </row>
    <row r="289" spans="1:9">
      <c r="A289" t="s">
        <v>2969</v>
      </c>
      <c r="B289" t="s">
        <v>4584</v>
      </c>
      <c r="C289" t="s">
        <v>1187</v>
      </c>
      <c r="D289" t="s">
        <v>4585</v>
      </c>
      <c r="E289" t="s">
        <v>2589</v>
      </c>
      <c r="F289" t="s">
        <v>3764</v>
      </c>
      <c r="G289" t="s">
        <v>3017</v>
      </c>
      <c r="H289" t="str">
        <f t="shared" si="8"/>
        <v>01</v>
      </c>
      <c r="I289">
        <f t="shared" si="9"/>
        <v>1</v>
      </c>
    </row>
    <row r="290" spans="1:9">
      <c r="A290" t="s">
        <v>2969</v>
      </c>
      <c r="B290" t="s">
        <v>4733</v>
      </c>
      <c r="C290" t="s">
        <v>1187</v>
      </c>
      <c r="D290" t="s">
        <v>4732</v>
      </c>
      <c r="E290" t="s">
        <v>2589</v>
      </c>
      <c r="F290" t="s">
        <v>3764</v>
      </c>
      <c r="G290" t="s">
        <v>3017</v>
      </c>
      <c r="H290" t="str">
        <f t="shared" si="8"/>
        <v>01</v>
      </c>
      <c r="I290">
        <f t="shared" si="9"/>
        <v>1</v>
      </c>
    </row>
    <row r="291" spans="1:9">
      <c r="A291" t="s">
        <v>2969</v>
      </c>
      <c r="B291" t="s">
        <v>629</v>
      </c>
      <c r="C291" t="s">
        <v>1187</v>
      </c>
      <c r="D291" t="s">
        <v>630</v>
      </c>
      <c r="E291" t="s">
        <v>2589</v>
      </c>
      <c r="F291" t="s">
        <v>3764</v>
      </c>
      <c r="G291" t="s">
        <v>3017</v>
      </c>
      <c r="H291" t="str">
        <f t="shared" si="8"/>
        <v>01</v>
      </c>
      <c r="I291">
        <f t="shared" si="9"/>
        <v>1</v>
      </c>
    </row>
    <row r="292" spans="1:9">
      <c r="A292" t="s">
        <v>2968</v>
      </c>
      <c r="B292" t="s">
        <v>642</v>
      </c>
      <c r="C292" t="s">
        <v>1186</v>
      </c>
      <c r="D292" t="s">
        <v>643</v>
      </c>
      <c r="E292" t="s">
        <v>2589</v>
      </c>
      <c r="F292" t="s">
        <v>3755</v>
      </c>
      <c r="G292" t="s">
        <v>3803</v>
      </c>
      <c r="H292" t="str">
        <f t="shared" si="8"/>
        <v>61</v>
      </c>
      <c r="I292">
        <f t="shared" si="9"/>
        <v>1</v>
      </c>
    </row>
    <row r="293" spans="1:9">
      <c r="A293" t="s">
        <v>2968</v>
      </c>
      <c r="B293" t="s">
        <v>640</v>
      </c>
      <c r="C293" t="s">
        <v>1186</v>
      </c>
      <c r="D293" t="s">
        <v>641</v>
      </c>
      <c r="E293" t="s">
        <v>2589</v>
      </c>
      <c r="F293" t="s">
        <v>3757</v>
      </c>
      <c r="G293" t="s">
        <v>3758</v>
      </c>
      <c r="H293" t="str">
        <f t="shared" si="8"/>
        <v>50</v>
      </c>
      <c r="I293">
        <f t="shared" si="9"/>
        <v>1</v>
      </c>
    </row>
    <row r="294" spans="1:9">
      <c r="A294" t="s">
        <v>2968</v>
      </c>
      <c r="B294" t="s">
        <v>633</v>
      </c>
      <c r="C294" t="s">
        <v>1186</v>
      </c>
      <c r="D294" t="s">
        <v>634</v>
      </c>
      <c r="E294" t="s">
        <v>2589</v>
      </c>
      <c r="F294" t="s">
        <v>3761</v>
      </c>
      <c r="G294" t="s">
        <v>5463</v>
      </c>
      <c r="H294" t="str">
        <f t="shared" si="8"/>
        <v>16</v>
      </c>
      <c r="I294">
        <f t="shared" si="9"/>
        <v>1</v>
      </c>
    </row>
    <row r="295" spans="1:9">
      <c r="A295" t="s">
        <v>2968</v>
      </c>
      <c r="B295" t="s">
        <v>637</v>
      </c>
      <c r="C295" t="s">
        <v>1186</v>
      </c>
      <c r="D295" t="s">
        <v>638</v>
      </c>
      <c r="E295" t="s">
        <v>2589</v>
      </c>
      <c r="F295" t="s">
        <v>3761</v>
      </c>
      <c r="G295" t="s">
        <v>5463</v>
      </c>
      <c r="H295" t="str">
        <f t="shared" si="8"/>
        <v>16</v>
      </c>
      <c r="I295">
        <f t="shared" si="9"/>
        <v>1</v>
      </c>
    </row>
    <row r="296" spans="1:9">
      <c r="A296" t="s">
        <v>2968</v>
      </c>
      <c r="B296" t="s">
        <v>635</v>
      </c>
      <c r="C296" t="s">
        <v>1186</v>
      </c>
      <c r="D296" t="s">
        <v>636</v>
      </c>
      <c r="E296" t="s">
        <v>2587</v>
      </c>
      <c r="F296" t="s">
        <v>3761</v>
      </c>
      <c r="G296" t="s">
        <v>5463</v>
      </c>
      <c r="H296" t="str">
        <f t="shared" si="8"/>
        <v>16</v>
      </c>
      <c r="I296">
        <f t="shared" si="9"/>
        <v>3</v>
      </c>
    </row>
    <row r="297" spans="1:9">
      <c r="A297" t="s">
        <v>2968</v>
      </c>
      <c r="B297" t="s">
        <v>639</v>
      </c>
      <c r="C297" t="s">
        <v>1186</v>
      </c>
      <c r="D297" t="s">
        <v>4159</v>
      </c>
      <c r="E297" t="s">
        <v>2587</v>
      </c>
      <c r="F297" t="s">
        <v>3761</v>
      </c>
      <c r="G297" t="s">
        <v>5463</v>
      </c>
      <c r="H297" t="str">
        <f t="shared" si="8"/>
        <v>16</v>
      </c>
      <c r="I297">
        <f t="shared" si="9"/>
        <v>3</v>
      </c>
    </row>
    <row r="298" spans="1:9">
      <c r="A298" t="s">
        <v>2967</v>
      </c>
      <c r="B298" t="s">
        <v>668</v>
      </c>
      <c r="C298" t="s">
        <v>1185</v>
      </c>
      <c r="D298" t="s">
        <v>669</v>
      </c>
      <c r="E298" t="s">
        <v>2589</v>
      </c>
      <c r="F298" t="s">
        <v>3755</v>
      </c>
      <c r="G298" t="s">
        <v>3756</v>
      </c>
      <c r="H298" t="str">
        <f t="shared" si="8"/>
        <v>56</v>
      </c>
      <c r="I298">
        <f t="shared" si="9"/>
        <v>1</v>
      </c>
    </row>
    <row r="299" spans="1:9">
      <c r="A299" t="s">
        <v>2967</v>
      </c>
      <c r="B299" t="s">
        <v>4586</v>
      </c>
      <c r="C299" t="s">
        <v>1185</v>
      </c>
      <c r="D299" t="s">
        <v>4587</v>
      </c>
      <c r="E299" t="s">
        <v>2589</v>
      </c>
      <c r="F299" t="s">
        <v>3757</v>
      </c>
      <c r="G299" t="s">
        <v>3758</v>
      </c>
      <c r="H299" t="str">
        <f t="shared" si="8"/>
        <v>50</v>
      </c>
      <c r="I299">
        <f t="shared" si="9"/>
        <v>1</v>
      </c>
    </row>
    <row r="300" spans="1:9">
      <c r="A300" t="s">
        <v>2967</v>
      </c>
      <c r="B300" t="s">
        <v>4588</v>
      </c>
      <c r="C300" t="s">
        <v>1185</v>
      </c>
      <c r="D300" t="s">
        <v>4589</v>
      </c>
      <c r="E300" t="s">
        <v>2589</v>
      </c>
      <c r="F300" t="s">
        <v>3757</v>
      </c>
      <c r="G300" t="s">
        <v>3758</v>
      </c>
      <c r="H300" t="str">
        <f t="shared" si="8"/>
        <v>50</v>
      </c>
      <c r="I300">
        <f t="shared" si="9"/>
        <v>1</v>
      </c>
    </row>
    <row r="301" spans="1:9">
      <c r="A301" t="s">
        <v>2967</v>
      </c>
      <c r="B301" t="s">
        <v>4590</v>
      </c>
      <c r="C301" t="s">
        <v>1185</v>
      </c>
      <c r="D301" t="s">
        <v>4591</v>
      </c>
      <c r="E301" t="s">
        <v>2589</v>
      </c>
      <c r="F301" t="s">
        <v>3757</v>
      </c>
      <c r="G301" t="s">
        <v>3758</v>
      </c>
      <c r="H301" t="str">
        <f t="shared" si="8"/>
        <v>50</v>
      </c>
      <c r="I301">
        <f t="shared" si="9"/>
        <v>1</v>
      </c>
    </row>
    <row r="302" spans="1:9">
      <c r="A302" t="s">
        <v>2967</v>
      </c>
      <c r="B302" t="s">
        <v>4592</v>
      </c>
      <c r="C302" t="s">
        <v>1185</v>
      </c>
      <c r="D302" t="s">
        <v>4593</v>
      </c>
      <c r="E302" t="s">
        <v>2589</v>
      </c>
      <c r="F302" t="s">
        <v>3757</v>
      </c>
      <c r="G302" t="s">
        <v>3758</v>
      </c>
      <c r="H302" t="str">
        <f t="shared" si="8"/>
        <v>50</v>
      </c>
      <c r="I302">
        <f t="shared" si="9"/>
        <v>1</v>
      </c>
    </row>
    <row r="303" spans="1:9">
      <c r="A303" t="s">
        <v>2967</v>
      </c>
      <c r="B303" t="s">
        <v>646</v>
      </c>
      <c r="C303" t="s">
        <v>1185</v>
      </c>
      <c r="D303" t="s">
        <v>647</v>
      </c>
      <c r="E303" t="s">
        <v>2589</v>
      </c>
      <c r="F303" t="s">
        <v>3770</v>
      </c>
      <c r="G303" t="s">
        <v>3771</v>
      </c>
      <c r="H303" t="str">
        <f t="shared" si="8"/>
        <v>34</v>
      </c>
      <c r="I303">
        <f t="shared" si="9"/>
        <v>1</v>
      </c>
    </row>
    <row r="304" spans="1:9">
      <c r="A304" t="s">
        <v>2967</v>
      </c>
      <c r="B304" t="s">
        <v>644</v>
      </c>
      <c r="C304" t="s">
        <v>1185</v>
      </c>
      <c r="D304" t="s">
        <v>645</v>
      </c>
      <c r="E304" t="s">
        <v>2589</v>
      </c>
      <c r="F304" t="s">
        <v>3761</v>
      </c>
      <c r="G304" t="s">
        <v>3766</v>
      </c>
      <c r="H304" t="str">
        <f t="shared" si="8"/>
        <v>12</v>
      </c>
      <c r="I304">
        <f t="shared" si="9"/>
        <v>1</v>
      </c>
    </row>
    <row r="305" spans="1:9">
      <c r="A305" t="s">
        <v>2967</v>
      </c>
      <c r="B305" t="s">
        <v>648</v>
      </c>
      <c r="C305" t="s">
        <v>1185</v>
      </c>
      <c r="D305" t="s">
        <v>649</v>
      </c>
      <c r="E305" t="s">
        <v>2589</v>
      </c>
      <c r="F305" t="s">
        <v>3761</v>
      </c>
      <c r="G305" t="s">
        <v>3766</v>
      </c>
      <c r="H305" t="str">
        <f t="shared" si="8"/>
        <v>12</v>
      </c>
      <c r="I305">
        <f t="shared" si="9"/>
        <v>1</v>
      </c>
    </row>
    <row r="306" spans="1:9">
      <c r="A306" t="s">
        <v>2967</v>
      </c>
      <c r="B306" t="s">
        <v>650</v>
      </c>
      <c r="C306" t="s">
        <v>1185</v>
      </c>
      <c r="D306" t="s">
        <v>651</v>
      </c>
      <c r="E306" t="s">
        <v>2589</v>
      </c>
      <c r="F306" t="s">
        <v>3761</v>
      </c>
      <c r="G306" t="s">
        <v>3766</v>
      </c>
      <c r="H306" t="str">
        <f t="shared" si="8"/>
        <v>12</v>
      </c>
      <c r="I306">
        <f t="shared" si="9"/>
        <v>1</v>
      </c>
    </row>
    <row r="307" spans="1:9">
      <c r="A307" t="s">
        <v>2967</v>
      </c>
      <c r="B307" t="s">
        <v>652</v>
      </c>
      <c r="C307" t="s">
        <v>1185</v>
      </c>
      <c r="D307" t="s">
        <v>653</v>
      </c>
      <c r="E307" t="s">
        <v>2097</v>
      </c>
      <c r="F307" t="s">
        <v>3761</v>
      </c>
      <c r="G307" t="s">
        <v>3766</v>
      </c>
      <c r="H307" t="str">
        <f t="shared" si="8"/>
        <v>12</v>
      </c>
      <c r="I307">
        <f t="shared" si="9"/>
        <v>2</v>
      </c>
    </row>
    <row r="308" spans="1:9">
      <c r="A308" t="s">
        <v>2967</v>
      </c>
      <c r="B308" t="s">
        <v>654</v>
      </c>
      <c r="C308" t="s">
        <v>1185</v>
      </c>
      <c r="D308" t="s">
        <v>655</v>
      </c>
      <c r="E308" t="s">
        <v>2097</v>
      </c>
      <c r="F308" t="s">
        <v>3761</v>
      </c>
      <c r="G308" t="s">
        <v>3766</v>
      </c>
      <c r="H308" t="str">
        <f t="shared" si="8"/>
        <v>12</v>
      </c>
      <c r="I308">
        <f t="shared" si="9"/>
        <v>2</v>
      </c>
    </row>
    <row r="309" spans="1:9">
      <c r="A309" t="s">
        <v>2967</v>
      </c>
      <c r="B309" t="s">
        <v>656</v>
      </c>
      <c r="C309" t="s">
        <v>1185</v>
      </c>
      <c r="D309" t="s">
        <v>657</v>
      </c>
      <c r="E309" t="s">
        <v>2097</v>
      </c>
      <c r="F309" t="s">
        <v>3761</v>
      </c>
      <c r="G309" t="s">
        <v>3766</v>
      </c>
      <c r="H309" t="str">
        <f t="shared" si="8"/>
        <v>12</v>
      </c>
      <c r="I309">
        <f t="shared" si="9"/>
        <v>2</v>
      </c>
    </row>
    <row r="310" spans="1:9">
      <c r="A310" t="s">
        <v>2967</v>
      </c>
      <c r="B310" t="s">
        <v>658</v>
      </c>
      <c r="C310" t="s">
        <v>1185</v>
      </c>
      <c r="D310" t="s">
        <v>659</v>
      </c>
      <c r="E310" t="s">
        <v>2097</v>
      </c>
      <c r="F310" t="s">
        <v>3761</v>
      </c>
      <c r="G310" t="s">
        <v>3766</v>
      </c>
      <c r="H310" t="str">
        <f t="shared" si="8"/>
        <v>12</v>
      </c>
      <c r="I310">
        <f t="shared" si="9"/>
        <v>2</v>
      </c>
    </row>
    <row r="311" spans="1:9">
      <c r="A311" t="s">
        <v>2967</v>
      </c>
      <c r="B311" t="s">
        <v>660</v>
      </c>
      <c r="C311" t="s">
        <v>1185</v>
      </c>
      <c r="D311" t="s">
        <v>661</v>
      </c>
      <c r="E311" t="s">
        <v>2097</v>
      </c>
      <c r="F311" t="s">
        <v>3761</v>
      </c>
      <c r="G311" t="s">
        <v>3766</v>
      </c>
      <c r="H311" t="str">
        <f t="shared" si="8"/>
        <v>12</v>
      </c>
      <c r="I311">
        <f t="shared" si="9"/>
        <v>2</v>
      </c>
    </row>
    <row r="312" spans="1:9">
      <c r="A312" t="s">
        <v>2967</v>
      </c>
      <c r="B312" t="s">
        <v>664</v>
      </c>
      <c r="C312" t="s">
        <v>1185</v>
      </c>
      <c r="D312" t="s">
        <v>665</v>
      </c>
      <c r="E312" t="s">
        <v>2097</v>
      </c>
      <c r="F312" t="s">
        <v>3761</v>
      </c>
      <c r="G312" t="s">
        <v>3766</v>
      </c>
      <c r="H312" t="str">
        <f t="shared" si="8"/>
        <v>12</v>
      </c>
      <c r="I312">
        <f t="shared" si="9"/>
        <v>2</v>
      </c>
    </row>
    <row r="313" spans="1:9">
      <c r="A313" t="s">
        <v>2967</v>
      </c>
      <c r="B313" t="s">
        <v>666</v>
      </c>
      <c r="C313" t="s">
        <v>1185</v>
      </c>
      <c r="D313" t="s">
        <v>667</v>
      </c>
      <c r="E313" t="s">
        <v>2097</v>
      </c>
      <c r="F313" t="s">
        <v>3761</v>
      </c>
      <c r="G313" t="s">
        <v>3766</v>
      </c>
      <c r="H313" t="str">
        <f t="shared" si="8"/>
        <v>12</v>
      </c>
      <c r="I313">
        <f t="shared" si="9"/>
        <v>2</v>
      </c>
    </row>
    <row r="314" spans="1:9">
      <c r="A314" t="s">
        <v>2967</v>
      </c>
      <c r="B314" t="s">
        <v>662</v>
      </c>
      <c r="C314" t="s">
        <v>1185</v>
      </c>
      <c r="D314" t="s">
        <v>663</v>
      </c>
      <c r="E314" t="s">
        <v>2589</v>
      </c>
      <c r="F314" t="s">
        <v>3761</v>
      </c>
      <c r="G314" t="s">
        <v>3766</v>
      </c>
      <c r="H314" s="204" t="s">
        <v>4549</v>
      </c>
      <c r="I314">
        <f t="shared" si="9"/>
        <v>1</v>
      </c>
    </row>
    <row r="315" spans="1:9">
      <c r="A315" t="s">
        <v>2966</v>
      </c>
      <c r="B315" t="s">
        <v>679</v>
      </c>
      <c r="C315" t="s">
        <v>1184</v>
      </c>
      <c r="D315" t="s">
        <v>680</v>
      </c>
      <c r="E315" t="s">
        <v>2589</v>
      </c>
      <c r="F315" t="s">
        <v>3755</v>
      </c>
      <c r="G315" t="s">
        <v>3756</v>
      </c>
      <c r="H315" t="str">
        <f t="shared" ref="H315:H378" si="10">VLOOKUP(G315,dataSchoolOrder,2,0)</f>
        <v>56</v>
      </c>
      <c r="I315">
        <f t="shared" si="9"/>
        <v>1</v>
      </c>
    </row>
    <row r="316" spans="1:9">
      <c r="A316" t="s">
        <v>2966</v>
      </c>
      <c r="B316" t="s">
        <v>677</v>
      </c>
      <c r="C316" t="s">
        <v>1184</v>
      </c>
      <c r="D316" t="s">
        <v>678</v>
      </c>
      <c r="E316" t="s">
        <v>2589</v>
      </c>
      <c r="F316" t="s">
        <v>3757</v>
      </c>
      <c r="G316" t="s">
        <v>3758</v>
      </c>
      <c r="H316" t="str">
        <f t="shared" si="10"/>
        <v>50</v>
      </c>
      <c r="I316">
        <f t="shared" si="9"/>
        <v>1</v>
      </c>
    </row>
    <row r="317" spans="1:9">
      <c r="A317" t="s">
        <v>2966</v>
      </c>
      <c r="B317" t="s">
        <v>674</v>
      </c>
      <c r="C317" t="s">
        <v>1184</v>
      </c>
      <c r="D317" t="s">
        <v>2167</v>
      </c>
      <c r="E317" t="s">
        <v>2589</v>
      </c>
      <c r="F317" t="s">
        <v>3761</v>
      </c>
      <c r="G317" t="s">
        <v>5463</v>
      </c>
      <c r="H317" t="str">
        <f t="shared" si="10"/>
        <v>16</v>
      </c>
      <c r="I317">
        <f t="shared" si="9"/>
        <v>1</v>
      </c>
    </row>
    <row r="318" spans="1:9">
      <c r="A318" t="s">
        <v>2966</v>
      </c>
      <c r="B318" t="s">
        <v>672</v>
      </c>
      <c r="C318" t="s">
        <v>1184</v>
      </c>
      <c r="D318" t="s">
        <v>673</v>
      </c>
      <c r="E318" t="s">
        <v>2587</v>
      </c>
      <c r="F318" t="s">
        <v>3761</v>
      </c>
      <c r="G318" t="s">
        <v>5463</v>
      </c>
      <c r="H318" t="str">
        <f t="shared" si="10"/>
        <v>16</v>
      </c>
      <c r="I318">
        <f t="shared" si="9"/>
        <v>3</v>
      </c>
    </row>
    <row r="319" spans="1:9">
      <c r="A319" t="s">
        <v>2966</v>
      </c>
      <c r="B319" t="s">
        <v>675</v>
      </c>
      <c r="C319" t="s">
        <v>1184</v>
      </c>
      <c r="D319" t="s">
        <v>676</v>
      </c>
      <c r="E319" t="s">
        <v>2587</v>
      </c>
      <c r="F319" t="s">
        <v>3761</v>
      </c>
      <c r="G319" t="s">
        <v>5463</v>
      </c>
      <c r="H319" t="str">
        <f t="shared" si="10"/>
        <v>16</v>
      </c>
      <c r="I319">
        <f t="shared" si="9"/>
        <v>3</v>
      </c>
    </row>
    <row r="320" spans="1:9">
      <c r="A320" t="s">
        <v>2966</v>
      </c>
      <c r="B320" t="s">
        <v>670</v>
      </c>
      <c r="C320" t="s">
        <v>1184</v>
      </c>
      <c r="D320" t="s">
        <v>671</v>
      </c>
      <c r="E320" t="s">
        <v>2589</v>
      </c>
      <c r="F320" t="s">
        <v>3764</v>
      </c>
      <c r="G320" t="s">
        <v>3017</v>
      </c>
      <c r="H320" t="str">
        <f t="shared" si="10"/>
        <v>01</v>
      </c>
      <c r="I320">
        <f t="shared" si="9"/>
        <v>1</v>
      </c>
    </row>
    <row r="321" spans="1:9">
      <c r="A321" t="s">
        <v>2965</v>
      </c>
      <c r="B321" t="s">
        <v>681</v>
      </c>
      <c r="C321" t="s">
        <v>1183</v>
      </c>
      <c r="D321" t="s">
        <v>682</v>
      </c>
      <c r="E321" t="s">
        <v>2587</v>
      </c>
      <c r="F321" t="s">
        <v>3770</v>
      </c>
      <c r="G321" t="s">
        <v>3771</v>
      </c>
      <c r="H321" t="str">
        <f t="shared" si="10"/>
        <v>34</v>
      </c>
      <c r="I321">
        <f t="shared" si="9"/>
        <v>3</v>
      </c>
    </row>
    <row r="322" spans="1:9">
      <c r="A322" t="s">
        <v>2964</v>
      </c>
      <c r="B322" t="s">
        <v>685</v>
      </c>
      <c r="C322" t="s">
        <v>1182</v>
      </c>
      <c r="D322" t="s">
        <v>686</v>
      </c>
      <c r="E322" t="s">
        <v>2589</v>
      </c>
      <c r="F322" t="s">
        <v>4553</v>
      </c>
      <c r="G322" t="s">
        <v>3790</v>
      </c>
      <c r="H322" t="str">
        <f t="shared" si="10"/>
        <v>55</v>
      </c>
      <c r="I322">
        <f t="shared" ref="I322:I385" si="11">IFERROR(VLOOKUP(E322,dataTitleIOrder,2,0),"")</f>
        <v>1</v>
      </c>
    </row>
    <row r="323" spans="1:9">
      <c r="A323" t="s">
        <v>2964</v>
      </c>
      <c r="B323" t="s">
        <v>683</v>
      </c>
      <c r="C323" t="s">
        <v>1182</v>
      </c>
      <c r="D323" t="s">
        <v>684</v>
      </c>
      <c r="E323" t="s">
        <v>2587</v>
      </c>
      <c r="F323" t="s">
        <v>3761</v>
      </c>
      <c r="G323" t="s">
        <v>3766</v>
      </c>
      <c r="H323" t="str">
        <f t="shared" si="10"/>
        <v>12</v>
      </c>
      <c r="I323">
        <f t="shared" si="11"/>
        <v>3</v>
      </c>
    </row>
    <row r="324" spans="1:9">
      <c r="A324" t="s">
        <v>2963</v>
      </c>
      <c r="B324" t="s">
        <v>701</v>
      </c>
      <c r="C324" t="s">
        <v>1181</v>
      </c>
      <c r="D324" t="s">
        <v>702</v>
      </c>
      <c r="E324" t="s">
        <v>2589</v>
      </c>
      <c r="F324" t="s">
        <v>3755</v>
      </c>
      <c r="G324" t="s">
        <v>3756</v>
      </c>
      <c r="H324" t="str">
        <f t="shared" si="10"/>
        <v>56</v>
      </c>
      <c r="I324">
        <f t="shared" si="11"/>
        <v>1</v>
      </c>
    </row>
    <row r="325" spans="1:9">
      <c r="A325" t="s">
        <v>2963</v>
      </c>
      <c r="B325" t="s">
        <v>698</v>
      </c>
      <c r="C325" t="s">
        <v>1181</v>
      </c>
      <c r="D325" t="s">
        <v>4160</v>
      </c>
      <c r="E325" t="s">
        <v>2589</v>
      </c>
      <c r="F325" t="s">
        <v>3757</v>
      </c>
      <c r="G325" t="s">
        <v>3769</v>
      </c>
      <c r="H325" t="str">
        <f t="shared" si="10"/>
        <v>47</v>
      </c>
      <c r="I325">
        <f t="shared" si="11"/>
        <v>1</v>
      </c>
    </row>
    <row r="326" spans="1:9">
      <c r="A326" t="s">
        <v>2963</v>
      </c>
      <c r="B326" t="s">
        <v>699</v>
      </c>
      <c r="C326" t="s">
        <v>1181</v>
      </c>
      <c r="D326" t="s">
        <v>700</v>
      </c>
      <c r="E326" t="s">
        <v>2589</v>
      </c>
      <c r="F326" t="s">
        <v>3757</v>
      </c>
      <c r="G326" t="s">
        <v>3769</v>
      </c>
      <c r="H326" t="str">
        <f t="shared" si="10"/>
        <v>47</v>
      </c>
      <c r="I326">
        <f t="shared" si="11"/>
        <v>1</v>
      </c>
    </row>
    <row r="327" spans="1:9">
      <c r="A327" t="s">
        <v>2963</v>
      </c>
      <c r="B327" t="s">
        <v>696</v>
      </c>
      <c r="C327" t="s">
        <v>1181</v>
      </c>
      <c r="D327" t="s">
        <v>697</v>
      </c>
      <c r="E327" t="s">
        <v>2589</v>
      </c>
      <c r="F327" t="s">
        <v>3761</v>
      </c>
      <c r="G327" t="s">
        <v>5464</v>
      </c>
      <c r="H327" t="str">
        <f t="shared" si="10"/>
        <v>15</v>
      </c>
      <c r="I327">
        <f t="shared" si="11"/>
        <v>1</v>
      </c>
    </row>
    <row r="328" spans="1:9">
      <c r="A328" t="s">
        <v>2963</v>
      </c>
      <c r="B328" t="s">
        <v>690</v>
      </c>
      <c r="C328" t="s">
        <v>1181</v>
      </c>
      <c r="D328" t="s">
        <v>691</v>
      </c>
      <c r="E328" t="s">
        <v>2587</v>
      </c>
      <c r="F328" t="s">
        <v>3761</v>
      </c>
      <c r="G328" t="s">
        <v>5464</v>
      </c>
      <c r="H328" t="str">
        <f t="shared" si="10"/>
        <v>15</v>
      </c>
      <c r="I328">
        <f t="shared" si="11"/>
        <v>3</v>
      </c>
    </row>
    <row r="329" spans="1:9">
      <c r="A329" t="s">
        <v>2963</v>
      </c>
      <c r="B329" t="s">
        <v>692</v>
      </c>
      <c r="C329" t="s">
        <v>1181</v>
      </c>
      <c r="D329" t="s">
        <v>693</v>
      </c>
      <c r="E329" t="s">
        <v>2587</v>
      </c>
      <c r="F329" t="s">
        <v>3761</v>
      </c>
      <c r="G329" t="s">
        <v>5464</v>
      </c>
      <c r="H329" t="str">
        <f t="shared" si="10"/>
        <v>15</v>
      </c>
      <c r="I329">
        <f t="shared" si="11"/>
        <v>3</v>
      </c>
    </row>
    <row r="330" spans="1:9">
      <c r="A330" t="s">
        <v>2963</v>
      </c>
      <c r="B330" t="s">
        <v>694</v>
      </c>
      <c r="C330" t="s">
        <v>1181</v>
      </c>
      <c r="D330" t="s">
        <v>695</v>
      </c>
      <c r="E330" t="s">
        <v>2587</v>
      </c>
      <c r="F330" t="s">
        <v>3761</v>
      </c>
      <c r="G330" t="s">
        <v>5464</v>
      </c>
      <c r="H330" t="str">
        <f t="shared" si="10"/>
        <v>15</v>
      </c>
      <c r="I330">
        <f t="shared" si="11"/>
        <v>3</v>
      </c>
    </row>
    <row r="331" spans="1:9">
      <c r="A331" t="s">
        <v>2963</v>
      </c>
      <c r="B331" t="s">
        <v>688</v>
      </c>
      <c r="C331" t="s">
        <v>1181</v>
      </c>
      <c r="D331" t="s">
        <v>689</v>
      </c>
      <c r="E331" t="s">
        <v>2589</v>
      </c>
      <c r="F331" t="s">
        <v>3764</v>
      </c>
      <c r="G331" t="s">
        <v>3017</v>
      </c>
      <c r="H331" t="str">
        <f t="shared" si="10"/>
        <v>01</v>
      </c>
      <c r="I331">
        <f t="shared" si="11"/>
        <v>1</v>
      </c>
    </row>
    <row r="332" spans="1:9">
      <c r="A332" t="s">
        <v>2962</v>
      </c>
      <c r="B332" t="s">
        <v>714</v>
      </c>
      <c r="C332" t="s">
        <v>1180</v>
      </c>
      <c r="D332" t="s">
        <v>715</v>
      </c>
      <c r="E332" t="s">
        <v>2097</v>
      </c>
      <c r="F332" t="s">
        <v>3755</v>
      </c>
      <c r="G332" t="s">
        <v>3756</v>
      </c>
      <c r="H332" t="str">
        <f t="shared" si="10"/>
        <v>56</v>
      </c>
      <c r="I332">
        <f t="shared" si="11"/>
        <v>2</v>
      </c>
    </row>
    <row r="333" spans="1:9">
      <c r="A333" t="s">
        <v>2962</v>
      </c>
      <c r="B333" t="s">
        <v>709</v>
      </c>
      <c r="C333" t="s">
        <v>1180</v>
      </c>
      <c r="D333" t="s">
        <v>4165</v>
      </c>
      <c r="E333" t="s">
        <v>2097</v>
      </c>
      <c r="F333" t="s">
        <v>3757</v>
      </c>
      <c r="G333" t="s">
        <v>3769</v>
      </c>
      <c r="H333" t="str">
        <f t="shared" si="10"/>
        <v>47</v>
      </c>
      <c r="I333">
        <f t="shared" si="11"/>
        <v>2</v>
      </c>
    </row>
    <row r="334" spans="1:9">
      <c r="A334" t="s">
        <v>2962</v>
      </c>
      <c r="B334" t="s">
        <v>710</v>
      </c>
      <c r="C334" t="s">
        <v>1180</v>
      </c>
      <c r="D334" t="s">
        <v>711</v>
      </c>
      <c r="E334" t="s">
        <v>2097</v>
      </c>
      <c r="F334" t="s">
        <v>3757</v>
      </c>
      <c r="G334" t="s">
        <v>3769</v>
      </c>
      <c r="H334" t="str">
        <f t="shared" si="10"/>
        <v>47</v>
      </c>
      <c r="I334">
        <f t="shared" si="11"/>
        <v>2</v>
      </c>
    </row>
    <row r="335" spans="1:9">
      <c r="A335" t="s">
        <v>2962</v>
      </c>
      <c r="B335" t="s">
        <v>712</v>
      </c>
      <c r="C335" t="s">
        <v>1180</v>
      </c>
      <c r="D335" t="s">
        <v>713</v>
      </c>
      <c r="E335" t="s">
        <v>2097</v>
      </c>
      <c r="F335" t="s">
        <v>3757</v>
      </c>
      <c r="G335" t="s">
        <v>3769</v>
      </c>
      <c r="H335" t="str">
        <f t="shared" si="10"/>
        <v>47</v>
      </c>
      <c r="I335">
        <f t="shared" si="11"/>
        <v>2</v>
      </c>
    </row>
    <row r="336" spans="1:9">
      <c r="A336" t="s">
        <v>2962</v>
      </c>
      <c r="B336" t="s">
        <v>705</v>
      </c>
      <c r="C336" t="s">
        <v>1180</v>
      </c>
      <c r="D336" t="s">
        <v>4161</v>
      </c>
      <c r="E336" t="s">
        <v>2097</v>
      </c>
      <c r="F336" t="s">
        <v>3761</v>
      </c>
      <c r="G336" t="s">
        <v>3793</v>
      </c>
      <c r="H336" t="str">
        <f t="shared" si="10"/>
        <v>19</v>
      </c>
      <c r="I336">
        <f t="shared" si="11"/>
        <v>2</v>
      </c>
    </row>
    <row r="337" spans="1:9">
      <c r="A337" t="s">
        <v>2962</v>
      </c>
      <c r="B337" t="s">
        <v>706</v>
      </c>
      <c r="C337" t="s">
        <v>1180</v>
      </c>
      <c r="D337" t="s">
        <v>4162</v>
      </c>
      <c r="E337" t="s">
        <v>2097</v>
      </c>
      <c r="F337" t="s">
        <v>3761</v>
      </c>
      <c r="G337" t="s">
        <v>3793</v>
      </c>
      <c r="H337" t="str">
        <f t="shared" si="10"/>
        <v>19</v>
      </c>
      <c r="I337">
        <f t="shared" si="11"/>
        <v>2</v>
      </c>
    </row>
    <row r="338" spans="1:9">
      <c r="A338" t="s">
        <v>2962</v>
      </c>
      <c r="B338" t="s">
        <v>707</v>
      </c>
      <c r="C338" t="s">
        <v>1180</v>
      </c>
      <c r="D338" t="s">
        <v>4163</v>
      </c>
      <c r="E338" t="s">
        <v>2097</v>
      </c>
      <c r="F338" t="s">
        <v>3761</v>
      </c>
      <c r="G338" t="s">
        <v>3793</v>
      </c>
      <c r="H338" t="str">
        <f t="shared" si="10"/>
        <v>19</v>
      </c>
      <c r="I338">
        <f t="shared" si="11"/>
        <v>2</v>
      </c>
    </row>
    <row r="339" spans="1:9">
      <c r="A339" t="s">
        <v>2962</v>
      </c>
      <c r="B339" t="s">
        <v>708</v>
      </c>
      <c r="C339" t="s">
        <v>1180</v>
      </c>
      <c r="D339" t="s">
        <v>4164</v>
      </c>
      <c r="E339" t="s">
        <v>2097</v>
      </c>
      <c r="F339" t="s">
        <v>3761</v>
      </c>
      <c r="G339" t="s">
        <v>3793</v>
      </c>
      <c r="H339" t="str">
        <f t="shared" si="10"/>
        <v>19</v>
      </c>
      <c r="I339">
        <f t="shared" si="11"/>
        <v>2</v>
      </c>
    </row>
    <row r="340" spans="1:9">
      <c r="A340" t="s">
        <v>2962</v>
      </c>
      <c r="B340" t="s">
        <v>703</v>
      </c>
      <c r="C340" t="s">
        <v>1180</v>
      </c>
      <c r="D340" t="s">
        <v>704</v>
      </c>
      <c r="E340" t="s">
        <v>2097</v>
      </c>
      <c r="F340" t="s">
        <v>3764</v>
      </c>
      <c r="G340" t="s">
        <v>3780</v>
      </c>
      <c r="H340" t="str">
        <f t="shared" si="10"/>
        <v>04</v>
      </c>
      <c r="I340">
        <f t="shared" si="11"/>
        <v>2</v>
      </c>
    </row>
    <row r="341" spans="1:9">
      <c r="A341" t="s">
        <v>2961</v>
      </c>
      <c r="B341" t="s">
        <v>2295</v>
      </c>
      <c r="C341" t="s">
        <v>1179</v>
      </c>
      <c r="D341" t="s">
        <v>2296</v>
      </c>
      <c r="E341" t="s">
        <v>2589</v>
      </c>
      <c r="F341" t="s">
        <v>3755</v>
      </c>
      <c r="G341" t="s">
        <v>3756</v>
      </c>
      <c r="H341" t="str">
        <f t="shared" si="10"/>
        <v>56</v>
      </c>
      <c r="I341">
        <f t="shared" si="11"/>
        <v>1</v>
      </c>
    </row>
    <row r="342" spans="1:9">
      <c r="A342" t="s">
        <v>2961</v>
      </c>
      <c r="B342" t="s">
        <v>2297</v>
      </c>
      <c r="C342" t="s">
        <v>1179</v>
      </c>
      <c r="D342" t="s">
        <v>4167</v>
      </c>
      <c r="E342" t="s">
        <v>2589</v>
      </c>
      <c r="F342" t="s">
        <v>3755</v>
      </c>
      <c r="G342" t="s">
        <v>3756</v>
      </c>
      <c r="H342" t="str">
        <f t="shared" si="10"/>
        <v>56</v>
      </c>
      <c r="I342">
        <f t="shared" si="11"/>
        <v>1</v>
      </c>
    </row>
    <row r="343" spans="1:9">
      <c r="A343" t="s">
        <v>2961</v>
      </c>
      <c r="B343" t="s">
        <v>725</v>
      </c>
      <c r="C343" t="s">
        <v>1179</v>
      </c>
      <c r="D343" t="s">
        <v>726</v>
      </c>
      <c r="E343" t="s">
        <v>2589</v>
      </c>
      <c r="F343" t="s">
        <v>4553</v>
      </c>
      <c r="G343" t="s">
        <v>3790</v>
      </c>
      <c r="H343" t="str">
        <f t="shared" si="10"/>
        <v>55</v>
      </c>
      <c r="I343">
        <f t="shared" si="11"/>
        <v>1</v>
      </c>
    </row>
    <row r="344" spans="1:9">
      <c r="A344" t="s">
        <v>2961</v>
      </c>
      <c r="B344" t="s">
        <v>2291</v>
      </c>
      <c r="C344" t="s">
        <v>1179</v>
      </c>
      <c r="D344" t="s">
        <v>2292</v>
      </c>
      <c r="E344" t="s">
        <v>2097</v>
      </c>
      <c r="F344" t="s">
        <v>3757</v>
      </c>
      <c r="G344" t="s">
        <v>3758</v>
      </c>
      <c r="H344" t="str">
        <f t="shared" si="10"/>
        <v>50</v>
      </c>
      <c r="I344">
        <f t="shared" si="11"/>
        <v>2</v>
      </c>
    </row>
    <row r="345" spans="1:9">
      <c r="A345" t="s">
        <v>2961</v>
      </c>
      <c r="B345" t="s">
        <v>2293</v>
      </c>
      <c r="C345" t="s">
        <v>1179</v>
      </c>
      <c r="D345" t="s">
        <v>5511</v>
      </c>
      <c r="E345" t="s">
        <v>2097</v>
      </c>
      <c r="F345" t="s">
        <v>3757</v>
      </c>
      <c r="G345" t="s">
        <v>3758</v>
      </c>
      <c r="H345" t="str">
        <f t="shared" si="10"/>
        <v>50</v>
      </c>
      <c r="I345">
        <f t="shared" si="11"/>
        <v>2</v>
      </c>
    </row>
    <row r="346" spans="1:9">
      <c r="A346" t="s">
        <v>2961</v>
      </c>
      <c r="B346" t="s">
        <v>723</v>
      </c>
      <c r="C346" t="s">
        <v>1179</v>
      </c>
      <c r="D346" t="s">
        <v>724</v>
      </c>
      <c r="E346" t="s">
        <v>2589</v>
      </c>
      <c r="F346" t="s">
        <v>3761</v>
      </c>
      <c r="G346" t="s">
        <v>5463</v>
      </c>
      <c r="H346" t="str">
        <f t="shared" si="10"/>
        <v>16</v>
      </c>
      <c r="I346">
        <f t="shared" si="11"/>
        <v>1</v>
      </c>
    </row>
    <row r="347" spans="1:9">
      <c r="A347" t="s">
        <v>2961</v>
      </c>
      <c r="B347" t="s">
        <v>733</v>
      </c>
      <c r="C347" t="s">
        <v>1179</v>
      </c>
      <c r="D347" t="s">
        <v>2288</v>
      </c>
      <c r="E347" t="s">
        <v>2589</v>
      </c>
      <c r="F347" t="s">
        <v>3761</v>
      </c>
      <c r="G347" t="s">
        <v>5463</v>
      </c>
      <c r="H347" t="str">
        <f t="shared" si="10"/>
        <v>16</v>
      </c>
      <c r="I347">
        <f t="shared" si="11"/>
        <v>1</v>
      </c>
    </row>
    <row r="348" spans="1:9">
      <c r="A348" t="s">
        <v>2961</v>
      </c>
      <c r="B348" t="s">
        <v>717</v>
      </c>
      <c r="C348" t="s">
        <v>1179</v>
      </c>
      <c r="D348" t="s">
        <v>718</v>
      </c>
      <c r="E348" t="s">
        <v>2097</v>
      </c>
      <c r="F348" t="s">
        <v>3761</v>
      </c>
      <c r="G348" t="s">
        <v>5463</v>
      </c>
      <c r="H348" t="str">
        <f t="shared" si="10"/>
        <v>16</v>
      </c>
      <c r="I348">
        <f t="shared" si="11"/>
        <v>2</v>
      </c>
    </row>
    <row r="349" spans="1:9">
      <c r="A349" t="s">
        <v>2961</v>
      </c>
      <c r="B349" t="s">
        <v>727</v>
      </c>
      <c r="C349" t="s">
        <v>1179</v>
      </c>
      <c r="D349" t="s">
        <v>728</v>
      </c>
      <c r="E349" t="s">
        <v>2097</v>
      </c>
      <c r="F349" t="s">
        <v>3761</v>
      </c>
      <c r="G349" t="s">
        <v>5463</v>
      </c>
      <c r="H349" t="str">
        <f t="shared" si="10"/>
        <v>16</v>
      </c>
      <c r="I349">
        <f t="shared" si="11"/>
        <v>2</v>
      </c>
    </row>
    <row r="350" spans="1:9">
      <c r="A350" t="s">
        <v>2961</v>
      </c>
      <c r="B350" t="s">
        <v>729</v>
      </c>
      <c r="C350" t="s">
        <v>1179</v>
      </c>
      <c r="D350" t="s">
        <v>730</v>
      </c>
      <c r="E350" t="s">
        <v>2097</v>
      </c>
      <c r="F350" t="s">
        <v>3761</v>
      </c>
      <c r="G350" t="s">
        <v>5463</v>
      </c>
      <c r="H350" t="str">
        <f t="shared" si="10"/>
        <v>16</v>
      </c>
      <c r="I350">
        <f t="shared" si="11"/>
        <v>2</v>
      </c>
    </row>
    <row r="351" spans="1:9">
      <c r="A351" t="s">
        <v>2961</v>
      </c>
      <c r="B351" t="s">
        <v>731</v>
      </c>
      <c r="C351" t="s">
        <v>1179</v>
      </c>
      <c r="D351" t="s">
        <v>5510</v>
      </c>
      <c r="E351" t="s">
        <v>2097</v>
      </c>
      <c r="F351" t="s">
        <v>3761</v>
      </c>
      <c r="G351" t="s">
        <v>5463</v>
      </c>
      <c r="H351" t="str">
        <f t="shared" si="10"/>
        <v>16</v>
      </c>
      <c r="I351">
        <f t="shared" si="11"/>
        <v>2</v>
      </c>
    </row>
    <row r="352" spans="1:9">
      <c r="A352" t="s">
        <v>2961</v>
      </c>
      <c r="B352" t="s">
        <v>2289</v>
      </c>
      <c r="C352" t="s">
        <v>1179</v>
      </c>
      <c r="D352" t="s">
        <v>2290</v>
      </c>
      <c r="E352" t="s">
        <v>2097</v>
      </c>
      <c r="F352" t="s">
        <v>3761</v>
      </c>
      <c r="G352" t="s">
        <v>5463</v>
      </c>
      <c r="H352" t="str">
        <f t="shared" si="10"/>
        <v>16</v>
      </c>
      <c r="I352">
        <f t="shared" si="11"/>
        <v>2</v>
      </c>
    </row>
    <row r="353" spans="1:9">
      <c r="A353" t="s">
        <v>2961</v>
      </c>
      <c r="B353" t="s">
        <v>721</v>
      </c>
      <c r="C353" t="s">
        <v>1179</v>
      </c>
      <c r="D353" t="s">
        <v>722</v>
      </c>
      <c r="E353" t="s">
        <v>2097</v>
      </c>
      <c r="F353" t="s">
        <v>3761</v>
      </c>
      <c r="G353" t="s">
        <v>3766</v>
      </c>
      <c r="H353" t="str">
        <f t="shared" si="10"/>
        <v>12</v>
      </c>
      <c r="I353">
        <f t="shared" si="11"/>
        <v>2</v>
      </c>
    </row>
    <row r="354" spans="1:9">
      <c r="A354" t="s">
        <v>2961</v>
      </c>
      <c r="B354" t="s">
        <v>719</v>
      </c>
      <c r="C354" t="s">
        <v>1179</v>
      </c>
      <c r="D354" t="s">
        <v>720</v>
      </c>
      <c r="E354" t="s">
        <v>2097</v>
      </c>
      <c r="F354" t="s">
        <v>3764</v>
      </c>
      <c r="G354" t="s">
        <v>5483</v>
      </c>
      <c r="H354" t="str">
        <f t="shared" si="10"/>
        <v>07</v>
      </c>
      <c r="I354">
        <f t="shared" si="11"/>
        <v>2</v>
      </c>
    </row>
    <row r="355" spans="1:9">
      <c r="A355" t="s">
        <v>2961</v>
      </c>
      <c r="B355" t="s">
        <v>716</v>
      </c>
      <c r="C355" t="s">
        <v>1179</v>
      </c>
      <c r="D355" t="s">
        <v>4166</v>
      </c>
      <c r="E355" t="s">
        <v>2589</v>
      </c>
      <c r="F355" t="s">
        <v>3764</v>
      </c>
      <c r="G355" t="s">
        <v>3017</v>
      </c>
      <c r="H355" t="str">
        <f t="shared" si="10"/>
        <v>01</v>
      </c>
      <c r="I355">
        <f t="shared" si="11"/>
        <v>1</v>
      </c>
    </row>
    <row r="356" spans="1:9">
      <c r="A356" t="s">
        <v>2960</v>
      </c>
      <c r="B356" t="s">
        <v>2298</v>
      </c>
      <c r="C356" t="s">
        <v>1178</v>
      </c>
      <c r="D356" t="s">
        <v>2299</v>
      </c>
      <c r="E356" t="s">
        <v>2587</v>
      </c>
      <c r="F356" t="s">
        <v>3770</v>
      </c>
      <c r="G356" t="s">
        <v>5476</v>
      </c>
      <c r="H356" t="str">
        <f t="shared" si="10"/>
        <v>36</v>
      </c>
      <c r="I356">
        <f t="shared" si="11"/>
        <v>3</v>
      </c>
    </row>
    <row r="357" spans="1:9">
      <c r="A357" t="s">
        <v>2959</v>
      </c>
      <c r="B357" t="s">
        <v>2304</v>
      </c>
      <c r="C357" t="s">
        <v>1177</v>
      </c>
      <c r="D357" t="s">
        <v>2305</v>
      </c>
      <c r="E357" t="s">
        <v>2589</v>
      </c>
      <c r="F357" t="s">
        <v>3755</v>
      </c>
      <c r="G357" t="s">
        <v>3803</v>
      </c>
      <c r="H357" t="str">
        <f t="shared" si="10"/>
        <v>61</v>
      </c>
      <c r="I357">
        <f t="shared" si="11"/>
        <v>1</v>
      </c>
    </row>
    <row r="358" spans="1:9">
      <c r="A358" t="s">
        <v>2959</v>
      </c>
      <c r="B358" t="s">
        <v>2302</v>
      </c>
      <c r="C358" t="s">
        <v>1177</v>
      </c>
      <c r="D358" t="s">
        <v>2303</v>
      </c>
      <c r="E358" t="s">
        <v>2587</v>
      </c>
      <c r="F358" t="s">
        <v>3770</v>
      </c>
      <c r="G358" t="s">
        <v>3784</v>
      </c>
      <c r="H358" t="str">
        <f t="shared" si="10"/>
        <v>43</v>
      </c>
      <c r="I358">
        <f t="shared" si="11"/>
        <v>3</v>
      </c>
    </row>
    <row r="359" spans="1:9">
      <c r="A359" t="s">
        <v>2959</v>
      </c>
      <c r="B359" t="s">
        <v>2300</v>
      </c>
      <c r="C359" t="s">
        <v>1177</v>
      </c>
      <c r="D359" t="s">
        <v>2301</v>
      </c>
      <c r="E359" t="s">
        <v>2587</v>
      </c>
      <c r="F359" t="s">
        <v>5467</v>
      </c>
      <c r="G359" t="s">
        <v>3785</v>
      </c>
      <c r="H359" t="str">
        <f t="shared" si="10"/>
        <v>09</v>
      </c>
      <c r="I359">
        <f t="shared" si="11"/>
        <v>3</v>
      </c>
    </row>
    <row r="360" spans="1:9">
      <c r="A360" t="s">
        <v>2958</v>
      </c>
      <c r="B360" t="s">
        <v>2310</v>
      </c>
      <c r="C360" t="s">
        <v>1176</v>
      </c>
      <c r="D360" t="s">
        <v>2311</v>
      </c>
      <c r="E360" t="s">
        <v>2589</v>
      </c>
      <c r="F360" t="s">
        <v>4553</v>
      </c>
      <c r="G360" t="s">
        <v>3790</v>
      </c>
      <c r="H360" t="str">
        <f t="shared" si="10"/>
        <v>55</v>
      </c>
      <c r="I360">
        <f t="shared" si="11"/>
        <v>1</v>
      </c>
    </row>
    <row r="361" spans="1:9">
      <c r="A361" t="s">
        <v>2958</v>
      </c>
      <c r="B361" t="s">
        <v>2306</v>
      </c>
      <c r="C361" t="s">
        <v>1176</v>
      </c>
      <c r="D361" t="s">
        <v>2307</v>
      </c>
      <c r="E361" t="s">
        <v>2587</v>
      </c>
      <c r="F361" t="s">
        <v>3761</v>
      </c>
      <c r="G361" t="s">
        <v>3762</v>
      </c>
      <c r="H361" t="str">
        <f t="shared" si="10"/>
        <v>27</v>
      </c>
      <c r="I361">
        <f t="shared" si="11"/>
        <v>3</v>
      </c>
    </row>
    <row r="362" spans="1:9">
      <c r="A362" t="s">
        <v>2958</v>
      </c>
      <c r="B362" t="s">
        <v>2308</v>
      </c>
      <c r="C362" t="s">
        <v>1176</v>
      </c>
      <c r="D362" t="s">
        <v>2309</v>
      </c>
      <c r="E362" t="s">
        <v>2589</v>
      </c>
      <c r="F362" t="s">
        <v>3764</v>
      </c>
      <c r="G362" t="s">
        <v>3765</v>
      </c>
      <c r="H362" t="str">
        <f t="shared" si="10"/>
        <v>06</v>
      </c>
      <c r="I362">
        <f t="shared" si="11"/>
        <v>1</v>
      </c>
    </row>
    <row r="363" spans="1:9">
      <c r="A363" t="s">
        <v>2957</v>
      </c>
      <c r="B363" t="s">
        <v>2318</v>
      </c>
      <c r="C363" t="s">
        <v>1175</v>
      </c>
      <c r="D363" t="s">
        <v>2319</v>
      </c>
      <c r="E363" t="s">
        <v>2589</v>
      </c>
      <c r="F363" t="s">
        <v>3757</v>
      </c>
      <c r="G363" t="s">
        <v>3758</v>
      </c>
      <c r="H363" t="str">
        <f t="shared" si="10"/>
        <v>50</v>
      </c>
      <c r="I363">
        <f t="shared" si="11"/>
        <v>1</v>
      </c>
    </row>
    <row r="364" spans="1:9">
      <c r="A364" t="s">
        <v>2957</v>
      </c>
      <c r="B364" t="s">
        <v>2314</v>
      </c>
      <c r="C364" t="s">
        <v>1175</v>
      </c>
      <c r="D364" t="s">
        <v>2315</v>
      </c>
      <c r="E364" t="s">
        <v>2589</v>
      </c>
      <c r="F364" t="s">
        <v>3761</v>
      </c>
      <c r="G364" t="s">
        <v>3766</v>
      </c>
      <c r="H364" t="str">
        <f t="shared" si="10"/>
        <v>12</v>
      </c>
      <c r="I364">
        <f t="shared" si="11"/>
        <v>1</v>
      </c>
    </row>
    <row r="365" spans="1:9">
      <c r="A365" t="s">
        <v>2957</v>
      </c>
      <c r="B365" t="s">
        <v>2316</v>
      </c>
      <c r="C365" t="s">
        <v>1175</v>
      </c>
      <c r="D365" t="s">
        <v>2317</v>
      </c>
      <c r="E365" t="s">
        <v>2589</v>
      </c>
      <c r="F365" t="s">
        <v>3761</v>
      </c>
      <c r="G365" t="s">
        <v>3766</v>
      </c>
      <c r="H365" t="str">
        <f t="shared" si="10"/>
        <v>12</v>
      </c>
      <c r="I365">
        <f t="shared" si="11"/>
        <v>1</v>
      </c>
    </row>
    <row r="366" spans="1:9">
      <c r="A366" t="s">
        <v>2957</v>
      </c>
      <c r="B366" t="s">
        <v>2312</v>
      </c>
      <c r="C366" t="s">
        <v>1175</v>
      </c>
      <c r="D366" t="s">
        <v>2313</v>
      </c>
      <c r="E366" t="s">
        <v>2587</v>
      </c>
      <c r="F366" t="s">
        <v>3761</v>
      </c>
      <c r="G366" t="s">
        <v>3766</v>
      </c>
      <c r="H366" t="str">
        <f t="shared" si="10"/>
        <v>12</v>
      </c>
      <c r="I366">
        <f t="shared" si="11"/>
        <v>3</v>
      </c>
    </row>
    <row r="367" spans="1:9">
      <c r="A367" t="s">
        <v>2956</v>
      </c>
      <c r="B367" t="s">
        <v>2320</v>
      </c>
      <c r="C367" t="s">
        <v>1174</v>
      </c>
      <c r="D367" t="s">
        <v>2321</v>
      </c>
      <c r="E367" t="s">
        <v>2587</v>
      </c>
      <c r="F367" t="s">
        <v>3761</v>
      </c>
      <c r="G367" t="s">
        <v>3768</v>
      </c>
      <c r="H367" t="str">
        <f t="shared" si="10"/>
        <v>13</v>
      </c>
      <c r="I367">
        <f t="shared" si="11"/>
        <v>3</v>
      </c>
    </row>
    <row r="368" spans="1:9">
      <c r="A368" t="s">
        <v>2955</v>
      </c>
      <c r="B368" t="s">
        <v>2333</v>
      </c>
      <c r="C368" t="s">
        <v>1173</v>
      </c>
      <c r="D368" t="s">
        <v>2334</v>
      </c>
      <c r="E368" t="s">
        <v>2589</v>
      </c>
      <c r="F368" t="s">
        <v>3755</v>
      </c>
      <c r="G368" t="s">
        <v>3756</v>
      </c>
      <c r="H368" t="str">
        <f t="shared" si="10"/>
        <v>56</v>
      </c>
      <c r="I368">
        <f t="shared" si="11"/>
        <v>1</v>
      </c>
    </row>
    <row r="369" spans="1:9">
      <c r="A369" t="s">
        <v>2955</v>
      </c>
      <c r="B369" t="s">
        <v>2331</v>
      </c>
      <c r="C369" t="s">
        <v>1173</v>
      </c>
      <c r="D369" t="s">
        <v>2332</v>
      </c>
      <c r="E369" t="s">
        <v>2589</v>
      </c>
      <c r="F369" t="s">
        <v>3757</v>
      </c>
      <c r="G369" t="s">
        <v>3758</v>
      </c>
      <c r="H369" t="str">
        <f t="shared" si="10"/>
        <v>50</v>
      </c>
      <c r="I369">
        <f t="shared" si="11"/>
        <v>1</v>
      </c>
    </row>
    <row r="370" spans="1:9">
      <c r="A370" t="s">
        <v>2955</v>
      </c>
      <c r="B370" t="s">
        <v>2327</v>
      </c>
      <c r="C370" t="s">
        <v>1173</v>
      </c>
      <c r="D370" t="s">
        <v>2328</v>
      </c>
      <c r="E370" t="s">
        <v>2589</v>
      </c>
      <c r="F370" t="s">
        <v>3761</v>
      </c>
      <c r="G370" t="s">
        <v>5463</v>
      </c>
      <c r="H370" t="str">
        <f t="shared" si="10"/>
        <v>16</v>
      </c>
      <c r="I370">
        <f t="shared" si="11"/>
        <v>1</v>
      </c>
    </row>
    <row r="371" spans="1:9">
      <c r="A371" t="s">
        <v>2955</v>
      </c>
      <c r="B371" t="s">
        <v>2329</v>
      </c>
      <c r="C371" t="s">
        <v>1173</v>
      </c>
      <c r="D371" t="s">
        <v>2330</v>
      </c>
      <c r="E371" t="s">
        <v>2587</v>
      </c>
      <c r="F371" t="s">
        <v>3761</v>
      </c>
      <c r="G371" t="s">
        <v>5463</v>
      </c>
      <c r="H371" t="str">
        <f t="shared" si="10"/>
        <v>16</v>
      </c>
      <c r="I371">
        <f t="shared" si="11"/>
        <v>3</v>
      </c>
    </row>
    <row r="372" spans="1:9">
      <c r="A372" t="s">
        <v>2955</v>
      </c>
      <c r="B372" t="s">
        <v>2322</v>
      </c>
      <c r="C372" t="s">
        <v>1173</v>
      </c>
      <c r="D372" t="s">
        <v>553</v>
      </c>
      <c r="E372" t="s">
        <v>2587</v>
      </c>
      <c r="F372" t="s">
        <v>3761</v>
      </c>
      <c r="G372" t="s">
        <v>5463</v>
      </c>
      <c r="H372" t="str">
        <f t="shared" si="10"/>
        <v>16</v>
      </c>
      <c r="I372">
        <f t="shared" si="11"/>
        <v>3</v>
      </c>
    </row>
    <row r="373" spans="1:9">
      <c r="A373" t="s">
        <v>2955</v>
      </c>
      <c r="B373" t="s">
        <v>2323</v>
      </c>
      <c r="C373" t="s">
        <v>1173</v>
      </c>
      <c r="D373" t="s">
        <v>2324</v>
      </c>
      <c r="E373" t="s">
        <v>2587</v>
      </c>
      <c r="F373" t="s">
        <v>3761</v>
      </c>
      <c r="G373" t="s">
        <v>5463</v>
      </c>
      <c r="H373" t="str">
        <f t="shared" si="10"/>
        <v>16</v>
      </c>
      <c r="I373">
        <f t="shared" si="11"/>
        <v>3</v>
      </c>
    </row>
    <row r="374" spans="1:9">
      <c r="A374" t="s">
        <v>2955</v>
      </c>
      <c r="B374" t="s">
        <v>2325</v>
      </c>
      <c r="C374" t="s">
        <v>1173</v>
      </c>
      <c r="D374" t="s">
        <v>2326</v>
      </c>
      <c r="E374" t="s">
        <v>2587</v>
      </c>
      <c r="F374" t="s">
        <v>3761</v>
      </c>
      <c r="G374" t="s">
        <v>3766</v>
      </c>
      <c r="H374" t="str">
        <f t="shared" si="10"/>
        <v>12</v>
      </c>
      <c r="I374">
        <f t="shared" si="11"/>
        <v>3</v>
      </c>
    </row>
    <row r="375" spans="1:9">
      <c r="A375" t="s">
        <v>2954</v>
      </c>
      <c r="B375" t="s">
        <v>2343</v>
      </c>
      <c r="C375" t="s">
        <v>1172</v>
      </c>
      <c r="D375" t="s">
        <v>2344</v>
      </c>
      <c r="E375" t="s">
        <v>2589</v>
      </c>
      <c r="F375" t="s">
        <v>3755</v>
      </c>
      <c r="G375" t="s">
        <v>3756</v>
      </c>
      <c r="H375" t="str">
        <f t="shared" si="10"/>
        <v>56</v>
      </c>
      <c r="I375">
        <f t="shared" si="11"/>
        <v>1</v>
      </c>
    </row>
    <row r="376" spans="1:9">
      <c r="A376" t="s">
        <v>2954</v>
      </c>
      <c r="B376" t="s">
        <v>2341</v>
      </c>
      <c r="C376" t="s">
        <v>1172</v>
      </c>
      <c r="D376" t="s">
        <v>2342</v>
      </c>
      <c r="E376" t="s">
        <v>2589</v>
      </c>
      <c r="F376" t="s">
        <v>3757</v>
      </c>
      <c r="G376" t="s">
        <v>3758</v>
      </c>
      <c r="H376" t="str">
        <f t="shared" si="10"/>
        <v>50</v>
      </c>
      <c r="I376">
        <f t="shared" si="11"/>
        <v>1</v>
      </c>
    </row>
    <row r="377" spans="1:9">
      <c r="A377" t="s">
        <v>2954</v>
      </c>
      <c r="B377" t="s">
        <v>2335</v>
      </c>
      <c r="C377" t="s">
        <v>1172</v>
      </c>
      <c r="D377" t="s">
        <v>2336</v>
      </c>
      <c r="E377" t="s">
        <v>2589</v>
      </c>
      <c r="F377" t="s">
        <v>3761</v>
      </c>
      <c r="G377" t="s">
        <v>3781</v>
      </c>
      <c r="H377" t="str">
        <f t="shared" si="10"/>
        <v>20</v>
      </c>
      <c r="I377">
        <f t="shared" si="11"/>
        <v>1</v>
      </c>
    </row>
    <row r="378" spans="1:9">
      <c r="A378" t="s">
        <v>2954</v>
      </c>
      <c r="B378" t="s">
        <v>2337</v>
      </c>
      <c r="C378" t="s">
        <v>1172</v>
      </c>
      <c r="D378" t="s">
        <v>2338</v>
      </c>
      <c r="E378" t="s">
        <v>2587</v>
      </c>
      <c r="F378" t="s">
        <v>3761</v>
      </c>
      <c r="G378" t="s">
        <v>5463</v>
      </c>
      <c r="H378" t="str">
        <f t="shared" si="10"/>
        <v>16</v>
      </c>
      <c r="I378">
        <f t="shared" si="11"/>
        <v>3</v>
      </c>
    </row>
    <row r="379" spans="1:9">
      <c r="A379" t="s">
        <v>2954</v>
      </c>
      <c r="B379" t="s">
        <v>2339</v>
      </c>
      <c r="C379" t="s">
        <v>1172</v>
      </c>
      <c r="D379" t="s">
        <v>2340</v>
      </c>
      <c r="E379" t="s">
        <v>2587</v>
      </c>
      <c r="F379" t="s">
        <v>3761</v>
      </c>
      <c r="G379" t="s">
        <v>5463</v>
      </c>
      <c r="H379" t="str">
        <f t="shared" ref="H379:H442" si="12">VLOOKUP(G379,dataSchoolOrder,2,0)</f>
        <v>16</v>
      </c>
      <c r="I379">
        <f t="shared" si="11"/>
        <v>3</v>
      </c>
    </row>
    <row r="380" spans="1:9">
      <c r="A380" t="s">
        <v>2954</v>
      </c>
      <c r="B380" t="s">
        <v>3568</v>
      </c>
      <c r="C380" t="s">
        <v>1172</v>
      </c>
      <c r="D380" t="s">
        <v>3584</v>
      </c>
      <c r="E380" t="s">
        <v>2587</v>
      </c>
      <c r="F380" t="s">
        <v>3764</v>
      </c>
      <c r="G380" t="s">
        <v>3775</v>
      </c>
      <c r="H380" t="str">
        <f t="shared" si="12"/>
        <v>03</v>
      </c>
      <c r="I380">
        <f t="shared" si="11"/>
        <v>3</v>
      </c>
    </row>
    <row r="381" spans="1:9">
      <c r="A381" t="s">
        <v>2953</v>
      </c>
      <c r="B381" t="s">
        <v>2357</v>
      </c>
      <c r="C381" t="s">
        <v>1171</v>
      </c>
      <c r="D381" t="s">
        <v>2358</v>
      </c>
      <c r="E381" t="s">
        <v>2589</v>
      </c>
      <c r="F381" t="s">
        <v>3755</v>
      </c>
      <c r="G381" t="s">
        <v>3756</v>
      </c>
      <c r="H381" t="str">
        <f t="shared" si="12"/>
        <v>56</v>
      </c>
      <c r="I381">
        <f t="shared" si="11"/>
        <v>1</v>
      </c>
    </row>
    <row r="382" spans="1:9">
      <c r="A382" t="s">
        <v>2953</v>
      </c>
      <c r="B382" t="s">
        <v>2355</v>
      </c>
      <c r="C382" t="s">
        <v>1171</v>
      </c>
      <c r="D382" t="s">
        <v>2356</v>
      </c>
      <c r="E382" t="s">
        <v>2589</v>
      </c>
      <c r="F382" t="s">
        <v>3757</v>
      </c>
      <c r="G382" t="s">
        <v>3758</v>
      </c>
      <c r="H382" t="str">
        <f t="shared" si="12"/>
        <v>50</v>
      </c>
      <c r="I382">
        <f t="shared" si="11"/>
        <v>1</v>
      </c>
    </row>
    <row r="383" spans="1:9">
      <c r="A383" t="s">
        <v>2953</v>
      </c>
      <c r="B383" t="s">
        <v>2349</v>
      </c>
      <c r="C383" t="s">
        <v>1171</v>
      </c>
      <c r="D383" t="s">
        <v>2350</v>
      </c>
      <c r="E383" t="s">
        <v>2589</v>
      </c>
      <c r="F383" t="s">
        <v>3761</v>
      </c>
      <c r="G383" t="s">
        <v>3781</v>
      </c>
      <c r="H383" t="str">
        <f t="shared" si="12"/>
        <v>20</v>
      </c>
      <c r="I383">
        <f t="shared" si="11"/>
        <v>1</v>
      </c>
    </row>
    <row r="384" spans="1:9">
      <c r="A384" t="s">
        <v>2953</v>
      </c>
      <c r="B384" t="s">
        <v>2351</v>
      </c>
      <c r="C384" t="s">
        <v>1171</v>
      </c>
      <c r="D384" t="s">
        <v>2352</v>
      </c>
      <c r="E384" t="s">
        <v>2589</v>
      </c>
      <c r="F384" t="s">
        <v>3761</v>
      </c>
      <c r="G384" t="s">
        <v>3781</v>
      </c>
      <c r="H384" t="str">
        <f t="shared" si="12"/>
        <v>20</v>
      </c>
      <c r="I384">
        <f t="shared" si="11"/>
        <v>1</v>
      </c>
    </row>
    <row r="385" spans="1:9">
      <c r="A385" t="s">
        <v>2953</v>
      </c>
      <c r="B385" t="s">
        <v>2353</v>
      </c>
      <c r="C385" t="s">
        <v>1171</v>
      </c>
      <c r="D385" t="s">
        <v>2354</v>
      </c>
      <c r="E385" t="s">
        <v>2589</v>
      </c>
      <c r="F385" t="s">
        <v>3761</v>
      </c>
      <c r="G385" t="s">
        <v>3781</v>
      </c>
      <c r="H385" t="str">
        <f t="shared" si="12"/>
        <v>20</v>
      </c>
      <c r="I385">
        <f t="shared" si="11"/>
        <v>1</v>
      </c>
    </row>
    <row r="386" spans="1:9">
      <c r="A386" t="s">
        <v>2953</v>
      </c>
      <c r="B386" t="s">
        <v>2347</v>
      </c>
      <c r="C386" t="s">
        <v>1171</v>
      </c>
      <c r="D386" t="s">
        <v>2348</v>
      </c>
      <c r="E386" t="s">
        <v>2587</v>
      </c>
      <c r="F386" t="s">
        <v>3761</v>
      </c>
      <c r="G386" t="s">
        <v>3781</v>
      </c>
      <c r="H386" t="str">
        <f t="shared" si="12"/>
        <v>20</v>
      </c>
      <c r="I386">
        <f t="shared" ref="I386:I449" si="13">IFERROR(VLOOKUP(E386,dataTitleIOrder,2,0),"")</f>
        <v>3</v>
      </c>
    </row>
    <row r="387" spans="1:9">
      <c r="A387" t="s">
        <v>2953</v>
      </c>
      <c r="B387" t="s">
        <v>2345</v>
      </c>
      <c r="C387" t="s">
        <v>1171</v>
      </c>
      <c r="D387" t="s">
        <v>2346</v>
      </c>
      <c r="E387" t="s">
        <v>2589</v>
      </c>
      <c r="F387" t="s">
        <v>3764</v>
      </c>
      <c r="G387" t="s">
        <v>3775</v>
      </c>
      <c r="H387" t="str">
        <f t="shared" si="12"/>
        <v>03</v>
      </c>
      <c r="I387">
        <f t="shared" si="13"/>
        <v>1</v>
      </c>
    </row>
    <row r="388" spans="1:9">
      <c r="A388" t="s">
        <v>2952</v>
      </c>
      <c r="B388" t="s">
        <v>2359</v>
      </c>
      <c r="C388" t="s">
        <v>1170</v>
      </c>
      <c r="D388" t="s">
        <v>4168</v>
      </c>
      <c r="E388" t="s">
        <v>2587</v>
      </c>
      <c r="F388" t="s">
        <v>3761</v>
      </c>
      <c r="G388" t="s">
        <v>3768</v>
      </c>
      <c r="H388" t="str">
        <f t="shared" si="12"/>
        <v>13</v>
      </c>
      <c r="I388">
        <f t="shared" si="13"/>
        <v>3</v>
      </c>
    </row>
    <row r="389" spans="1:9">
      <c r="A389" t="s">
        <v>2951</v>
      </c>
      <c r="B389" t="s">
        <v>2361</v>
      </c>
      <c r="C389" t="s">
        <v>2600</v>
      </c>
      <c r="D389" t="s">
        <v>2362</v>
      </c>
      <c r="E389" t="s">
        <v>2589</v>
      </c>
      <c r="F389" t="s">
        <v>3755</v>
      </c>
      <c r="G389" t="s">
        <v>3756</v>
      </c>
      <c r="H389" t="str">
        <f t="shared" si="12"/>
        <v>56</v>
      </c>
      <c r="I389">
        <f t="shared" si="13"/>
        <v>1</v>
      </c>
    </row>
    <row r="390" spans="1:9">
      <c r="A390" t="s">
        <v>2951</v>
      </c>
      <c r="B390" t="s">
        <v>4738</v>
      </c>
      <c r="C390" t="s">
        <v>2600</v>
      </c>
      <c r="D390" t="s">
        <v>4737</v>
      </c>
      <c r="E390" t="s">
        <v>2589</v>
      </c>
      <c r="F390" t="s">
        <v>3757</v>
      </c>
      <c r="G390" t="s">
        <v>3758</v>
      </c>
      <c r="H390" t="str">
        <f t="shared" si="12"/>
        <v>50</v>
      </c>
      <c r="I390">
        <f t="shared" si="13"/>
        <v>1</v>
      </c>
    </row>
    <row r="391" spans="1:9">
      <c r="A391" t="s">
        <v>2951</v>
      </c>
      <c r="B391" t="s">
        <v>4736</v>
      </c>
      <c r="C391" t="s">
        <v>2600</v>
      </c>
      <c r="D391" t="s">
        <v>4598</v>
      </c>
      <c r="E391" t="s">
        <v>2587</v>
      </c>
      <c r="F391" t="s">
        <v>3761</v>
      </c>
      <c r="G391" t="s">
        <v>3787</v>
      </c>
      <c r="H391" t="str">
        <f t="shared" si="12"/>
        <v>24</v>
      </c>
      <c r="I391">
        <f t="shared" si="13"/>
        <v>3</v>
      </c>
    </row>
    <row r="392" spans="1:9">
      <c r="A392" t="s">
        <v>2951</v>
      </c>
      <c r="B392" t="s">
        <v>4735</v>
      </c>
      <c r="C392" t="s">
        <v>2600</v>
      </c>
      <c r="D392" t="s">
        <v>4734</v>
      </c>
      <c r="E392" t="s">
        <v>2587</v>
      </c>
      <c r="F392" t="s">
        <v>3764</v>
      </c>
      <c r="G392" t="s">
        <v>3780</v>
      </c>
      <c r="H392" t="str">
        <f t="shared" si="12"/>
        <v>04</v>
      </c>
      <c r="I392">
        <f t="shared" si="13"/>
        <v>3</v>
      </c>
    </row>
    <row r="393" spans="1:9">
      <c r="A393" t="s">
        <v>2950</v>
      </c>
      <c r="B393" t="s">
        <v>2363</v>
      </c>
      <c r="C393" t="s">
        <v>1169</v>
      </c>
      <c r="D393" t="s">
        <v>2364</v>
      </c>
      <c r="E393" t="s">
        <v>2587</v>
      </c>
      <c r="F393" t="s">
        <v>3761</v>
      </c>
      <c r="G393" t="s">
        <v>3766</v>
      </c>
      <c r="H393" t="str">
        <f t="shared" si="12"/>
        <v>12</v>
      </c>
      <c r="I393">
        <f t="shared" si="13"/>
        <v>3</v>
      </c>
    </row>
    <row r="394" spans="1:9">
      <c r="A394" t="s">
        <v>2949</v>
      </c>
      <c r="B394" t="s">
        <v>2374</v>
      </c>
      <c r="C394" t="s">
        <v>1168</v>
      </c>
      <c r="D394" t="s">
        <v>2375</v>
      </c>
      <c r="E394" t="s">
        <v>2589</v>
      </c>
      <c r="F394" t="s">
        <v>3755</v>
      </c>
      <c r="G394" t="s">
        <v>3756</v>
      </c>
      <c r="H394" t="str">
        <f t="shared" si="12"/>
        <v>56</v>
      </c>
      <c r="I394">
        <f t="shared" si="13"/>
        <v>1</v>
      </c>
    </row>
    <row r="395" spans="1:9">
      <c r="A395" t="s">
        <v>2949</v>
      </c>
      <c r="B395" t="s">
        <v>2372</v>
      </c>
      <c r="C395" t="s">
        <v>1168</v>
      </c>
      <c r="D395" t="s">
        <v>5357</v>
      </c>
      <c r="E395" t="s">
        <v>2587</v>
      </c>
      <c r="F395" t="s">
        <v>3757</v>
      </c>
      <c r="G395" t="s">
        <v>3758</v>
      </c>
      <c r="H395" t="str">
        <f t="shared" si="12"/>
        <v>50</v>
      </c>
      <c r="I395">
        <f t="shared" si="13"/>
        <v>3</v>
      </c>
    </row>
    <row r="396" spans="1:9">
      <c r="A396" t="s">
        <v>2949</v>
      </c>
      <c r="B396" t="s">
        <v>2366</v>
      </c>
      <c r="C396" t="s">
        <v>1168</v>
      </c>
      <c r="D396" t="s">
        <v>2367</v>
      </c>
      <c r="E396" t="s">
        <v>2587</v>
      </c>
      <c r="F396" t="s">
        <v>3761</v>
      </c>
      <c r="G396" t="s">
        <v>5463</v>
      </c>
      <c r="H396" t="str">
        <f t="shared" si="12"/>
        <v>16</v>
      </c>
      <c r="I396">
        <f t="shared" si="13"/>
        <v>3</v>
      </c>
    </row>
    <row r="397" spans="1:9">
      <c r="A397" t="s">
        <v>2949</v>
      </c>
      <c r="B397" t="s">
        <v>2368</v>
      </c>
      <c r="C397" t="s">
        <v>1168</v>
      </c>
      <c r="D397" t="s">
        <v>2369</v>
      </c>
      <c r="E397" t="s">
        <v>2587</v>
      </c>
      <c r="F397" t="s">
        <v>3761</v>
      </c>
      <c r="G397" t="s">
        <v>5463</v>
      </c>
      <c r="H397" t="str">
        <f t="shared" si="12"/>
        <v>16</v>
      </c>
      <c r="I397">
        <f t="shared" si="13"/>
        <v>3</v>
      </c>
    </row>
    <row r="398" spans="1:9">
      <c r="A398" t="s">
        <v>2949</v>
      </c>
      <c r="B398" t="s">
        <v>5358</v>
      </c>
      <c r="C398" t="s">
        <v>1168</v>
      </c>
      <c r="D398" t="s">
        <v>5359</v>
      </c>
      <c r="E398" t="s">
        <v>2587</v>
      </c>
      <c r="F398" t="s">
        <v>3761</v>
      </c>
      <c r="G398" t="s">
        <v>5463</v>
      </c>
      <c r="H398" t="str">
        <f t="shared" si="12"/>
        <v>16</v>
      </c>
      <c r="I398">
        <f t="shared" si="13"/>
        <v>3</v>
      </c>
    </row>
    <row r="399" spans="1:9">
      <c r="A399" t="s">
        <v>2949</v>
      </c>
      <c r="B399" t="s">
        <v>2365</v>
      </c>
      <c r="C399" t="s">
        <v>1168</v>
      </c>
      <c r="D399" t="s">
        <v>4169</v>
      </c>
      <c r="E399" t="s">
        <v>2589</v>
      </c>
      <c r="F399" t="s">
        <v>3761</v>
      </c>
      <c r="G399" t="s">
        <v>3766</v>
      </c>
      <c r="H399" t="str">
        <f t="shared" si="12"/>
        <v>12</v>
      </c>
      <c r="I399">
        <f t="shared" si="13"/>
        <v>1</v>
      </c>
    </row>
    <row r="400" spans="1:9">
      <c r="A400" t="s">
        <v>2948</v>
      </c>
      <c r="B400" t="s">
        <v>2382</v>
      </c>
      <c r="C400" t="s">
        <v>1167</v>
      </c>
      <c r="D400" t="s">
        <v>2383</v>
      </c>
      <c r="E400" t="s">
        <v>2589</v>
      </c>
      <c r="F400" t="s">
        <v>3755</v>
      </c>
      <c r="G400" t="s">
        <v>3756</v>
      </c>
      <c r="H400" t="str">
        <f t="shared" si="12"/>
        <v>56</v>
      </c>
      <c r="I400">
        <f t="shared" si="13"/>
        <v>1</v>
      </c>
    </row>
    <row r="401" spans="1:9">
      <c r="A401" t="s">
        <v>2948</v>
      </c>
      <c r="B401" t="s">
        <v>2380</v>
      </c>
      <c r="C401" t="s">
        <v>1167</v>
      </c>
      <c r="D401" t="s">
        <v>2381</v>
      </c>
      <c r="E401" t="s">
        <v>2589</v>
      </c>
      <c r="F401" t="s">
        <v>3757</v>
      </c>
      <c r="G401" t="s">
        <v>3758</v>
      </c>
      <c r="H401" t="str">
        <f t="shared" si="12"/>
        <v>50</v>
      </c>
      <c r="I401">
        <f t="shared" si="13"/>
        <v>1</v>
      </c>
    </row>
    <row r="402" spans="1:9">
      <c r="A402" t="s">
        <v>2948</v>
      </c>
      <c r="B402" t="s">
        <v>2376</v>
      </c>
      <c r="C402" t="s">
        <v>1167</v>
      </c>
      <c r="D402" t="s">
        <v>2377</v>
      </c>
      <c r="E402" t="s">
        <v>2587</v>
      </c>
      <c r="F402" t="s">
        <v>3761</v>
      </c>
      <c r="G402" t="s">
        <v>3762</v>
      </c>
      <c r="H402" t="str">
        <f t="shared" si="12"/>
        <v>27</v>
      </c>
      <c r="I402">
        <f t="shared" si="13"/>
        <v>3</v>
      </c>
    </row>
    <row r="403" spans="1:9">
      <c r="A403" t="s">
        <v>2948</v>
      </c>
      <c r="B403" t="s">
        <v>2378</v>
      </c>
      <c r="C403" t="s">
        <v>1167</v>
      </c>
      <c r="D403" t="s">
        <v>2379</v>
      </c>
      <c r="E403" t="s">
        <v>2587</v>
      </c>
      <c r="F403" t="s">
        <v>3764</v>
      </c>
      <c r="G403" t="s">
        <v>3765</v>
      </c>
      <c r="H403" t="str">
        <f t="shared" si="12"/>
        <v>06</v>
      </c>
      <c r="I403">
        <f t="shared" si="13"/>
        <v>3</v>
      </c>
    </row>
    <row r="404" spans="1:9">
      <c r="A404" t="s">
        <v>2947</v>
      </c>
      <c r="B404" t="s">
        <v>2388</v>
      </c>
      <c r="C404" t="s">
        <v>1166</v>
      </c>
      <c r="D404" t="s">
        <v>4741</v>
      </c>
      <c r="E404" t="s">
        <v>2589</v>
      </c>
      <c r="F404" t="s">
        <v>4553</v>
      </c>
      <c r="G404" t="s">
        <v>3767</v>
      </c>
      <c r="H404" t="str">
        <f t="shared" si="12"/>
        <v>58</v>
      </c>
      <c r="I404">
        <f t="shared" si="13"/>
        <v>1</v>
      </c>
    </row>
    <row r="405" spans="1:9">
      <c r="A405" t="s">
        <v>2947</v>
      </c>
      <c r="B405" t="s">
        <v>2386</v>
      </c>
      <c r="C405" t="s">
        <v>1166</v>
      </c>
      <c r="D405" t="s">
        <v>2387</v>
      </c>
      <c r="E405" t="s">
        <v>2589</v>
      </c>
      <c r="F405" t="s">
        <v>3761</v>
      </c>
      <c r="G405" t="s">
        <v>3777</v>
      </c>
      <c r="H405" t="str">
        <f t="shared" si="12"/>
        <v>28</v>
      </c>
      <c r="I405">
        <f t="shared" si="13"/>
        <v>1</v>
      </c>
    </row>
    <row r="406" spans="1:9">
      <c r="A406" t="s">
        <v>2947</v>
      </c>
      <c r="B406" t="s">
        <v>2384</v>
      </c>
      <c r="C406" t="s">
        <v>1166</v>
      </c>
      <c r="D406" t="s">
        <v>2385</v>
      </c>
      <c r="E406" t="s">
        <v>2587</v>
      </c>
      <c r="F406" t="s">
        <v>3764</v>
      </c>
      <c r="G406" t="s">
        <v>3765</v>
      </c>
      <c r="H406" t="str">
        <f t="shared" si="12"/>
        <v>06</v>
      </c>
      <c r="I406">
        <f t="shared" si="13"/>
        <v>3</v>
      </c>
    </row>
    <row r="407" spans="1:9">
      <c r="A407" t="s">
        <v>2946</v>
      </c>
      <c r="B407" t="s">
        <v>2389</v>
      </c>
      <c r="C407" t="s">
        <v>1165</v>
      </c>
      <c r="D407" t="s">
        <v>2390</v>
      </c>
      <c r="E407" t="s">
        <v>2587</v>
      </c>
      <c r="F407" t="s">
        <v>3761</v>
      </c>
      <c r="G407" t="s">
        <v>3766</v>
      </c>
      <c r="H407" t="str">
        <f t="shared" si="12"/>
        <v>12</v>
      </c>
      <c r="I407">
        <f t="shared" si="13"/>
        <v>3</v>
      </c>
    </row>
    <row r="408" spans="1:9">
      <c r="A408" t="s">
        <v>2945</v>
      </c>
      <c r="B408" t="s">
        <v>2399</v>
      </c>
      <c r="C408" t="s">
        <v>1164</v>
      </c>
      <c r="D408" t="s">
        <v>2400</v>
      </c>
      <c r="E408" t="s">
        <v>2589</v>
      </c>
      <c r="F408" t="s">
        <v>3755</v>
      </c>
      <c r="G408" t="s">
        <v>3756</v>
      </c>
      <c r="H408" t="str">
        <f t="shared" si="12"/>
        <v>56</v>
      </c>
      <c r="I408">
        <f t="shared" si="13"/>
        <v>1</v>
      </c>
    </row>
    <row r="409" spans="1:9">
      <c r="A409" t="s">
        <v>2945</v>
      </c>
      <c r="B409" t="s">
        <v>2397</v>
      </c>
      <c r="C409" t="s">
        <v>1164</v>
      </c>
      <c r="D409" t="s">
        <v>2398</v>
      </c>
      <c r="E409" t="s">
        <v>2587</v>
      </c>
      <c r="F409" t="s">
        <v>3757</v>
      </c>
      <c r="G409" t="s">
        <v>3769</v>
      </c>
      <c r="H409" t="str">
        <f t="shared" si="12"/>
        <v>47</v>
      </c>
      <c r="I409">
        <f t="shared" si="13"/>
        <v>3</v>
      </c>
    </row>
    <row r="410" spans="1:9">
      <c r="A410" t="s">
        <v>2945</v>
      </c>
      <c r="B410" t="s">
        <v>2391</v>
      </c>
      <c r="C410" t="s">
        <v>1164</v>
      </c>
      <c r="D410" t="s">
        <v>2392</v>
      </c>
      <c r="E410" t="s">
        <v>2587</v>
      </c>
      <c r="F410" t="s">
        <v>3761</v>
      </c>
      <c r="G410" t="s">
        <v>5464</v>
      </c>
      <c r="H410" t="str">
        <f t="shared" si="12"/>
        <v>15</v>
      </c>
      <c r="I410">
        <f t="shared" si="13"/>
        <v>3</v>
      </c>
    </row>
    <row r="411" spans="1:9">
      <c r="A411" t="s">
        <v>2945</v>
      </c>
      <c r="B411" t="s">
        <v>2395</v>
      </c>
      <c r="C411" t="s">
        <v>1164</v>
      </c>
      <c r="D411" t="s">
        <v>2396</v>
      </c>
      <c r="E411" t="s">
        <v>2587</v>
      </c>
      <c r="F411" t="s">
        <v>3761</v>
      </c>
      <c r="G411" t="s">
        <v>5464</v>
      </c>
      <c r="H411" t="str">
        <f t="shared" si="12"/>
        <v>15</v>
      </c>
      <c r="I411">
        <f t="shared" si="13"/>
        <v>3</v>
      </c>
    </row>
    <row r="412" spans="1:9">
      <c r="A412" t="s">
        <v>2945</v>
      </c>
      <c r="B412" t="s">
        <v>2393</v>
      </c>
      <c r="C412" t="s">
        <v>1164</v>
      </c>
      <c r="D412" t="s">
        <v>2394</v>
      </c>
      <c r="E412" t="s">
        <v>2587</v>
      </c>
      <c r="F412" t="s">
        <v>3761</v>
      </c>
      <c r="G412" t="s">
        <v>3776</v>
      </c>
      <c r="H412" t="str">
        <f t="shared" si="12"/>
        <v>11</v>
      </c>
      <c r="I412">
        <f t="shared" si="13"/>
        <v>3</v>
      </c>
    </row>
    <row r="413" spans="1:9">
      <c r="A413" t="s">
        <v>2944</v>
      </c>
      <c r="B413" t="s">
        <v>2409</v>
      </c>
      <c r="C413" t="s">
        <v>1163</v>
      </c>
      <c r="D413" t="s">
        <v>2410</v>
      </c>
      <c r="E413" t="s">
        <v>2589</v>
      </c>
      <c r="F413" t="s">
        <v>3755</v>
      </c>
      <c r="G413" t="s">
        <v>3756</v>
      </c>
      <c r="H413" t="str">
        <f t="shared" si="12"/>
        <v>56</v>
      </c>
      <c r="I413">
        <f t="shared" si="13"/>
        <v>1</v>
      </c>
    </row>
    <row r="414" spans="1:9">
      <c r="A414" t="s">
        <v>2944</v>
      </c>
      <c r="B414" t="s">
        <v>2407</v>
      </c>
      <c r="C414" t="s">
        <v>1163</v>
      </c>
      <c r="D414" t="s">
        <v>2408</v>
      </c>
      <c r="E414" t="s">
        <v>2587</v>
      </c>
      <c r="F414" t="s">
        <v>3757</v>
      </c>
      <c r="G414" t="s">
        <v>3758</v>
      </c>
      <c r="H414" t="str">
        <f t="shared" si="12"/>
        <v>50</v>
      </c>
      <c r="I414">
        <f t="shared" si="13"/>
        <v>3</v>
      </c>
    </row>
    <row r="415" spans="1:9">
      <c r="A415" t="s">
        <v>2944</v>
      </c>
      <c r="B415" t="s">
        <v>2405</v>
      </c>
      <c r="C415" t="s">
        <v>1163</v>
      </c>
      <c r="D415" t="s">
        <v>2406</v>
      </c>
      <c r="E415" t="s">
        <v>2589</v>
      </c>
      <c r="F415" t="s">
        <v>3761</v>
      </c>
      <c r="G415" t="s">
        <v>3762</v>
      </c>
      <c r="H415" t="str">
        <f t="shared" si="12"/>
        <v>27</v>
      </c>
      <c r="I415">
        <f t="shared" si="13"/>
        <v>1</v>
      </c>
    </row>
    <row r="416" spans="1:9">
      <c r="A416" t="s">
        <v>2944</v>
      </c>
      <c r="B416" t="s">
        <v>2401</v>
      </c>
      <c r="C416" t="s">
        <v>1163</v>
      </c>
      <c r="D416" t="s">
        <v>2402</v>
      </c>
      <c r="E416" t="s">
        <v>2097</v>
      </c>
      <c r="F416" t="s">
        <v>3761</v>
      </c>
      <c r="G416" t="s">
        <v>3762</v>
      </c>
      <c r="H416" t="str">
        <f t="shared" si="12"/>
        <v>27</v>
      </c>
      <c r="I416">
        <f t="shared" si="13"/>
        <v>2</v>
      </c>
    </row>
    <row r="417" spans="1:9">
      <c r="A417" t="s">
        <v>2944</v>
      </c>
      <c r="B417" t="s">
        <v>2403</v>
      </c>
      <c r="C417" t="s">
        <v>1163</v>
      </c>
      <c r="D417" t="s">
        <v>2404</v>
      </c>
      <c r="E417" t="s">
        <v>2587</v>
      </c>
      <c r="F417" t="s">
        <v>3764</v>
      </c>
      <c r="G417" t="s">
        <v>3765</v>
      </c>
      <c r="H417" t="str">
        <f t="shared" si="12"/>
        <v>06</v>
      </c>
      <c r="I417">
        <f t="shared" si="13"/>
        <v>3</v>
      </c>
    </row>
    <row r="418" spans="1:9">
      <c r="A418" t="s">
        <v>2943</v>
      </c>
      <c r="B418" t="s">
        <v>2422</v>
      </c>
      <c r="C418" t="s">
        <v>1162</v>
      </c>
      <c r="D418" t="s">
        <v>2423</v>
      </c>
      <c r="E418" t="s">
        <v>2589</v>
      </c>
      <c r="F418" t="s">
        <v>3755</v>
      </c>
      <c r="G418" t="s">
        <v>3756</v>
      </c>
      <c r="H418" t="str">
        <f t="shared" si="12"/>
        <v>56</v>
      </c>
      <c r="I418">
        <f t="shared" si="13"/>
        <v>1</v>
      </c>
    </row>
    <row r="419" spans="1:9">
      <c r="A419" t="s">
        <v>2943</v>
      </c>
      <c r="B419" t="s">
        <v>2420</v>
      </c>
      <c r="C419" t="s">
        <v>1162</v>
      </c>
      <c r="D419" t="s">
        <v>2421</v>
      </c>
      <c r="E419" t="s">
        <v>2587</v>
      </c>
      <c r="F419" t="s">
        <v>3757</v>
      </c>
      <c r="G419" t="s">
        <v>3758</v>
      </c>
      <c r="H419" t="str">
        <f t="shared" si="12"/>
        <v>50</v>
      </c>
      <c r="I419">
        <f t="shared" si="13"/>
        <v>3</v>
      </c>
    </row>
    <row r="420" spans="1:9">
      <c r="A420" t="s">
        <v>2943</v>
      </c>
      <c r="B420" t="s">
        <v>2416</v>
      </c>
      <c r="C420" t="s">
        <v>1162</v>
      </c>
      <c r="D420" t="s">
        <v>5550</v>
      </c>
      <c r="E420" t="s">
        <v>2587</v>
      </c>
      <c r="F420" t="s">
        <v>3761</v>
      </c>
      <c r="G420" t="s">
        <v>3762</v>
      </c>
      <c r="H420" t="str">
        <f t="shared" si="12"/>
        <v>27</v>
      </c>
      <c r="I420">
        <f t="shared" si="13"/>
        <v>3</v>
      </c>
    </row>
    <row r="421" spans="1:9">
      <c r="A421" t="s">
        <v>2943</v>
      </c>
      <c r="B421" t="s">
        <v>2411</v>
      </c>
      <c r="C421" t="s">
        <v>1162</v>
      </c>
      <c r="D421" t="s">
        <v>2392</v>
      </c>
      <c r="E421" t="s">
        <v>2589</v>
      </c>
      <c r="F421" t="s">
        <v>3764</v>
      </c>
      <c r="G421" t="s">
        <v>3765</v>
      </c>
      <c r="H421" t="str">
        <f t="shared" si="12"/>
        <v>06</v>
      </c>
      <c r="I421">
        <f t="shared" si="13"/>
        <v>1</v>
      </c>
    </row>
    <row r="422" spans="1:9">
      <c r="A422" t="s">
        <v>2943</v>
      </c>
      <c r="B422" t="s">
        <v>2412</v>
      </c>
      <c r="C422" t="s">
        <v>1162</v>
      </c>
      <c r="D422" t="s">
        <v>2413</v>
      </c>
      <c r="E422" t="s">
        <v>2589</v>
      </c>
      <c r="F422" t="s">
        <v>3764</v>
      </c>
      <c r="G422" t="s">
        <v>3765</v>
      </c>
      <c r="H422" t="str">
        <f t="shared" si="12"/>
        <v>06</v>
      </c>
      <c r="I422">
        <f t="shared" si="13"/>
        <v>1</v>
      </c>
    </row>
    <row r="423" spans="1:9">
      <c r="A423" t="s">
        <v>2943</v>
      </c>
      <c r="B423" t="s">
        <v>2414</v>
      </c>
      <c r="C423" t="s">
        <v>1162</v>
      </c>
      <c r="D423" t="s">
        <v>2415</v>
      </c>
      <c r="E423" t="s">
        <v>2589</v>
      </c>
      <c r="F423" t="s">
        <v>3764</v>
      </c>
      <c r="G423" t="s">
        <v>3765</v>
      </c>
      <c r="H423" t="str">
        <f t="shared" si="12"/>
        <v>06</v>
      </c>
      <c r="I423">
        <f t="shared" si="13"/>
        <v>1</v>
      </c>
    </row>
    <row r="424" spans="1:9">
      <c r="A424" t="s">
        <v>2942</v>
      </c>
      <c r="B424" t="s">
        <v>2424</v>
      </c>
      <c r="C424" t="s">
        <v>1161</v>
      </c>
      <c r="D424" t="s">
        <v>2425</v>
      </c>
      <c r="E424" t="s">
        <v>2587</v>
      </c>
      <c r="F424" t="s">
        <v>3770</v>
      </c>
      <c r="G424" t="s">
        <v>3771</v>
      </c>
      <c r="H424" t="str">
        <f t="shared" si="12"/>
        <v>34</v>
      </c>
      <c r="I424">
        <f t="shared" si="13"/>
        <v>3</v>
      </c>
    </row>
    <row r="425" spans="1:9">
      <c r="A425" t="s">
        <v>2941</v>
      </c>
      <c r="B425" t="s">
        <v>2426</v>
      </c>
      <c r="C425" t="s">
        <v>1160</v>
      </c>
      <c r="D425" t="s">
        <v>2427</v>
      </c>
      <c r="E425" t="s">
        <v>2587</v>
      </c>
      <c r="F425" t="s">
        <v>3761</v>
      </c>
      <c r="G425" t="s">
        <v>3768</v>
      </c>
      <c r="H425" t="str">
        <f t="shared" si="12"/>
        <v>13</v>
      </c>
      <c r="I425">
        <f t="shared" si="13"/>
        <v>3</v>
      </c>
    </row>
    <row r="426" spans="1:9">
      <c r="A426" t="s">
        <v>2940</v>
      </c>
      <c r="B426" t="s">
        <v>4745</v>
      </c>
      <c r="C426" t="s">
        <v>1159</v>
      </c>
      <c r="D426" t="s">
        <v>4744</v>
      </c>
      <c r="E426" t="s">
        <v>2589</v>
      </c>
      <c r="F426" t="s">
        <v>4553</v>
      </c>
      <c r="G426" t="s">
        <v>5477</v>
      </c>
      <c r="H426" t="str">
        <f t="shared" si="12"/>
        <v>62</v>
      </c>
      <c r="I426">
        <f t="shared" si="13"/>
        <v>1</v>
      </c>
    </row>
    <row r="427" spans="1:9">
      <c r="A427" t="s">
        <v>2940</v>
      </c>
      <c r="B427" t="s">
        <v>2440</v>
      </c>
      <c r="C427" t="s">
        <v>1159</v>
      </c>
      <c r="D427" t="s">
        <v>2441</v>
      </c>
      <c r="E427" t="s">
        <v>2589</v>
      </c>
      <c r="F427" t="s">
        <v>3755</v>
      </c>
      <c r="G427" t="s">
        <v>3756</v>
      </c>
      <c r="H427" t="str">
        <f t="shared" si="12"/>
        <v>56</v>
      </c>
      <c r="I427">
        <f t="shared" si="13"/>
        <v>1</v>
      </c>
    </row>
    <row r="428" spans="1:9">
      <c r="A428" t="s">
        <v>2940</v>
      </c>
      <c r="B428" t="s">
        <v>2436</v>
      </c>
      <c r="C428" t="s">
        <v>1159</v>
      </c>
      <c r="D428" t="s">
        <v>2437</v>
      </c>
      <c r="E428" t="s">
        <v>2097</v>
      </c>
      <c r="F428" t="s">
        <v>3770</v>
      </c>
      <c r="G428" t="s">
        <v>5476</v>
      </c>
      <c r="H428" t="str">
        <f t="shared" si="12"/>
        <v>36</v>
      </c>
      <c r="I428">
        <f t="shared" si="13"/>
        <v>2</v>
      </c>
    </row>
    <row r="429" spans="1:9">
      <c r="A429" t="s">
        <v>2940</v>
      </c>
      <c r="B429" t="s">
        <v>2428</v>
      </c>
      <c r="C429" t="s">
        <v>1159</v>
      </c>
      <c r="D429" t="s">
        <v>2429</v>
      </c>
      <c r="E429" t="s">
        <v>2097</v>
      </c>
      <c r="F429" t="s">
        <v>3770</v>
      </c>
      <c r="G429" t="s">
        <v>5476</v>
      </c>
      <c r="H429" t="str">
        <f t="shared" si="12"/>
        <v>36</v>
      </c>
      <c r="I429">
        <f t="shared" si="13"/>
        <v>2</v>
      </c>
    </row>
    <row r="430" spans="1:9">
      <c r="A430" t="s">
        <v>2940</v>
      </c>
      <c r="B430" t="s">
        <v>2432</v>
      </c>
      <c r="C430" t="s">
        <v>1159</v>
      </c>
      <c r="D430" t="s">
        <v>2433</v>
      </c>
      <c r="E430" t="s">
        <v>2097</v>
      </c>
      <c r="F430" t="s">
        <v>3770</v>
      </c>
      <c r="G430" t="s">
        <v>5476</v>
      </c>
      <c r="H430" t="str">
        <f t="shared" si="12"/>
        <v>36</v>
      </c>
      <c r="I430">
        <f t="shared" si="13"/>
        <v>2</v>
      </c>
    </row>
    <row r="431" spans="1:9">
      <c r="A431" t="s">
        <v>2940</v>
      </c>
      <c r="B431" t="s">
        <v>2434</v>
      </c>
      <c r="C431" t="s">
        <v>1159</v>
      </c>
      <c r="D431" t="s">
        <v>2435</v>
      </c>
      <c r="E431" t="s">
        <v>2097</v>
      </c>
      <c r="F431" t="s">
        <v>3770</v>
      </c>
      <c r="G431" t="s">
        <v>5476</v>
      </c>
      <c r="H431" t="str">
        <f t="shared" si="12"/>
        <v>36</v>
      </c>
      <c r="I431">
        <f t="shared" si="13"/>
        <v>2</v>
      </c>
    </row>
    <row r="432" spans="1:9">
      <c r="A432" t="s">
        <v>2940</v>
      </c>
      <c r="B432" t="s">
        <v>2438</v>
      </c>
      <c r="C432" t="s">
        <v>1159</v>
      </c>
      <c r="D432" t="s">
        <v>2439</v>
      </c>
      <c r="E432" t="s">
        <v>2097</v>
      </c>
      <c r="F432" t="s">
        <v>3770</v>
      </c>
      <c r="G432" t="s">
        <v>5476</v>
      </c>
      <c r="H432" t="str">
        <f t="shared" si="12"/>
        <v>36</v>
      </c>
      <c r="I432">
        <f t="shared" si="13"/>
        <v>2</v>
      </c>
    </row>
    <row r="433" spans="1:9">
      <c r="A433" t="s">
        <v>2940</v>
      </c>
      <c r="B433" t="s">
        <v>2430</v>
      </c>
      <c r="C433" t="s">
        <v>1159</v>
      </c>
      <c r="D433" t="s">
        <v>2431</v>
      </c>
      <c r="E433" t="s">
        <v>2589</v>
      </c>
      <c r="F433" t="s">
        <v>3761</v>
      </c>
      <c r="G433" t="s">
        <v>3776</v>
      </c>
      <c r="H433" t="str">
        <f t="shared" si="12"/>
        <v>11</v>
      </c>
      <c r="I433">
        <f t="shared" si="13"/>
        <v>1</v>
      </c>
    </row>
    <row r="434" spans="1:9">
      <c r="A434" t="s">
        <v>2940</v>
      </c>
      <c r="B434" t="s">
        <v>4743</v>
      </c>
      <c r="C434" t="s">
        <v>1159</v>
      </c>
      <c r="D434" t="s">
        <v>4742</v>
      </c>
      <c r="E434" t="s">
        <v>2589</v>
      </c>
      <c r="F434" t="s">
        <v>3764</v>
      </c>
      <c r="G434" t="s">
        <v>3017</v>
      </c>
      <c r="H434" t="str">
        <f t="shared" si="12"/>
        <v>01</v>
      </c>
      <c r="I434">
        <f t="shared" si="13"/>
        <v>1</v>
      </c>
    </row>
    <row r="435" spans="1:9">
      <c r="A435" t="s">
        <v>2939</v>
      </c>
      <c r="B435" t="s">
        <v>2448</v>
      </c>
      <c r="C435" t="s">
        <v>1158</v>
      </c>
      <c r="D435" t="s">
        <v>2449</v>
      </c>
      <c r="E435" t="s">
        <v>2589</v>
      </c>
      <c r="F435" t="s">
        <v>3755</v>
      </c>
      <c r="G435" t="s">
        <v>3756</v>
      </c>
      <c r="H435" t="str">
        <f t="shared" si="12"/>
        <v>56</v>
      </c>
      <c r="I435">
        <f t="shared" si="13"/>
        <v>1</v>
      </c>
    </row>
    <row r="436" spans="1:9">
      <c r="A436" t="s">
        <v>2939</v>
      </c>
      <c r="B436" t="s">
        <v>2446</v>
      </c>
      <c r="C436" t="s">
        <v>1158</v>
      </c>
      <c r="D436" t="s">
        <v>2447</v>
      </c>
      <c r="E436" t="s">
        <v>2587</v>
      </c>
      <c r="F436" t="s">
        <v>3757</v>
      </c>
      <c r="G436" t="s">
        <v>3758</v>
      </c>
      <c r="H436" t="str">
        <f t="shared" si="12"/>
        <v>50</v>
      </c>
      <c r="I436">
        <f t="shared" si="13"/>
        <v>3</v>
      </c>
    </row>
    <row r="437" spans="1:9">
      <c r="A437" t="s">
        <v>2939</v>
      </c>
      <c r="B437" t="s">
        <v>2444</v>
      </c>
      <c r="C437" t="s">
        <v>1158</v>
      </c>
      <c r="D437" t="s">
        <v>2445</v>
      </c>
      <c r="E437" t="s">
        <v>2589</v>
      </c>
      <c r="F437" t="s">
        <v>3761</v>
      </c>
      <c r="G437" t="s">
        <v>5463</v>
      </c>
      <c r="H437" t="str">
        <f t="shared" si="12"/>
        <v>16</v>
      </c>
      <c r="I437">
        <f t="shared" si="13"/>
        <v>1</v>
      </c>
    </row>
    <row r="438" spans="1:9">
      <c r="A438" t="s">
        <v>2939</v>
      </c>
      <c r="B438" t="s">
        <v>2442</v>
      </c>
      <c r="C438" t="s">
        <v>1158</v>
      </c>
      <c r="D438" t="s">
        <v>2443</v>
      </c>
      <c r="E438" t="s">
        <v>2587</v>
      </c>
      <c r="F438" t="s">
        <v>3761</v>
      </c>
      <c r="G438" t="s">
        <v>3766</v>
      </c>
      <c r="H438" t="str">
        <f t="shared" si="12"/>
        <v>12</v>
      </c>
      <c r="I438">
        <f t="shared" si="13"/>
        <v>3</v>
      </c>
    </row>
    <row r="439" spans="1:9">
      <c r="A439" t="s">
        <v>2938</v>
      </c>
      <c r="B439" t="s">
        <v>4748</v>
      </c>
      <c r="C439" t="s">
        <v>1157</v>
      </c>
      <c r="D439" t="s">
        <v>4747</v>
      </c>
      <c r="E439" t="s">
        <v>2097</v>
      </c>
      <c r="F439" t="s">
        <v>3757</v>
      </c>
      <c r="G439" t="s">
        <v>4768</v>
      </c>
      <c r="H439" t="str">
        <f t="shared" si="12"/>
        <v>69</v>
      </c>
      <c r="I439">
        <f t="shared" si="13"/>
        <v>2</v>
      </c>
    </row>
    <row r="440" spans="1:9">
      <c r="A440" t="s">
        <v>2938</v>
      </c>
      <c r="B440" t="s">
        <v>5480</v>
      </c>
      <c r="C440" t="s">
        <v>1157</v>
      </c>
      <c r="D440" t="s">
        <v>5481</v>
      </c>
      <c r="E440" t="s">
        <v>2589</v>
      </c>
      <c r="F440" t="s">
        <v>3755</v>
      </c>
      <c r="G440" t="s">
        <v>3791</v>
      </c>
      <c r="H440" t="str">
        <f t="shared" si="12"/>
        <v>58</v>
      </c>
      <c r="I440">
        <f t="shared" si="13"/>
        <v>1</v>
      </c>
    </row>
    <row r="441" spans="1:9">
      <c r="A441" t="s">
        <v>2938</v>
      </c>
      <c r="B441" t="s">
        <v>1442</v>
      </c>
      <c r="C441" t="s">
        <v>1157</v>
      </c>
      <c r="D441" t="s">
        <v>1443</v>
      </c>
      <c r="E441" t="s">
        <v>2589</v>
      </c>
      <c r="F441" t="s">
        <v>3755</v>
      </c>
      <c r="G441" t="s">
        <v>3756</v>
      </c>
      <c r="H441" t="str">
        <f t="shared" si="12"/>
        <v>56</v>
      </c>
      <c r="I441">
        <f t="shared" si="13"/>
        <v>1</v>
      </c>
    </row>
    <row r="442" spans="1:9">
      <c r="A442" t="s">
        <v>2938</v>
      </c>
      <c r="B442" t="s">
        <v>1440</v>
      </c>
      <c r="C442" t="s">
        <v>1157</v>
      </c>
      <c r="D442" t="s">
        <v>1441</v>
      </c>
      <c r="E442" t="s">
        <v>2587</v>
      </c>
      <c r="F442" t="s">
        <v>3755</v>
      </c>
      <c r="G442" t="s">
        <v>3756</v>
      </c>
      <c r="H442" t="str">
        <f t="shared" si="12"/>
        <v>56</v>
      </c>
      <c r="I442">
        <f t="shared" si="13"/>
        <v>3</v>
      </c>
    </row>
    <row r="443" spans="1:9">
      <c r="A443" t="s">
        <v>2938</v>
      </c>
      <c r="B443" t="s">
        <v>1435</v>
      </c>
      <c r="C443" t="s">
        <v>1157</v>
      </c>
      <c r="D443" t="s">
        <v>4602</v>
      </c>
      <c r="E443" t="s">
        <v>2097</v>
      </c>
      <c r="F443" t="s">
        <v>3757</v>
      </c>
      <c r="G443" t="s">
        <v>3758</v>
      </c>
      <c r="H443" t="str">
        <f t="shared" ref="H443:H506" si="14">VLOOKUP(G443,dataSchoolOrder,2,0)</f>
        <v>50</v>
      </c>
      <c r="I443">
        <f t="shared" si="13"/>
        <v>2</v>
      </c>
    </row>
    <row r="444" spans="1:9">
      <c r="A444" t="s">
        <v>2938</v>
      </c>
      <c r="B444" t="s">
        <v>1436</v>
      </c>
      <c r="C444" t="s">
        <v>1157</v>
      </c>
      <c r="D444" t="s">
        <v>1437</v>
      </c>
      <c r="E444" t="s">
        <v>2097</v>
      </c>
      <c r="F444" t="s">
        <v>3757</v>
      </c>
      <c r="G444" t="s">
        <v>3758</v>
      </c>
      <c r="H444" t="str">
        <f t="shared" si="14"/>
        <v>50</v>
      </c>
      <c r="I444">
        <f t="shared" si="13"/>
        <v>2</v>
      </c>
    </row>
    <row r="445" spans="1:9">
      <c r="A445" t="s">
        <v>2938</v>
      </c>
      <c r="B445" t="s">
        <v>1438</v>
      </c>
      <c r="C445" t="s">
        <v>1157</v>
      </c>
      <c r="D445" t="s">
        <v>1439</v>
      </c>
      <c r="E445" t="s">
        <v>2097</v>
      </c>
      <c r="F445" t="s">
        <v>3757</v>
      </c>
      <c r="G445" t="s">
        <v>3758</v>
      </c>
      <c r="H445" t="str">
        <f t="shared" si="14"/>
        <v>50</v>
      </c>
      <c r="I445">
        <f t="shared" si="13"/>
        <v>2</v>
      </c>
    </row>
    <row r="446" spans="1:9">
      <c r="A446" t="s">
        <v>2938</v>
      </c>
      <c r="B446" t="s">
        <v>5478</v>
      </c>
      <c r="C446" t="s">
        <v>1157</v>
      </c>
      <c r="D446" t="s">
        <v>5479</v>
      </c>
      <c r="E446" t="s">
        <v>2589</v>
      </c>
      <c r="F446" t="s">
        <v>3770</v>
      </c>
      <c r="G446" t="s">
        <v>3797</v>
      </c>
      <c r="H446" t="str">
        <f t="shared" si="14"/>
        <v>38</v>
      </c>
      <c r="I446">
        <f t="shared" si="13"/>
        <v>1</v>
      </c>
    </row>
    <row r="447" spans="1:9">
      <c r="A447" t="s">
        <v>2938</v>
      </c>
      <c r="B447" t="s">
        <v>5360</v>
      </c>
      <c r="C447" t="s">
        <v>1157</v>
      </c>
      <c r="D447" t="s">
        <v>5361</v>
      </c>
      <c r="E447" t="s">
        <v>2097</v>
      </c>
      <c r="F447" t="s">
        <v>3770</v>
      </c>
      <c r="G447" t="s">
        <v>3771</v>
      </c>
      <c r="H447" t="str">
        <f t="shared" si="14"/>
        <v>34</v>
      </c>
      <c r="I447">
        <f t="shared" si="13"/>
        <v>2</v>
      </c>
    </row>
    <row r="448" spans="1:9">
      <c r="A448" t="s">
        <v>2938</v>
      </c>
      <c r="B448" t="s">
        <v>1423</v>
      </c>
      <c r="C448" t="s">
        <v>1157</v>
      </c>
      <c r="D448" t="s">
        <v>1424</v>
      </c>
      <c r="E448" t="s">
        <v>2097</v>
      </c>
      <c r="F448" t="s">
        <v>3770</v>
      </c>
      <c r="G448" t="s">
        <v>3771</v>
      </c>
      <c r="H448" t="str">
        <f t="shared" si="14"/>
        <v>34</v>
      </c>
      <c r="I448">
        <f t="shared" si="13"/>
        <v>2</v>
      </c>
    </row>
    <row r="449" spans="1:9">
      <c r="A449" t="s">
        <v>2938</v>
      </c>
      <c r="B449" t="s">
        <v>1429</v>
      </c>
      <c r="C449" t="s">
        <v>1157</v>
      </c>
      <c r="D449" t="s">
        <v>1430</v>
      </c>
      <c r="E449" t="s">
        <v>2589</v>
      </c>
      <c r="F449" t="s">
        <v>3761</v>
      </c>
      <c r="G449" t="s">
        <v>5463</v>
      </c>
      <c r="H449" t="str">
        <f t="shared" si="14"/>
        <v>16</v>
      </c>
      <c r="I449">
        <f t="shared" si="13"/>
        <v>1</v>
      </c>
    </row>
    <row r="450" spans="1:9">
      <c r="A450" t="s">
        <v>2938</v>
      </c>
      <c r="B450" t="s">
        <v>1431</v>
      </c>
      <c r="C450" t="s">
        <v>1157</v>
      </c>
      <c r="D450" t="s">
        <v>1432</v>
      </c>
      <c r="E450" t="s">
        <v>2589</v>
      </c>
      <c r="F450" t="s">
        <v>3761</v>
      </c>
      <c r="G450" t="s">
        <v>5463</v>
      </c>
      <c r="H450" t="str">
        <f t="shared" si="14"/>
        <v>16</v>
      </c>
      <c r="I450">
        <f t="shared" ref="I450:I513" si="15">IFERROR(VLOOKUP(E450,dataTitleIOrder,2,0),"")</f>
        <v>1</v>
      </c>
    </row>
    <row r="451" spans="1:9">
      <c r="A451" t="s">
        <v>2938</v>
      </c>
      <c r="B451" t="s">
        <v>2452</v>
      </c>
      <c r="C451" t="s">
        <v>1157</v>
      </c>
      <c r="D451" t="s">
        <v>2453</v>
      </c>
      <c r="E451" t="s">
        <v>2097</v>
      </c>
      <c r="F451" t="s">
        <v>3761</v>
      </c>
      <c r="G451" t="s">
        <v>5463</v>
      </c>
      <c r="H451" t="str">
        <f t="shared" si="14"/>
        <v>16</v>
      </c>
      <c r="I451">
        <f t="shared" si="15"/>
        <v>2</v>
      </c>
    </row>
    <row r="452" spans="1:9">
      <c r="A452" t="s">
        <v>2938</v>
      </c>
      <c r="B452" t="s">
        <v>1419</v>
      </c>
      <c r="C452" t="s">
        <v>1157</v>
      </c>
      <c r="D452" t="s">
        <v>1420</v>
      </c>
      <c r="E452" t="s">
        <v>2097</v>
      </c>
      <c r="F452" t="s">
        <v>3761</v>
      </c>
      <c r="G452" t="s">
        <v>5463</v>
      </c>
      <c r="H452" t="str">
        <f t="shared" si="14"/>
        <v>16</v>
      </c>
      <c r="I452">
        <f t="shared" si="15"/>
        <v>2</v>
      </c>
    </row>
    <row r="453" spans="1:9">
      <c r="A453" t="s">
        <v>2938</v>
      </c>
      <c r="B453" t="s">
        <v>1433</v>
      </c>
      <c r="C453" t="s">
        <v>1157</v>
      </c>
      <c r="D453" t="s">
        <v>1434</v>
      </c>
      <c r="E453" t="s">
        <v>2097</v>
      </c>
      <c r="F453" t="s">
        <v>3761</v>
      </c>
      <c r="G453" t="s">
        <v>5463</v>
      </c>
      <c r="H453" t="str">
        <f t="shared" si="14"/>
        <v>16</v>
      </c>
      <c r="I453">
        <f t="shared" si="15"/>
        <v>2</v>
      </c>
    </row>
    <row r="454" spans="1:9">
      <c r="A454" t="s">
        <v>2938</v>
      </c>
      <c r="B454" t="s">
        <v>2450</v>
      </c>
      <c r="C454" t="s">
        <v>1157</v>
      </c>
      <c r="D454" t="s">
        <v>2451</v>
      </c>
      <c r="E454" t="s">
        <v>2589</v>
      </c>
      <c r="F454" t="s">
        <v>3761</v>
      </c>
      <c r="G454" t="s">
        <v>3766</v>
      </c>
      <c r="H454" t="str">
        <f t="shared" si="14"/>
        <v>12</v>
      </c>
      <c r="I454">
        <f t="shared" si="15"/>
        <v>1</v>
      </c>
    </row>
    <row r="455" spans="1:9">
      <c r="A455" t="s">
        <v>2938</v>
      </c>
      <c r="B455" t="s">
        <v>1421</v>
      </c>
      <c r="C455" t="s">
        <v>1157</v>
      </c>
      <c r="D455" t="s">
        <v>1422</v>
      </c>
      <c r="E455" t="s">
        <v>2097</v>
      </c>
      <c r="F455" t="s">
        <v>3761</v>
      </c>
      <c r="G455" t="s">
        <v>3766</v>
      </c>
      <c r="H455" t="str">
        <f t="shared" si="14"/>
        <v>12</v>
      </c>
      <c r="I455">
        <f t="shared" si="15"/>
        <v>2</v>
      </c>
    </row>
    <row r="456" spans="1:9">
      <c r="A456" t="s">
        <v>2938</v>
      </c>
      <c r="B456" t="s">
        <v>1427</v>
      </c>
      <c r="C456" t="s">
        <v>1157</v>
      </c>
      <c r="D456" t="s">
        <v>1428</v>
      </c>
      <c r="E456" t="s">
        <v>2097</v>
      </c>
      <c r="F456" t="s">
        <v>3761</v>
      </c>
      <c r="G456" t="s">
        <v>3766</v>
      </c>
      <c r="H456" t="str">
        <f t="shared" si="14"/>
        <v>12</v>
      </c>
      <c r="I456">
        <f t="shared" si="15"/>
        <v>2</v>
      </c>
    </row>
    <row r="457" spans="1:9">
      <c r="A457" t="s">
        <v>2937</v>
      </c>
      <c r="B457" t="s">
        <v>1453</v>
      </c>
      <c r="C457" t="s">
        <v>1156</v>
      </c>
      <c r="D457" t="s">
        <v>1454</v>
      </c>
      <c r="E457" t="s">
        <v>2589</v>
      </c>
      <c r="F457" t="s">
        <v>3755</v>
      </c>
      <c r="G457" t="s">
        <v>3756</v>
      </c>
      <c r="H457" t="str">
        <f t="shared" si="14"/>
        <v>56</v>
      </c>
      <c r="I457">
        <f t="shared" si="15"/>
        <v>1</v>
      </c>
    </row>
    <row r="458" spans="1:9">
      <c r="A458" t="s">
        <v>2937</v>
      </c>
      <c r="B458" t="s">
        <v>1452</v>
      </c>
      <c r="C458" t="s">
        <v>1156</v>
      </c>
      <c r="D458" t="s">
        <v>622</v>
      </c>
      <c r="E458" t="s">
        <v>2589</v>
      </c>
      <c r="F458" t="s">
        <v>3757</v>
      </c>
      <c r="G458" t="s">
        <v>3772</v>
      </c>
      <c r="H458" t="str">
        <f t="shared" si="14"/>
        <v>52</v>
      </c>
      <c r="I458">
        <f t="shared" si="15"/>
        <v>1</v>
      </c>
    </row>
    <row r="459" spans="1:9">
      <c r="A459" t="s">
        <v>2937</v>
      </c>
      <c r="B459" t="s">
        <v>1450</v>
      </c>
      <c r="C459" t="s">
        <v>1156</v>
      </c>
      <c r="D459" t="s">
        <v>1451</v>
      </c>
      <c r="E459" t="s">
        <v>2589</v>
      </c>
      <c r="F459" t="s">
        <v>3761</v>
      </c>
      <c r="G459" t="s">
        <v>3782</v>
      </c>
      <c r="H459" t="str">
        <f t="shared" si="14"/>
        <v>32</v>
      </c>
      <c r="I459">
        <f t="shared" si="15"/>
        <v>1</v>
      </c>
    </row>
    <row r="460" spans="1:9">
      <c r="A460" t="s">
        <v>2937</v>
      </c>
      <c r="B460" t="s">
        <v>1449</v>
      </c>
      <c r="C460" t="s">
        <v>1156</v>
      </c>
      <c r="D460" t="s">
        <v>4172</v>
      </c>
      <c r="E460" t="s">
        <v>2589</v>
      </c>
      <c r="F460" t="s">
        <v>3761</v>
      </c>
      <c r="G460" t="s">
        <v>5464</v>
      </c>
      <c r="H460" t="str">
        <f t="shared" si="14"/>
        <v>15</v>
      </c>
      <c r="I460">
        <f t="shared" si="15"/>
        <v>1</v>
      </c>
    </row>
    <row r="461" spans="1:9">
      <c r="A461" t="s">
        <v>2937</v>
      </c>
      <c r="B461" t="s">
        <v>1447</v>
      </c>
      <c r="C461" t="s">
        <v>1156</v>
      </c>
      <c r="D461" t="s">
        <v>1448</v>
      </c>
      <c r="E461" t="s">
        <v>2587</v>
      </c>
      <c r="F461" t="s">
        <v>3761</v>
      </c>
      <c r="G461" t="s">
        <v>5464</v>
      </c>
      <c r="H461" t="str">
        <f t="shared" si="14"/>
        <v>15</v>
      </c>
      <c r="I461">
        <f t="shared" si="15"/>
        <v>3</v>
      </c>
    </row>
    <row r="462" spans="1:9">
      <c r="A462" t="s">
        <v>2937</v>
      </c>
      <c r="B462" t="s">
        <v>1445</v>
      </c>
      <c r="C462" t="s">
        <v>1156</v>
      </c>
      <c r="D462" t="s">
        <v>1446</v>
      </c>
      <c r="E462" t="s">
        <v>2097</v>
      </c>
      <c r="F462" t="s">
        <v>3761</v>
      </c>
      <c r="G462" t="s">
        <v>3776</v>
      </c>
      <c r="H462" t="str">
        <f t="shared" si="14"/>
        <v>11</v>
      </c>
      <c r="I462">
        <f t="shared" si="15"/>
        <v>2</v>
      </c>
    </row>
    <row r="463" spans="1:9">
      <c r="A463" t="s">
        <v>2937</v>
      </c>
      <c r="B463" t="s">
        <v>1444</v>
      </c>
      <c r="C463" t="s">
        <v>1156</v>
      </c>
      <c r="D463" t="s">
        <v>4171</v>
      </c>
      <c r="E463" t="s">
        <v>2587</v>
      </c>
      <c r="F463" t="s">
        <v>3761</v>
      </c>
      <c r="G463" t="s">
        <v>3776</v>
      </c>
      <c r="H463" t="str">
        <f t="shared" si="14"/>
        <v>11</v>
      </c>
      <c r="I463">
        <f t="shared" si="15"/>
        <v>3</v>
      </c>
    </row>
    <row r="464" spans="1:9">
      <c r="A464" t="s">
        <v>2936</v>
      </c>
      <c r="B464" t="s">
        <v>3245</v>
      </c>
      <c r="C464" t="s">
        <v>1155</v>
      </c>
      <c r="D464" t="s">
        <v>3246</v>
      </c>
      <c r="E464" t="s">
        <v>2097</v>
      </c>
      <c r="F464" t="s">
        <v>3755</v>
      </c>
      <c r="G464" t="s">
        <v>3803</v>
      </c>
      <c r="H464" t="str">
        <f t="shared" si="14"/>
        <v>61</v>
      </c>
      <c r="I464">
        <f t="shared" si="15"/>
        <v>2</v>
      </c>
    </row>
    <row r="465" spans="1:9">
      <c r="A465" t="s">
        <v>2936</v>
      </c>
      <c r="B465" t="s">
        <v>3247</v>
      </c>
      <c r="C465" t="s">
        <v>1155</v>
      </c>
      <c r="D465" t="s">
        <v>4749</v>
      </c>
      <c r="E465" t="s">
        <v>2589</v>
      </c>
      <c r="F465" t="s">
        <v>3755</v>
      </c>
      <c r="G465" t="s">
        <v>3756</v>
      </c>
      <c r="H465" t="str">
        <f t="shared" si="14"/>
        <v>56</v>
      </c>
      <c r="I465">
        <f t="shared" si="15"/>
        <v>1</v>
      </c>
    </row>
    <row r="466" spans="1:9">
      <c r="A466" t="s">
        <v>2936</v>
      </c>
      <c r="B466" t="s">
        <v>3239</v>
      </c>
      <c r="C466" t="s">
        <v>1155</v>
      </c>
      <c r="D466" t="s">
        <v>3240</v>
      </c>
      <c r="E466" t="s">
        <v>2097</v>
      </c>
      <c r="F466" t="s">
        <v>3757</v>
      </c>
      <c r="G466" t="s">
        <v>3769</v>
      </c>
      <c r="H466" t="str">
        <f t="shared" si="14"/>
        <v>47</v>
      </c>
      <c r="I466">
        <f t="shared" si="15"/>
        <v>2</v>
      </c>
    </row>
    <row r="467" spans="1:9">
      <c r="A467" t="s">
        <v>2936</v>
      </c>
      <c r="B467" t="s">
        <v>3243</v>
      </c>
      <c r="C467" t="s">
        <v>1155</v>
      </c>
      <c r="D467" t="s">
        <v>3244</v>
      </c>
      <c r="E467" t="s">
        <v>2097</v>
      </c>
      <c r="F467" t="s">
        <v>3757</v>
      </c>
      <c r="G467" t="s">
        <v>3769</v>
      </c>
      <c r="H467" t="str">
        <f t="shared" si="14"/>
        <v>47</v>
      </c>
      <c r="I467">
        <f t="shared" si="15"/>
        <v>2</v>
      </c>
    </row>
    <row r="468" spans="1:9">
      <c r="A468" t="s">
        <v>2936</v>
      </c>
      <c r="B468" t="s">
        <v>4603</v>
      </c>
      <c r="C468" t="s">
        <v>1155</v>
      </c>
      <c r="D468" t="s">
        <v>4604</v>
      </c>
      <c r="E468" t="s">
        <v>2097</v>
      </c>
      <c r="F468" t="s">
        <v>3770</v>
      </c>
      <c r="G468" t="s">
        <v>3771</v>
      </c>
      <c r="H468" t="str">
        <f t="shared" si="14"/>
        <v>34</v>
      </c>
      <c r="I468">
        <f t="shared" si="15"/>
        <v>2</v>
      </c>
    </row>
    <row r="469" spans="1:9">
      <c r="A469" t="s">
        <v>2936</v>
      </c>
      <c r="B469" t="s">
        <v>3235</v>
      </c>
      <c r="C469" t="s">
        <v>1155</v>
      </c>
      <c r="D469" t="s">
        <v>3236</v>
      </c>
      <c r="E469" t="s">
        <v>2097</v>
      </c>
      <c r="F469" t="s">
        <v>3761</v>
      </c>
      <c r="G469" t="s">
        <v>3776</v>
      </c>
      <c r="H469" t="str">
        <f t="shared" si="14"/>
        <v>11</v>
      </c>
      <c r="I469">
        <f t="shared" si="15"/>
        <v>2</v>
      </c>
    </row>
    <row r="470" spans="1:9">
      <c r="A470" t="s">
        <v>2936</v>
      </c>
      <c r="B470" t="s">
        <v>3237</v>
      </c>
      <c r="C470" t="s">
        <v>1155</v>
      </c>
      <c r="D470" t="s">
        <v>3238</v>
      </c>
      <c r="E470" t="s">
        <v>2097</v>
      </c>
      <c r="F470" t="s">
        <v>3761</v>
      </c>
      <c r="G470" t="s">
        <v>3776</v>
      </c>
      <c r="H470" t="str">
        <f t="shared" si="14"/>
        <v>11</v>
      </c>
      <c r="I470">
        <f t="shared" si="15"/>
        <v>2</v>
      </c>
    </row>
    <row r="471" spans="1:9">
      <c r="A471" t="s">
        <v>2936</v>
      </c>
      <c r="B471" t="s">
        <v>3241</v>
      </c>
      <c r="C471" t="s">
        <v>1155</v>
      </c>
      <c r="D471" t="s">
        <v>3242</v>
      </c>
      <c r="E471" t="s">
        <v>2097</v>
      </c>
      <c r="F471" t="s">
        <v>3761</v>
      </c>
      <c r="G471" t="s">
        <v>3776</v>
      </c>
      <c r="H471" t="str">
        <f t="shared" si="14"/>
        <v>11</v>
      </c>
      <c r="I471">
        <f t="shared" si="15"/>
        <v>2</v>
      </c>
    </row>
    <row r="472" spans="1:9">
      <c r="A472" t="s">
        <v>2935</v>
      </c>
      <c r="B472" t="s">
        <v>3248</v>
      </c>
      <c r="C472" t="s">
        <v>1154</v>
      </c>
      <c r="D472" t="s">
        <v>3249</v>
      </c>
      <c r="E472" t="s">
        <v>2589</v>
      </c>
      <c r="F472" t="s">
        <v>3770</v>
      </c>
      <c r="G472" t="s">
        <v>3771</v>
      </c>
      <c r="H472" t="str">
        <f t="shared" si="14"/>
        <v>34</v>
      </c>
      <c r="I472">
        <f t="shared" si="15"/>
        <v>1</v>
      </c>
    </row>
    <row r="473" spans="1:9">
      <c r="A473" t="s">
        <v>2934</v>
      </c>
      <c r="B473" t="s">
        <v>3256</v>
      </c>
      <c r="C473" t="s">
        <v>1153</v>
      </c>
      <c r="D473" t="s">
        <v>3257</v>
      </c>
      <c r="E473" t="s">
        <v>2589</v>
      </c>
      <c r="F473" t="s">
        <v>3755</v>
      </c>
      <c r="G473" t="s">
        <v>3756</v>
      </c>
      <c r="H473" t="str">
        <f t="shared" si="14"/>
        <v>56</v>
      </c>
      <c r="I473">
        <f t="shared" si="15"/>
        <v>1</v>
      </c>
    </row>
    <row r="474" spans="1:9">
      <c r="A474" t="s">
        <v>2934</v>
      </c>
      <c r="B474" t="s">
        <v>3254</v>
      </c>
      <c r="C474" t="s">
        <v>1153</v>
      </c>
      <c r="D474" t="s">
        <v>3255</v>
      </c>
      <c r="E474" t="s">
        <v>2587</v>
      </c>
      <c r="F474" t="s">
        <v>3757</v>
      </c>
      <c r="G474" t="s">
        <v>3769</v>
      </c>
      <c r="H474" t="str">
        <f t="shared" si="14"/>
        <v>47</v>
      </c>
      <c r="I474">
        <f t="shared" si="15"/>
        <v>3</v>
      </c>
    </row>
    <row r="475" spans="1:9">
      <c r="A475" t="s">
        <v>2934</v>
      </c>
      <c r="B475" t="s">
        <v>3253</v>
      </c>
      <c r="C475" t="s">
        <v>1153</v>
      </c>
      <c r="D475" t="s">
        <v>4174</v>
      </c>
      <c r="E475" t="s">
        <v>2589</v>
      </c>
      <c r="F475" t="s">
        <v>3761</v>
      </c>
      <c r="G475" t="s">
        <v>5464</v>
      </c>
      <c r="H475" t="str">
        <f t="shared" si="14"/>
        <v>15</v>
      </c>
      <c r="I475">
        <f t="shared" si="15"/>
        <v>1</v>
      </c>
    </row>
    <row r="476" spans="1:9">
      <c r="A476" t="s">
        <v>2934</v>
      </c>
      <c r="B476" t="s">
        <v>3252</v>
      </c>
      <c r="C476" t="s">
        <v>1153</v>
      </c>
      <c r="D476" t="s">
        <v>4173</v>
      </c>
      <c r="E476" t="s">
        <v>2587</v>
      </c>
      <c r="F476" t="s">
        <v>3761</v>
      </c>
      <c r="G476" t="s">
        <v>5464</v>
      </c>
      <c r="H476" t="str">
        <f t="shared" si="14"/>
        <v>15</v>
      </c>
      <c r="I476">
        <f t="shared" si="15"/>
        <v>3</v>
      </c>
    </row>
    <row r="477" spans="1:9">
      <c r="A477" t="s">
        <v>2934</v>
      </c>
      <c r="B477" t="s">
        <v>3250</v>
      </c>
      <c r="C477" t="s">
        <v>1153</v>
      </c>
      <c r="D477" t="s">
        <v>3251</v>
      </c>
      <c r="E477" t="s">
        <v>2589</v>
      </c>
      <c r="F477" t="s">
        <v>3761</v>
      </c>
      <c r="G477" t="s">
        <v>3776</v>
      </c>
      <c r="H477" t="str">
        <f t="shared" si="14"/>
        <v>11</v>
      </c>
      <c r="I477">
        <f t="shared" si="15"/>
        <v>1</v>
      </c>
    </row>
    <row r="478" spans="1:9">
      <c r="A478" t="s">
        <v>2933</v>
      </c>
      <c r="B478" t="s">
        <v>3279</v>
      </c>
      <c r="C478" t="s">
        <v>1152</v>
      </c>
      <c r="D478" t="s">
        <v>4178</v>
      </c>
      <c r="E478" t="s">
        <v>2589</v>
      </c>
      <c r="F478" t="s">
        <v>3755</v>
      </c>
      <c r="G478" t="s">
        <v>3756</v>
      </c>
      <c r="H478" t="str">
        <f t="shared" si="14"/>
        <v>56</v>
      </c>
      <c r="I478">
        <f t="shared" si="15"/>
        <v>1</v>
      </c>
    </row>
    <row r="479" spans="1:9">
      <c r="A479" t="s">
        <v>2933</v>
      </c>
      <c r="B479" t="s">
        <v>3273</v>
      </c>
      <c r="C479" t="s">
        <v>1152</v>
      </c>
      <c r="D479" t="s">
        <v>3274</v>
      </c>
      <c r="E479" t="s">
        <v>2589</v>
      </c>
      <c r="F479" t="s">
        <v>3757</v>
      </c>
      <c r="G479" t="s">
        <v>3758</v>
      </c>
      <c r="H479" t="str">
        <f t="shared" si="14"/>
        <v>50</v>
      </c>
      <c r="I479">
        <f t="shared" si="15"/>
        <v>1</v>
      </c>
    </row>
    <row r="480" spans="1:9">
      <c r="A480" t="s">
        <v>2933</v>
      </c>
      <c r="B480" t="s">
        <v>3277</v>
      </c>
      <c r="C480" t="s">
        <v>1152</v>
      </c>
      <c r="D480" t="s">
        <v>3278</v>
      </c>
      <c r="E480" t="s">
        <v>2589</v>
      </c>
      <c r="F480" t="s">
        <v>3757</v>
      </c>
      <c r="G480" t="s">
        <v>3758</v>
      </c>
      <c r="H480" t="str">
        <f t="shared" si="14"/>
        <v>50</v>
      </c>
      <c r="I480">
        <f t="shared" si="15"/>
        <v>1</v>
      </c>
    </row>
    <row r="481" spans="1:9">
      <c r="A481" t="s">
        <v>2933</v>
      </c>
      <c r="B481" t="s">
        <v>3275</v>
      </c>
      <c r="C481" t="s">
        <v>1152</v>
      </c>
      <c r="D481" t="s">
        <v>3276</v>
      </c>
      <c r="E481" t="s">
        <v>2097</v>
      </c>
      <c r="F481" t="s">
        <v>3757</v>
      </c>
      <c r="G481" t="s">
        <v>3758</v>
      </c>
      <c r="H481" t="str">
        <f t="shared" si="14"/>
        <v>50</v>
      </c>
      <c r="I481">
        <f t="shared" si="15"/>
        <v>2</v>
      </c>
    </row>
    <row r="482" spans="1:9">
      <c r="A482" t="s">
        <v>2933</v>
      </c>
      <c r="B482" t="s">
        <v>3262</v>
      </c>
      <c r="C482" t="s">
        <v>1152</v>
      </c>
      <c r="D482" t="s">
        <v>3263</v>
      </c>
      <c r="E482" t="s">
        <v>2589</v>
      </c>
      <c r="F482" t="s">
        <v>3761</v>
      </c>
      <c r="G482" t="s">
        <v>5463</v>
      </c>
      <c r="H482" t="str">
        <f t="shared" si="14"/>
        <v>16</v>
      </c>
      <c r="I482">
        <f t="shared" si="15"/>
        <v>1</v>
      </c>
    </row>
    <row r="483" spans="1:9">
      <c r="A483" t="s">
        <v>2933</v>
      </c>
      <c r="B483" t="s">
        <v>3264</v>
      </c>
      <c r="C483" t="s">
        <v>1152</v>
      </c>
      <c r="D483" t="s">
        <v>3265</v>
      </c>
      <c r="E483" t="s">
        <v>2589</v>
      </c>
      <c r="F483" t="s">
        <v>3761</v>
      </c>
      <c r="G483" t="s">
        <v>5463</v>
      </c>
      <c r="H483" t="str">
        <f t="shared" si="14"/>
        <v>16</v>
      </c>
      <c r="I483">
        <f t="shared" si="15"/>
        <v>1</v>
      </c>
    </row>
    <row r="484" spans="1:9">
      <c r="A484" t="s">
        <v>2933</v>
      </c>
      <c r="B484" t="s">
        <v>3267</v>
      </c>
      <c r="C484" t="s">
        <v>1152</v>
      </c>
      <c r="D484" t="s">
        <v>3268</v>
      </c>
      <c r="E484" t="s">
        <v>2589</v>
      </c>
      <c r="F484" t="s">
        <v>3761</v>
      </c>
      <c r="G484" t="s">
        <v>5463</v>
      </c>
      <c r="H484" t="str">
        <f t="shared" si="14"/>
        <v>16</v>
      </c>
      <c r="I484">
        <f t="shared" si="15"/>
        <v>1</v>
      </c>
    </row>
    <row r="485" spans="1:9">
      <c r="A485" t="s">
        <v>2933</v>
      </c>
      <c r="B485" t="s">
        <v>3260</v>
      </c>
      <c r="C485" t="s">
        <v>1152</v>
      </c>
      <c r="D485" t="s">
        <v>3261</v>
      </c>
      <c r="E485" t="s">
        <v>2097</v>
      </c>
      <c r="F485" t="s">
        <v>3761</v>
      </c>
      <c r="G485" t="s">
        <v>5463</v>
      </c>
      <c r="H485" t="str">
        <f t="shared" si="14"/>
        <v>16</v>
      </c>
      <c r="I485">
        <f t="shared" si="15"/>
        <v>2</v>
      </c>
    </row>
    <row r="486" spans="1:9">
      <c r="A486" t="s">
        <v>2933</v>
      </c>
      <c r="B486" t="s">
        <v>3266</v>
      </c>
      <c r="C486" t="s">
        <v>1152</v>
      </c>
      <c r="D486" t="s">
        <v>4175</v>
      </c>
      <c r="E486" t="s">
        <v>2097</v>
      </c>
      <c r="F486" t="s">
        <v>3761</v>
      </c>
      <c r="G486" t="s">
        <v>5463</v>
      </c>
      <c r="H486" t="str">
        <f t="shared" si="14"/>
        <v>16</v>
      </c>
      <c r="I486">
        <f t="shared" si="15"/>
        <v>2</v>
      </c>
    </row>
    <row r="487" spans="1:9">
      <c r="A487" t="s">
        <v>2933</v>
      </c>
      <c r="B487" t="s">
        <v>3269</v>
      </c>
      <c r="C487" t="s">
        <v>1152</v>
      </c>
      <c r="D487" t="s">
        <v>4176</v>
      </c>
      <c r="E487" t="s">
        <v>2097</v>
      </c>
      <c r="F487" t="s">
        <v>3761</v>
      </c>
      <c r="G487" t="s">
        <v>5463</v>
      </c>
      <c r="H487" t="str">
        <f t="shared" si="14"/>
        <v>16</v>
      </c>
      <c r="I487">
        <f t="shared" si="15"/>
        <v>2</v>
      </c>
    </row>
    <row r="488" spans="1:9">
      <c r="A488" t="s">
        <v>2933</v>
      </c>
      <c r="B488" t="s">
        <v>3270</v>
      </c>
      <c r="C488" t="s">
        <v>1152</v>
      </c>
      <c r="D488" t="s">
        <v>4177</v>
      </c>
      <c r="E488" t="s">
        <v>2097</v>
      </c>
      <c r="F488" t="s">
        <v>3761</v>
      </c>
      <c r="G488" t="s">
        <v>5463</v>
      </c>
      <c r="H488" t="str">
        <f t="shared" si="14"/>
        <v>16</v>
      </c>
      <c r="I488">
        <f t="shared" si="15"/>
        <v>2</v>
      </c>
    </row>
    <row r="489" spans="1:9">
      <c r="A489" t="s">
        <v>2933</v>
      </c>
      <c r="B489" t="s">
        <v>3271</v>
      </c>
      <c r="C489" t="s">
        <v>1152</v>
      </c>
      <c r="D489" t="s">
        <v>3272</v>
      </c>
      <c r="E489" t="s">
        <v>2097</v>
      </c>
      <c r="F489" t="s">
        <v>3761</v>
      </c>
      <c r="G489" t="s">
        <v>5463</v>
      </c>
      <c r="H489" t="str">
        <f t="shared" si="14"/>
        <v>16</v>
      </c>
      <c r="I489">
        <f t="shared" si="15"/>
        <v>2</v>
      </c>
    </row>
    <row r="490" spans="1:9">
      <c r="A490" t="s">
        <v>2933</v>
      </c>
      <c r="B490" t="s">
        <v>5362</v>
      </c>
      <c r="C490" t="s">
        <v>1152</v>
      </c>
      <c r="D490" t="s">
        <v>5363</v>
      </c>
      <c r="E490" t="s">
        <v>2097</v>
      </c>
      <c r="F490" t="s">
        <v>3764</v>
      </c>
      <c r="G490" t="s">
        <v>5483</v>
      </c>
      <c r="H490" t="str">
        <f t="shared" si="14"/>
        <v>07</v>
      </c>
      <c r="I490">
        <f t="shared" si="15"/>
        <v>2</v>
      </c>
    </row>
    <row r="491" spans="1:9">
      <c r="A491" t="s">
        <v>2933</v>
      </c>
      <c r="B491" t="s">
        <v>5364</v>
      </c>
      <c r="C491" t="s">
        <v>1152</v>
      </c>
      <c r="D491" t="s">
        <v>5365</v>
      </c>
      <c r="E491" t="s">
        <v>2589</v>
      </c>
      <c r="F491" t="s">
        <v>3764</v>
      </c>
      <c r="G491" t="s">
        <v>3017</v>
      </c>
      <c r="H491" t="str">
        <f t="shared" si="14"/>
        <v>01</v>
      </c>
      <c r="I491">
        <f t="shared" si="15"/>
        <v>1</v>
      </c>
    </row>
    <row r="492" spans="1:9">
      <c r="A492" t="s">
        <v>2932</v>
      </c>
      <c r="B492" t="s">
        <v>3299</v>
      </c>
      <c r="C492" t="s">
        <v>1265</v>
      </c>
      <c r="D492" t="s">
        <v>3300</v>
      </c>
      <c r="E492" t="s">
        <v>2589</v>
      </c>
      <c r="F492" t="s">
        <v>3755</v>
      </c>
      <c r="G492" t="s">
        <v>3756</v>
      </c>
      <c r="H492" t="str">
        <f t="shared" si="14"/>
        <v>56</v>
      </c>
      <c r="I492">
        <f t="shared" si="15"/>
        <v>1</v>
      </c>
    </row>
    <row r="493" spans="1:9">
      <c r="A493" t="s">
        <v>2932</v>
      </c>
      <c r="B493" t="s">
        <v>3293</v>
      </c>
      <c r="C493" t="s">
        <v>1265</v>
      </c>
      <c r="D493" t="s">
        <v>3294</v>
      </c>
      <c r="E493" t="s">
        <v>2589</v>
      </c>
      <c r="F493" t="s">
        <v>3757</v>
      </c>
      <c r="G493" t="s">
        <v>3758</v>
      </c>
      <c r="H493" t="str">
        <f t="shared" si="14"/>
        <v>50</v>
      </c>
      <c r="I493">
        <f t="shared" si="15"/>
        <v>1</v>
      </c>
    </row>
    <row r="494" spans="1:9">
      <c r="A494" t="s">
        <v>2932</v>
      </c>
      <c r="B494" t="s">
        <v>3295</v>
      </c>
      <c r="C494" t="s">
        <v>1265</v>
      </c>
      <c r="D494" t="s">
        <v>3296</v>
      </c>
      <c r="E494" t="s">
        <v>2589</v>
      </c>
      <c r="F494" t="s">
        <v>3757</v>
      </c>
      <c r="G494" t="s">
        <v>3758</v>
      </c>
      <c r="H494" t="str">
        <f t="shared" si="14"/>
        <v>50</v>
      </c>
      <c r="I494">
        <f t="shared" si="15"/>
        <v>1</v>
      </c>
    </row>
    <row r="495" spans="1:9">
      <c r="A495" t="s">
        <v>2932</v>
      </c>
      <c r="B495" t="s">
        <v>3297</v>
      </c>
      <c r="C495" t="s">
        <v>1265</v>
      </c>
      <c r="D495" t="s">
        <v>3298</v>
      </c>
      <c r="E495" t="s">
        <v>2589</v>
      </c>
      <c r="F495" t="s">
        <v>3757</v>
      </c>
      <c r="G495" t="s">
        <v>3758</v>
      </c>
      <c r="H495" t="str">
        <f t="shared" si="14"/>
        <v>50</v>
      </c>
      <c r="I495">
        <f t="shared" si="15"/>
        <v>1</v>
      </c>
    </row>
    <row r="496" spans="1:9">
      <c r="A496" t="s">
        <v>2932</v>
      </c>
      <c r="B496" t="s">
        <v>3281</v>
      </c>
      <c r="C496" t="s">
        <v>1265</v>
      </c>
      <c r="D496" t="s">
        <v>3282</v>
      </c>
      <c r="E496" t="s">
        <v>2589</v>
      </c>
      <c r="F496" t="s">
        <v>3761</v>
      </c>
      <c r="G496" t="s">
        <v>5463</v>
      </c>
      <c r="H496" t="str">
        <f t="shared" si="14"/>
        <v>16</v>
      </c>
      <c r="I496">
        <f t="shared" si="15"/>
        <v>1</v>
      </c>
    </row>
    <row r="497" spans="1:9">
      <c r="A497" t="s">
        <v>2932</v>
      </c>
      <c r="B497" t="s">
        <v>3283</v>
      </c>
      <c r="C497" t="s">
        <v>1265</v>
      </c>
      <c r="D497" t="s">
        <v>3284</v>
      </c>
      <c r="E497" t="s">
        <v>2589</v>
      </c>
      <c r="F497" t="s">
        <v>3761</v>
      </c>
      <c r="G497" t="s">
        <v>5463</v>
      </c>
      <c r="H497" t="str">
        <f t="shared" si="14"/>
        <v>16</v>
      </c>
      <c r="I497">
        <f t="shared" si="15"/>
        <v>1</v>
      </c>
    </row>
    <row r="498" spans="1:9">
      <c r="A498" t="s">
        <v>2932</v>
      </c>
      <c r="B498" t="s">
        <v>3285</v>
      </c>
      <c r="C498" t="s">
        <v>1265</v>
      </c>
      <c r="D498" t="s">
        <v>3286</v>
      </c>
      <c r="E498" t="s">
        <v>2589</v>
      </c>
      <c r="F498" t="s">
        <v>3761</v>
      </c>
      <c r="G498" t="s">
        <v>5463</v>
      </c>
      <c r="H498" t="str">
        <f t="shared" si="14"/>
        <v>16</v>
      </c>
      <c r="I498">
        <f t="shared" si="15"/>
        <v>1</v>
      </c>
    </row>
    <row r="499" spans="1:9">
      <c r="A499" t="s">
        <v>2932</v>
      </c>
      <c r="B499" t="s">
        <v>3287</v>
      </c>
      <c r="C499" t="s">
        <v>1265</v>
      </c>
      <c r="D499" t="s">
        <v>3288</v>
      </c>
      <c r="E499" t="s">
        <v>2589</v>
      </c>
      <c r="F499" t="s">
        <v>3761</v>
      </c>
      <c r="G499" t="s">
        <v>5463</v>
      </c>
      <c r="H499" t="str">
        <f t="shared" si="14"/>
        <v>16</v>
      </c>
      <c r="I499">
        <f t="shared" si="15"/>
        <v>1</v>
      </c>
    </row>
    <row r="500" spans="1:9">
      <c r="A500" t="s">
        <v>2932</v>
      </c>
      <c r="B500" t="s">
        <v>3289</v>
      </c>
      <c r="C500" t="s">
        <v>1265</v>
      </c>
      <c r="D500" t="s">
        <v>3290</v>
      </c>
      <c r="E500" t="s">
        <v>2587</v>
      </c>
      <c r="F500" t="s">
        <v>3761</v>
      </c>
      <c r="G500" t="s">
        <v>5463</v>
      </c>
      <c r="H500" t="str">
        <f t="shared" si="14"/>
        <v>16</v>
      </c>
      <c r="I500">
        <f t="shared" si="15"/>
        <v>3</v>
      </c>
    </row>
    <row r="501" spans="1:9">
      <c r="A501" t="s">
        <v>2932</v>
      </c>
      <c r="B501" t="s">
        <v>3291</v>
      </c>
      <c r="C501" t="s">
        <v>1265</v>
      </c>
      <c r="D501" t="s">
        <v>3292</v>
      </c>
      <c r="E501" t="s">
        <v>2587</v>
      </c>
      <c r="F501" t="s">
        <v>3761</v>
      </c>
      <c r="G501" t="s">
        <v>5463</v>
      </c>
      <c r="H501" t="str">
        <f t="shared" si="14"/>
        <v>16</v>
      </c>
      <c r="I501">
        <f t="shared" si="15"/>
        <v>3</v>
      </c>
    </row>
    <row r="502" spans="1:9">
      <c r="A502" t="s">
        <v>2932</v>
      </c>
      <c r="B502" t="s">
        <v>3280</v>
      </c>
      <c r="C502" t="s">
        <v>1265</v>
      </c>
      <c r="D502" t="s">
        <v>4179</v>
      </c>
      <c r="E502" t="s">
        <v>2589</v>
      </c>
      <c r="F502" t="s">
        <v>3764</v>
      </c>
      <c r="G502" t="s">
        <v>3017</v>
      </c>
      <c r="H502" t="str">
        <f t="shared" si="14"/>
        <v>01</v>
      </c>
      <c r="I502">
        <f t="shared" si="15"/>
        <v>1</v>
      </c>
    </row>
    <row r="503" spans="1:9">
      <c r="A503" t="s">
        <v>2931</v>
      </c>
      <c r="B503" t="s">
        <v>3308</v>
      </c>
      <c r="C503" t="s">
        <v>94</v>
      </c>
      <c r="D503" t="s">
        <v>3309</v>
      </c>
      <c r="E503" t="s">
        <v>2589</v>
      </c>
      <c r="F503" t="s">
        <v>4553</v>
      </c>
      <c r="G503" t="s">
        <v>3792</v>
      </c>
      <c r="H503" t="str">
        <f t="shared" si="14"/>
        <v>60</v>
      </c>
      <c r="I503">
        <f t="shared" si="15"/>
        <v>1</v>
      </c>
    </row>
    <row r="504" spans="1:9">
      <c r="A504" t="s">
        <v>2931</v>
      </c>
      <c r="B504" t="s">
        <v>3570</v>
      </c>
      <c r="C504" t="s">
        <v>94</v>
      </c>
      <c r="D504" t="s">
        <v>3583</v>
      </c>
      <c r="E504" t="s">
        <v>2589</v>
      </c>
      <c r="F504" t="s">
        <v>3755</v>
      </c>
      <c r="G504" t="s">
        <v>3756</v>
      </c>
      <c r="H504" t="str">
        <f t="shared" si="14"/>
        <v>56</v>
      </c>
      <c r="I504">
        <f t="shared" si="15"/>
        <v>1</v>
      </c>
    </row>
    <row r="505" spans="1:9">
      <c r="A505" t="s">
        <v>2931</v>
      </c>
      <c r="B505" t="s">
        <v>3306</v>
      </c>
      <c r="C505" t="s">
        <v>94</v>
      </c>
      <c r="D505" t="s">
        <v>3307</v>
      </c>
      <c r="E505" t="s">
        <v>2097</v>
      </c>
      <c r="F505" t="s">
        <v>3757</v>
      </c>
      <c r="G505" t="s">
        <v>3798</v>
      </c>
      <c r="H505" t="str">
        <f t="shared" si="14"/>
        <v>46</v>
      </c>
      <c r="I505">
        <f t="shared" si="15"/>
        <v>2</v>
      </c>
    </row>
    <row r="506" spans="1:9">
      <c r="A506" t="s">
        <v>2931</v>
      </c>
      <c r="B506" t="s">
        <v>3301</v>
      </c>
      <c r="C506" t="s">
        <v>94</v>
      </c>
      <c r="D506" t="s">
        <v>3302</v>
      </c>
      <c r="E506" t="s">
        <v>2097</v>
      </c>
      <c r="F506" t="s">
        <v>3761</v>
      </c>
      <c r="G506" t="s">
        <v>3783</v>
      </c>
      <c r="H506" t="str">
        <f t="shared" si="14"/>
        <v>23</v>
      </c>
      <c r="I506">
        <f t="shared" si="15"/>
        <v>2</v>
      </c>
    </row>
    <row r="507" spans="1:9">
      <c r="A507" t="s">
        <v>2931</v>
      </c>
      <c r="B507" t="s">
        <v>3304</v>
      </c>
      <c r="C507" t="s">
        <v>94</v>
      </c>
      <c r="D507" t="s">
        <v>3305</v>
      </c>
      <c r="E507" t="s">
        <v>2097</v>
      </c>
      <c r="F507" t="s">
        <v>3764</v>
      </c>
      <c r="G507" t="s">
        <v>3780</v>
      </c>
      <c r="H507" t="str">
        <f t="shared" ref="H507:H570" si="16">VLOOKUP(G507,dataSchoolOrder,2,0)</f>
        <v>04</v>
      </c>
      <c r="I507">
        <f t="shared" si="15"/>
        <v>2</v>
      </c>
    </row>
    <row r="508" spans="1:9">
      <c r="A508" t="s">
        <v>2930</v>
      </c>
      <c r="B508" t="s">
        <v>3314</v>
      </c>
      <c r="C508" t="s">
        <v>1151</v>
      </c>
      <c r="D508" t="s">
        <v>4608</v>
      </c>
      <c r="E508" t="s">
        <v>2589</v>
      </c>
      <c r="F508" t="s">
        <v>3755</v>
      </c>
      <c r="G508" t="s">
        <v>3756</v>
      </c>
      <c r="H508" t="str">
        <f t="shared" si="16"/>
        <v>56</v>
      </c>
      <c r="I508">
        <f t="shared" si="15"/>
        <v>1</v>
      </c>
    </row>
    <row r="509" spans="1:9">
      <c r="A509" t="s">
        <v>2930</v>
      </c>
      <c r="B509" t="s">
        <v>4606</v>
      </c>
      <c r="C509" t="s">
        <v>1151</v>
      </c>
      <c r="D509" t="s">
        <v>4607</v>
      </c>
      <c r="E509" t="s">
        <v>2589</v>
      </c>
      <c r="F509" t="s">
        <v>3757</v>
      </c>
      <c r="G509" t="s">
        <v>3772</v>
      </c>
      <c r="H509" t="str">
        <f t="shared" si="16"/>
        <v>52</v>
      </c>
      <c r="I509">
        <f t="shared" si="15"/>
        <v>1</v>
      </c>
    </row>
    <row r="510" spans="1:9">
      <c r="A510" t="s">
        <v>2930</v>
      </c>
      <c r="B510" t="s">
        <v>3312</v>
      </c>
      <c r="C510" t="s">
        <v>1151</v>
      </c>
      <c r="D510" t="s">
        <v>3313</v>
      </c>
      <c r="E510" t="s">
        <v>2587</v>
      </c>
      <c r="F510" t="s">
        <v>3761</v>
      </c>
      <c r="G510" t="s">
        <v>5486</v>
      </c>
      <c r="H510" t="str">
        <f t="shared" si="16"/>
        <v>17</v>
      </c>
      <c r="I510">
        <f t="shared" si="15"/>
        <v>3</v>
      </c>
    </row>
    <row r="511" spans="1:9">
      <c r="A511" t="s">
        <v>2930</v>
      </c>
      <c r="B511" t="s">
        <v>3310</v>
      </c>
      <c r="C511" t="s">
        <v>1151</v>
      </c>
      <c r="D511" t="s">
        <v>3311</v>
      </c>
      <c r="E511" t="s">
        <v>2589</v>
      </c>
      <c r="F511" t="s">
        <v>3764</v>
      </c>
      <c r="G511" t="s">
        <v>3017</v>
      </c>
      <c r="H511" t="str">
        <f t="shared" si="16"/>
        <v>01</v>
      </c>
      <c r="I511">
        <f t="shared" si="15"/>
        <v>1</v>
      </c>
    </row>
    <row r="512" spans="1:9">
      <c r="A512" t="s">
        <v>2929</v>
      </c>
      <c r="B512" t="s">
        <v>3327</v>
      </c>
      <c r="C512" t="s">
        <v>1150</v>
      </c>
      <c r="D512" t="s">
        <v>3328</v>
      </c>
      <c r="E512" t="s">
        <v>2589</v>
      </c>
      <c r="F512" t="s">
        <v>3755</v>
      </c>
      <c r="G512" t="s">
        <v>3756</v>
      </c>
      <c r="H512" t="str">
        <f t="shared" si="16"/>
        <v>56</v>
      </c>
      <c r="I512">
        <f t="shared" si="15"/>
        <v>1</v>
      </c>
    </row>
    <row r="513" spans="1:9">
      <c r="A513" t="s">
        <v>2929</v>
      </c>
      <c r="B513" t="s">
        <v>3325</v>
      </c>
      <c r="C513" t="s">
        <v>1150</v>
      </c>
      <c r="D513" t="s">
        <v>3326</v>
      </c>
      <c r="E513" t="s">
        <v>2589</v>
      </c>
      <c r="F513" t="s">
        <v>3757</v>
      </c>
      <c r="G513" t="s">
        <v>3758</v>
      </c>
      <c r="H513" t="str">
        <f t="shared" si="16"/>
        <v>50</v>
      </c>
      <c r="I513">
        <f t="shared" si="15"/>
        <v>1</v>
      </c>
    </row>
    <row r="514" spans="1:9">
      <c r="A514" t="s">
        <v>2929</v>
      </c>
      <c r="B514" t="s">
        <v>3319</v>
      </c>
      <c r="C514" t="s">
        <v>1150</v>
      </c>
      <c r="D514" t="s">
        <v>3320</v>
      </c>
      <c r="E514" t="s">
        <v>2589</v>
      </c>
      <c r="F514" t="s">
        <v>3761</v>
      </c>
      <c r="G514" t="s">
        <v>5463</v>
      </c>
      <c r="H514" t="str">
        <f t="shared" si="16"/>
        <v>16</v>
      </c>
      <c r="I514">
        <f t="shared" ref="I514:I577" si="17">IFERROR(VLOOKUP(E514,dataTitleIOrder,2,0),"")</f>
        <v>1</v>
      </c>
    </row>
    <row r="515" spans="1:9">
      <c r="A515" t="s">
        <v>2929</v>
      </c>
      <c r="B515" t="s">
        <v>3323</v>
      </c>
      <c r="C515" t="s">
        <v>1150</v>
      </c>
      <c r="D515" t="s">
        <v>3324</v>
      </c>
      <c r="E515" t="s">
        <v>2589</v>
      </c>
      <c r="F515" t="s">
        <v>3761</v>
      </c>
      <c r="G515" t="s">
        <v>5463</v>
      </c>
      <c r="H515" t="str">
        <f t="shared" si="16"/>
        <v>16</v>
      </c>
      <c r="I515">
        <f t="shared" si="17"/>
        <v>1</v>
      </c>
    </row>
    <row r="516" spans="1:9">
      <c r="A516" t="s">
        <v>2929</v>
      </c>
      <c r="B516" t="s">
        <v>3315</v>
      </c>
      <c r="C516" t="s">
        <v>1150</v>
      </c>
      <c r="D516" t="s">
        <v>3316</v>
      </c>
      <c r="E516" t="s">
        <v>2097</v>
      </c>
      <c r="F516" t="s">
        <v>3761</v>
      </c>
      <c r="G516" t="s">
        <v>5463</v>
      </c>
      <c r="H516" t="str">
        <f t="shared" si="16"/>
        <v>16</v>
      </c>
      <c r="I516">
        <f t="shared" si="17"/>
        <v>2</v>
      </c>
    </row>
    <row r="517" spans="1:9">
      <c r="A517" t="s">
        <v>2929</v>
      </c>
      <c r="B517" t="s">
        <v>3321</v>
      </c>
      <c r="C517" t="s">
        <v>1150</v>
      </c>
      <c r="D517" t="s">
        <v>3322</v>
      </c>
      <c r="E517" t="s">
        <v>2097</v>
      </c>
      <c r="F517" t="s">
        <v>3761</v>
      </c>
      <c r="G517" t="s">
        <v>5463</v>
      </c>
      <c r="H517" t="str">
        <f t="shared" si="16"/>
        <v>16</v>
      </c>
      <c r="I517">
        <f t="shared" si="17"/>
        <v>2</v>
      </c>
    </row>
    <row r="518" spans="1:9">
      <c r="A518" t="s">
        <v>2929</v>
      </c>
      <c r="B518" t="s">
        <v>3317</v>
      </c>
      <c r="C518" t="s">
        <v>1150</v>
      </c>
      <c r="D518" t="s">
        <v>4181</v>
      </c>
      <c r="E518" t="s">
        <v>2587</v>
      </c>
      <c r="F518" t="s">
        <v>3761</v>
      </c>
      <c r="G518" t="s">
        <v>5463</v>
      </c>
      <c r="H518" t="str">
        <f t="shared" si="16"/>
        <v>16</v>
      </c>
      <c r="I518">
        <f t="shared" si="17"/>
        <v>3</v>
      </c>
    </row>
    <row r="519" spans="1:9">
      <c r="A519" t="s">
        <v>2929</v>
      </c>
      <c r="B519" t="s">
        <v>3318</v>
      </c>
      <c r="C519" t="s">
        <v>1150</v>
      </c>
      <c r="D519" t="s">
        <v>5482</v>
      </c>
      <c r="E519" t="s">
        <v>2589</v>
      </c>
      <c r="F519" t="s">
        <v>3764</v>
      </c>
      <c r="G519" t="s">
        <v>3017</v>
      </c>
      <c r="H519" t="str">
        <f t="shared" si="16"/>
        <v>01</v>
      </c>
      <c r="I519">
        <f t="shared" si="17"/>
        <v>1</v>
      </c>
    </row>
    <row r="520" spans="1:9">
      <c r="A520" t="s">
        <v>2928</v>
      </c>
      <c r="B520" t="s">
        <v>3329</v>
      </c>
      <c r="C520" t="s">
        <v>1149</v>
      </c>
      <c r="D520" t="s">
        <v>4183</v>
      </c>
      <c r="E520" t="s">
        <v>2589</v>
      </c>
      <c r="F520" t="s">
        <v>3757</v>
      </c>
      <c r="G520" t="s">
        <v>3795</v>
      </c>
      <c r="H520" t="str">
        <f t="shared" si="16"/>
        <v>49</v>
      </c>
      <c r="I520">
        <f t="shared" si="17"/>
        <v>1</v>
      </c>
    </row>
    <row r="521" spans="1:9">
      <c r="A521" t="s">
        <v>2927</v>
      </c>
      <c r="B521" t="s">
        <v>3337</v>
      </c>
      <c r="C521" t="s">
        <v>1148</v>
      </c>
      <c r="D521" t="s">
        <v>4184</v>
      </c>
      <c r="E521" t="s">
        <v>2589</v>
      </c>
      <c r="F521" t="s">
        <v>3755</v>
      </c>
      <c r="G521" t="s">
        <v>3756</v>
      </c>
      <c r="H521" t="str">
        <f t="shared" si="16"/>
        <v>56</v>
      </c>
      <c r="I521">
        <f t="shared" si="17"/>
        <v>1</v>
      </c>
    </row>
    <row r="522" spans="1:9">
      <c r="A522" t="s">
        <v>2927</v>
      </c>
      <c r="B522" t="s">
        <v>3335</v>
      </c>
      <c r="C522" t="s">
        <v>1148</v>
      </c>
      <c r="D522" t="s">
        <v>3336</v>
      </c>
      <c r="E522" t="s">
        <v>2589</v>
      </c>
      <c r="F522" t="s">
        <v>3757</v>
      </c>
      <c r="G522" t="s">
        <v>3772</v>
      </c>
      <c r="H522" t="str">
        <f t="shared" si="16"/>
        <v>52</v>
      </c>
      <c r="I522">
        <f t="shared" si="17"/>
        <v>1</v>
      </c>
    </row>
    <row r="523" spans="1:9">
      <c r="A523" t="s">
        <v>2927</v>
      </c>
      <c r="B523" t="s">
        <v>4610</v>
      </c>
      <c r="C523" t="s">
        <v>1148</v>
      </c>
      <c r="D523" t="s">
        <v>4611</v>
      </c>
      <c r="E523" t="s">
        <v>2587</v>
      </c>
      <c r="F523" t="s">
        <v>3761</v>
      </c>
      <c r="G523" t="s">
        <v>3779</v>
      </c>
      <c r="H523" t="str">
        <f t="shared" si="16"/>
        <v>25</v>
      </c>
      <c r="I523">
        <f t="shared" si="17"/>
        <v>3</v>
      </c>
    </row>
    <row r="524" spans="1:9">
      <c r="A524" t="s">
        <v>2927</v>
      </c>
      <c r="B524" t="s">
        <v>3334</v>
      </c>
      <c r="C524" t="s">
        <v>1148</v>
      </c>
      <c r="D524" t="s">
        <v>4612</v>
      </c>
      <c r="E524" t="s">
        <v>2587</v>
      </c>
      <c r="F524" t="s">
        <v>3761</v>
      </c>
      <c r="G524" t="s">
        <v>3779</v>
      </c>
      <c r="H524" t="str">
        <f t="shared" si="16"/>
        <v>25</v>
      </c>
      <c r="I524">
        <f t="shared" si="17"/>
        <v>3</v>
      </c>
    </row>
    <row r="525" spans="1:9">
      <c r="A525" t="s">
        <v>2927</v>
      </c>
      <c r="B525" t="s">
        <v>3330</v>
      </c>
      <c r="C525" t="s">
        <v>1148</v>
      </c>
      <c r="D525" t="s">
        <v>3331</v>
      </c>
      <c r="E525" t="s">
        <v>2589</v>
      </c>
      <c r="F525" t="s">
        <v>3764</v>
      </c>
      <c r="G525" t="s">
        <v>3780</v>
      </c>
      <c r="H525" t="str">
        <f t="shared" si="16"/>
        <v>04</v>
      </c>
      <c r="I525">
        <f t="shared" si="17"/>
        <v>1</v>
      </c>
    </row>
    <row r="526" spans="1:9">
      <c r="A526" t="s">
        <v>2927</v>
      </c>
      <c r="B526" t="s">
        <v>3332</v>
      </c>
      <c r="C526" t="s">
        <v>1148</v>
      </c>
      <c r="D526" t="s">
        <v>3333</v>
      </c>
      <c r="E526" t="s">
        <v>2589</v>
      </c>
      <c r="F526" t="s">
        <v>3764</v>
      </c>
      <c r="G526" t="s">
        <v>3780</v>
      </c>
      <c r="H526" t="str">
        <f t="shared" si="16"/>
        <v>04</v>
      </c>
      <c r="I526">
        <f t="shared" si="17"/>
        <v>1</v>
      </c>
    </row>
    <row r="527" spans="1:9">
      <c r="A527" t="s">
        <v>2926</v>
      </c>
      <c r="B527" t="s">
        <v>3341</v>
      </c>
      <c r="C527" t="s">
        <v>1147</v>
      </c>
      <c r="D527" t="s">
        <v>4185</v>
      </c>
      <c r="E527" t="s">
        <v>2589</v>
      </c>
      <c r="F527" t="s">
        <v>4553</v>
      </c>
      <c r="G527" t="s">
        <v>3767</v>
      </c>
      <c r="H527" t="str">
        <f t="shared" si="16"/>
        <v>58</v>
      </c>
      <c r="I527">
        <f t="shared" si="17"/>
        <v>1</v>
      </c>
    </row>
    <row r="528" spans="1:9">
      <c r="A528" t="s">
        <v>2926</v>
      </c>
      <c r="B528" t="s">
        <v>3338</v>
      </c>
      <c r="C528" t="s">
        <v>1147</v>
      </c>
      <c r="D528" t="s">
        <v>3339</v>
      </c>
      <c r="E528" t="s">
        <v>2587</v>
      </c>
      <c r="F528" t="s">
        <v>3761</v>
      </c>
      <c r="G528" t="s">
        <v>3773</v>
      </c>
      <c r="H528" t="str">
        <f t="shared" si="16"/>
        <v>30</v>
      </c>
      <c r="I528">
        <f t="shared" si="17"/>
        <v>3</v>
      </c>
    </row>
    <row r="529" spans="1:9">
      <c r="A529" t="s">
        <v>2926</v>
      </c>
      <c r="B529" t="s">
        <v>3340</v>
      </c>
      <c r="C529" t="s">
        <v>1147</v>
      </c>
      <c r="D529" t="s">
        <v>1922</v>
      </c>
      <c r="E529" t="s">
        <v>2587</v>
      </c>
      <c r="F529" t="s">
        <v>5467</v>
      </c>
      <c r="G529" t="s">
        <v>3785</v>
      </c>
      <c r="H529" t="str">
        <f t="shared" si="16"/>
        <v>09</v>
      </c>
      <c r="I529">
        <f t="shared" si="17"/>
        <v>3</v>
      </c>
    </row>
    <row r="530" spans="1:9">
      <c r="A530" t="s">
        <v>2925</v>
      </c>
      <c r="B530" t="s">
        <v>4613</v>
      </c>
      <c r="C530" t="s">
        <v>1146</v>
      </c>
      <c r="D530" t="s">
        <v>4614</v>
      </c>
      <c r="E530" t="s">
        <v>2097</v>
      </c>
      <c r="F530" t="s">
        <v>3761</v>
      </c>
      <c r="G530" s="204" t="s">
        <v>3786</v>
      </c>
      <c r="H530" t="str">
        <f t="shared" si="16"/>
        <v>29</v>
      </c>
      <c r="I530">
        <f t="shared" si="17"/>
        <v>2</v>
      </c>
    </row>
    <row r="531" spans="1:9">
      <c r="A531" t="s">
        <v>2925</v>
      </c>
      <c r="B531" t="s">
        <v>3350</v>
      </c>
      <c r="C531" t="s">
        <v>1146</v>
      </c>
      <c r="D531" t="s">
        <v>3351</v>
      </c>
      <c r="E531" t="s">
        <v>2097</v>
      </c>
      <c r="F531" t="s">
        <v>4553</v>
      </c>
      <c r="G531" t="s">
        <v>3792</v>
      </c>
      <c r="H531" t="str">
        <f t="shared" si="16"/>
        <v>60</v>
      </c>
      <c r="I531">
        <f t="shared" si="17"/>
        <v>2</v>
      </c>
    </row>
    <row r="532" spans="1:9">
      <c r="A532" t="s">
        <v>2925</v>
      </c>
      <c r="B532" t="s">
        <v>3348</v>
      </c>
      <c r="C532" t="s">
        <v>1146</v>
      </c>
      <c r="D532" t="s">
        <v>3349</v>
      </c>
      <c r="E532" t="s">
        <v>2097</v>
      </c>
      <c r="F532" t="s">
        <v>3757</v>
      </c>
      <c r="G532" t="s">
        <v>3801</v>
      </c>
      <c r="H532" t="str">
        <f t="shared" si="16"/>
        <v>42</v>
      </c>
      <c r="I532">
        <f t="shared" si="17"/>
        <v>2</v>
      </c>
    </row>
    <row r="533" spans="1:9">
      <c r="A533" t="s">
        <v>2925</v>
      </c>
      <c r="B533" t="s">
        <v>3344</v>
      </c>
      <c r="C533" t="s">
        <v>1146</v>
      </c>
      <c r="D533" t="s">
        <v>4750</v>
      </c>
      <c r="E533" t="s">
        <v>2097</v>
      </c>
      <c r="F533" t="s">
        <v>3761</v>
      </c>
      <c r="G533" t="s">
        <v>5464</v>
      </c>
      <c r="H533" t="str">
        <f t="shared" si="16"/>
        <v>15</v>
      </c>
      <c r="I533">
        <f t="shared" si="17"/>
        <v>2</v>
      </c>
    </row>
    <row r="534" spans="1:9">
      <c r="A534" t="s">
        <v>2925</v>
      </c>
      <c r="B534" t="s">
        <v>3345</v>
      </c>
      <c r="C534" t="s">
        <v>1146</v>
      </c>
      <c r="D534" t="s">
        <v>4751</v>
      </c>
      <c r="E534" t="s">
        <v>2097</v>
      </c>
      <c r="F534" t="s">
        <v>3761</v>
      </c>
      <c r="G534" t="s">
        <v>5464</v>
      </c>
      <c r="H534" t="str">
        <f t="shared" si="16"/>
        <v>15</v>
      </c>
      <c r="I534">
        <f t="shared" si="17"/>
        <v>2</v>
      </c>
    </row>
    <row r="535" spans="1:9">
      <c r="A535" t="s">
        <v>2925</v>
      </c>
      <c r="B535" t="s">
        <v>3346</v>
      </c>
      <c r="C535" t="s">
        <v>1146</v>
      </c>
      <c r="D535" t="s">
        <v>3347</v>
      </c>
      <c r="E535" t="s">
        <v>2097</v>
      </c>
      <c r="F535" t="s">
        <v>3761</v>
      </c>
      <c r="G535" t="s">
        <v>5464</v>
      </c>
      <c r="H535" t="str">
        <f t="shared" si="16"/>
        <v>15</v>
      </c>
      <c r="I535">
        <f t="shared" si="17"/>
        <v>2</v>
      </c>
    </row>
    <row r="536" spans="1:9">
      <c r="A536" t="s">
        <v>2925</v>
      </c>
      <c r="B536" t="s">
        <v>3342</v>
      </c>
      <c r="C536" t="s">
        <v>1146</v>
      </c>
      <c r="D536" t="s">
        <v>3343</v>
      </c>
      <c r="E536" t="s">
        <v>2589</v>
      </c>
      <c r="F536" t="s">
        <v>3764</v>
      </c>
      <c r="G536" t="s">
        <v>3017</v>
      </c>
      <c r="H536" t="str">
        <f t="shared" si="16"/>
        <v>01</v>
      </c>
      <c r="I536">
        <f t="shared" si="17"/>
        <v>1</v>
      </c>
    </row>
    <row r="537" spans="1:9">
      <c r="A537" t="s">
        <v>2924</v>
      </c>
      <c r="B537" t="s">
        <v>3353</v>
      </c>
      <c r="C537" t="s">
        <v>84</v>
      </c>
      <c r="D537" t="s">
        <v>3354</v>
      </c>
      <c r="E537" t="s">
        <v>2589</v>
      </c>
      <c r="F537" t="s">
        <v>4553</v>
      </c>
      <c r="G537" t="s">
        <v>3767</v>
      </c>
      <c r="H537" t="str">
        <f t="shared" si="16"/>
        <v>58</v>
      </c>
      <c r="I537">
        <f t="shared" si="17"/>
        <v>1</v>
      </c>
    </row>
    <row r="538" spans="1:9">
      <c r="A538" t="s">
        <v>2924</v>
      </c>
      <c r="B538" t="s">
        <v>3352</v>
      </c>
      <c r="C538" t="s">
        <v>84</v>
      </c>
      <c r="D538" t="s">
        <v>4186</v>
      </c>
      <c r="E538" t="s">
        <v>2587</v>
      </c>
      <c r="F538" t="s">
        <v>3761</v>
      </c>
      <c r="G538" t="s">
        <v>3768</v>
      </c>
      <c r="H538" t="str">
        <f t="shared" si="16"/>
        <v>13</v>
      </c>
      <c r="I538">
        <f t="shared" si="17"/>
        <v>3</v>
      </c>
    </row>
    <row r="539" spans="1:9">
      <c r="A539" t="s">
        <v>2923</v>
      </c>
      <c r="B539" t="s">
        <v>3355</v>
      </c>
      <c r="C539" t="s">
        <v>1145</v>
      </c>
      <c r="D539" t="s">
        <v>3356</v>
      </c>
      <c r="E539" t="s">
        <v>2587</v>
      </c>
      <c r="F539" t="s">
        <v>3761</v>
      </c>
      <c r="G539" t="s">
        <v>5486</v>
      </c>
      <c r="H539" t="str">
        <f t="shared" si="16"/>
        <v>17</v>
      </c>
      <c r="I539">
        <f t="shared" si="17"/>
        <v>3</v>
      </c>
    </row>
    <row r="540" spans="1:9">
      <c r="A540" t="s">
        <v>2922</v>
      </c>
      <c r="B540" t="s">
        <v>3357</v>
      </c>
      <c r="C540" t="s">
        <v>584</v>
      </c>
      <c r="D540" t="s">
        <v>3358</v>
      </c>
      <c r="E540" t="s">
        <v>2589</v>
      </c>
      <c r="F540" t="s">
        <v>3761</v>
      </c>
      <c r="G540" t="s">
        <v>3768</v>
      </c>
      <c r="H540" t="str">
        <f t="shared" si="16"/>
        <v>13</v>
      </c>
      <c r="I540">
        <f t="shared" si="17"/>
        <v>1</v>
      </c>
    </row>
    <row r="541" spans="1:9">
      <c r="A541" t="s">
        <v>2921</v>
      </c>
      <c r="B541" t="s">
        <v>3367</v>
      </c>
      <c r="C541" t="s">
        <v>1144</v>
      </c>
      <c r="D541" t="s">
        <v>3368</v>
      </c>
      <c r="E541" t="s">
        <v>2589</v>
      </c>
      <c r="F541" t="s">
        <v>3755</v>
      </c>
      <c r="G541" t="s">
        <v>3756</v>
      </c>
      <c r="H541" t="str">
        <f t="shared" si="16"/>
        <v>56</v>
      </c>
      <c r="I541">
        <f t="shared" si="17"/>
        <v>1</v>
      </c>
    </row>
    <row r="542" spans="1:9">
      <c r="A542" t="s">
        <v>2921</v>
      </c>
      <c r="B542" t="s">
        <v>3365</v>
      </c>
      <c r="C542" t="s">
        <v>1144</v>
      </c>
      <c r="D542" t="s">
        <v>3366</v>
      </c>
      <c r="E542" t="s">
        <v>2587</v>
      </c>
      <c r="F542" t="s">
        <v>3757</v>
      </c>
      <c r="G542" t="s">
        <v>3769</v>
      </c>
      <c r="H542" t="str">
        <f t="shared" si="16"/>
        <v>47</v>
      </c>
      <c r="I542">
        <f t="shared" si="17"/>
        <v>3</v>
      </c>
    </row>
    <row r="543" spans="1:9">
      <c r="A543" t="s">
        <v>2921</v>
      </c>
      <c r="B543" t="s">
        <v>3363</v>
      </c>
      <c r="C543" t="s">
        <v>1144</v>
      </c>
      <c r="D543" t="s">
        <v>3364</v>
      </c>
      <c r="E543" t="s">
        <v>2589</v>
      </c>
      <c r="F543" t="s">
        <v>3761</v>
      </c>
      <c r="G543" t="s">
        <v>3778</v>
      </c>
      <c r="H543" t="str">
        <f t="shared" si="16"/>
        <v>26</v>
      </c>
      <c r="I543">
        <f t="shared" si="17"/>
        <v>1</v>
      </c>
    </row>
    <row r="544" spans="1:9">
      <c r="A544" t="s">
        <v>2921</v>
      </c>
      <c r="B544" t="s">
        <v>3359</v>
      </c>
      <c r="C544" t="s">
        <v>1144</v>
      </c>
      <c r="D544" t="s">
        <v>3360</v>
      </c>
      <c r="E544" t="s">
        <v>2589</v>
      </c>
      <c r="F544" t="s">
        <v>3761</v>
      </c>
      <c r="G544" t="s">
        <v>3776</v>
      </c>
      <c r="H544" t="str">
        <f t="shared" si="16"/>
        <v>11</v>
      </c>
      <c r="I544">
        <f t="shared" si="17"/>
        <v>1</v>
      </c>
    </row>
    <row r="545" spans="1:9">
      <c r="A545" t="s">
        <v>2921</v>
      </c>
      <c r="B545" t="s">
        <v>3361</v>
      </c>
      <c r="C545" t="s">
        <v>1144</v>
      </c>
      <c r="D545" t="s">
        <v>3362</v>
      </c>
      <c r="E545" t="s">
        <v>2589</v>
      </c>
      <c r="F545" t="s">
        <v>3764</v>
      </c>
      <c r="G545" t="s">
        <v>5483</v>
      </c>
      <c r="H545" t="str">
        <f t="shared" si="16"/>
        <v>07</v>
      </c>
      <c r="I545">
        <f t="shared" si="17"/>
        <v>1</v>
      </c>
    </row>
    <row r="546" spans="1:9">
      <c r="A546" t="s">
        <v>2920</v>
      </c>
      <c r="B546" t="s">
        <v>3370</v>
      </c>
      <c r="C546" t="s">
        <v>1143</v>
      </c>
      <c r="D546" t="s">
        <v>3371</v>
      </c>
      <c r="E546" t="s">
        <v>2587</v>
      </c>
      <c r="F546" t="s">
        <v>4553</v>
      </c>
      <c r="G546" t="s">
        <v>3790</v>
      </c>
      <c r="H546" t="str">
        <f t="shared" si="16"/>
        <v>55</v>
      </c>
      <c r="I546">
        <f t="shared" si="17"/>
        <v>3</v>
      </c>
    </row>
    <row r="547" spans="1:9">
      <c r="A547" t="s">
        <v>2920</v>
      </c>
      <c r="B547" t="s">
        <v>3369</v>
      </c>
      <c r="C547" t="s">
        <v>1143</v>
      </c>
      <c r="D547" t="s">
        <v>3585</v>
      </c>
      <c r="E547" t="s">
        <v>2587</v>
      </c>
      <c r="F547" t="s">
        <v>3761</v>
      </c>
      <c r="G547" t="s">
        <v>3766</v>
      </c>
      <c r="H547" t="str">
        <f t="shared" si="16"/>
        <v>12</v>
      </c>
      <c r="I547">
        <f t="shared" si="17"/>
        <v>3</v>
      </c>
    </row>
    <row r="548" spans="1:9">
      <c r="A548" t="s">
        <v>2919</v>
      </c>
      <c r="B548" t="s">
        <v>3374</v>
      </c>
      <c r="C548" t="s">
        <v>1142</v>
      </c>
      <c r="D548" t="s">
        <v>3375</v>
      </c>
      <c r="E548" t="s">
        <v>2589</v>
      </c>
      <c r="F548" t="s">
        <v>4553</v>
      </c>
      <c r="G548" t="s">
        <v>3767</v>
      </c>
      <c r="H548" t="str">
        <f t="shared" si="16"/>
        <v>58</v>
      </c>
      <c r="I548">
        <f t="shared" si="17"/>
        <v>1</v>
      </c>
    </row>
    <row r="549" spans="1:9">
      <c r="A549" t="s">
        <v>2919</v>
      </c>
      <c r="B549" t="s">
        <v>3372</v>
      </c>
      <c r="C549" t="s">
        <v>1142</v>
      </c>
      <c r="D549" t="s">
        <v>3373</v>
      </c>
      <c r="E549" t="s">
        <v>2587</v>
      </c>
      <c r="F549" t="s">
        <v>3761</v>
      </c>
      <c r="G549" t="s">
        <v>3768</v>
      </c>
      <c r="H549" t="str">
        <f t="shared" si="16"/>
        <v>13</v>
      </c>
      <c r="I549">
        <f t="shared" si="17"/>
        <v>3</v>
      </c>
    </row>
    <row r="550" spans="1:9">
      <c r="A550" t="s">
        <v>2918</v>
      </c>
      <c r="B550" t="s">
        <v>3393</v>
      </c>
      <c r="C550" t="s">
        <v>1141</v>
      </c>
      <c r="D550" t="s">
        <v>3394</v>
      </c>
      <c r="E550" t="s">
        <v>2589</v>
      </c>
      <c r="F550" t="s">
        <v>4553</v>
      </c>
      <c r="G550" t="s">
        <v>5477</v>
      </c>
      <c r="H550" t="str">
        <f t="shared" si="16"/>
        <v>62</v>
      </c>
      <c r="I550">
        <f t="shared" si="17"/>
        <v>1</v>
      </c>
    </row>
    <row r="551" spans="1:9">
      <c r="A551" t="s">
        <v>2918</v>
      </c>
      <c r="B551" t="s">
        <v>3402</v>
      </c>
      <c r="C551" t="s">
        <v>1141</v>
      </c>
      <c r="D551" t="s">
        <v>3403</v>
      </c>
      <c r="E551" t="s">
        <v>2097</v>
      </c>
      <c r="F551" t="s">
        <v>3755</v>
      </c>
      <c r="G551" t="s">
        <v>3756</v>
      </c>
      <c r="H551" t="str">
        <f t="shared" si="16"/>
        <v>56</v>
      </c>
      <c r="I551">
        <f t="shared" si="17"/>
        <v>2</v>
      </c>
    </row>
    <row r="552" spans="1:9">
      <c r="A552" t="s">
        <v>2918</v>
      </c>
      <c r="B552" t="s">
        <v>3384</v>
      </c>
      <c r="C552" t="s">
        <v>1141</v>
      </c>
      <c r="D552" t="s">
        <v>3385</v>
      </c>
      <c r="E552" t="s">
        <v>2589</v>
      </c>
      <c r="F552" t="s">
        <v>4553</v>
      </c>
      <c r="G552" t="s">
        <v>3790</v>
      </c>
      <c r="H552" t="str">
        <f t="shared" si="16"/>
        <v>55</v>
      </c>
      <c r="I552">
        <f t="shared" si="17"/>
        <v>1</v>
      </c>
    </row>
    <row r="553" spans="1:9">
      <c r="A553" t="s">
        <v>2918</v>
      </c>
      <c r="B553" t="s">
        <v>3386</v>
      </c>
      <c r="C553" t="s">
        <v>1141</v>
      </c>
      <c r="D553" t="s">
        <v>3387</v>
      </c>
      <c r="E553" t="s">
        <v>2589</v>
      </c>
      <c r="F553" t="s">
        <v>3757</v>
      </c>
      <c r="G553" t="s">
        <v>3758</v>
      </c>
      <c r="H553" t="str">
        <f t="shared" si="16"/>
        <v>50</v>
      </c>
      <c r="I553">
        <f t="shared" si="17"/>
        <v>1</v>
      </c>
    </row>
    <row r="554" spans="1:9">
      <c r="A554" t="s">
        <v>2918</v>
      </c>
      <c r="B554" t="s">
        <v>3399</v>
      </c>
      <c r="C554" t="s">
        <v>1141</v>
      </c>
      <c r="D554" t="s">
        <v>3400</v>
      </c>
      <c r="E554" t="s">
        <v>2589</v>
      </c>
      <c r="F554" t="s">
        <v>3757</v>
      </c>
      <c r="G554" t="s">
        <v>3769</v>
      </c>
      <c r="H554" t="str">
        <f t="shared" si="16"/>
        <v>47</v>
      </c>
      <c r="I554">
        <f t="shared" si="17"/>
        <v>1</v>
      </c>
    </row>
    <row r="555" spans="1:9">
      <c r="A555" t="s">
        <v>2918</v>
      </c>
      <c r="B555" t="s">
        <v>3390</v>
      </c>
      <c r="C555" t="s">
        <v>1141</v>
      </c>
      <c r="D555" t="s">
        <v>3391</v>
      </c>
      <c r="E555" t="s">
        <v>2097</v>
      </c>
      <c r="F555" t="s">
        <v>3757</v>
      </c>
      <c r="G555" t="s">
        <v>3769</v>
      </c>
      <c r="H555" t="str">
        <f t="shared" si="16"/>
        <v>47</v>
      </c>
      <c r="I555">
        <f t="shared" si="17"/>
        <v>2</v>
      </c>
    </row>
    <row r="556" spans="1:9">
      <c r="A556" t="s">
        <v>2918</v>
      </c>
      <c r="B556" t="s">
        <v>3401</v>
      </c>
      <c r="C556" t="s">
        <v>1141</v>
      </c>
      <c r="D556" t="s">
        <v>4188</v>
      </c>
      <c r="E556" t="s">
        <v>2097</v>
      </c>
      <c r="F556" t="s">
        <v>3770</v>
      </c>
      <c r="G556" t="s">
        <v>3797</v>
      </c>
      <c r="H556" t="str">
        <f t="shared" si="16"/>
        <v>38</v>
      </c>
      <c r="I556">
        <f t="shared" si="17"/>
        <v>2</v>
      </c>
    </row>
    <row r="557" spans="1:9">
      <c r="A557" t="s">
        <v>2918</v>
      </c>
      <c r="B557" t="s">
        <v>3376</v>
      </c>
      <c r="C557" t="s">
        <v>1141</v>
      </c>
      <c r="D557" t="s">
        <v>3377</v>
      </c>
      <c r="E557" t="s">
        <v>2589</v>
      </c>
      <c r="F557" t="s">
        <v>3761</v>
      </c>
      <c r="G557" t="s">
        <v>5463</v>
      </c>
      <c r="H557" t="str">
        <f t="shared" si="16"/>
        <v>16</v>
      </c>
      <c r="I557">
        <f t="shared" si="17"/>
        <v>1</v>
      </c>
    </row>
    <row r="558" spans="1:9">
      <c r="A558" t="s">
        <v>2918</v>
      </c>
      <c r="B558" t="s">
        <v>3380</v>
      </c>
      <c r="C558" t="s">
        <v>1141</v>
      </c>
      <c r="D558" t="s">
        <v>3381</v>
      </c>
      <c r="E558" t="s">
        <v>2097</v>
      </c>
      <c r="F558" t="s">
        <v>3761</v>
      </c>
      <c r="G558" t="s">
        <v>5464</v>
      </c>
      <c r="H558" t="str">
        <f t="shared" si="16"/>
        <v>15</v>
      </c>
      <c r="I558">
        <f t="shared" si="17"/>
        <v>2</v>
      </c>
    </row>
    <row r="559" spans="1:9">
      <c r="A559" t="s">
        <v>2918</v>
      </c>
      <c r="B559" t="s">
        <v>3392</v>
      </c>
      <c r="C559" t="s">
        <v>1141</v>
      </c>
      <c r="D559" t="s">
        <v>4187</v>
      </c>
      <c r="E559" t="s">
        <v>2097</v>
      </c>
      <c r="F559" t="s">
        <v>3761</v>
      </c>
      <c r="G559" t="s">
        <v>5464</v>
      </c>
      <c r="H559" t="str">
        <f t="shared" si="16"/>
        <v>15</v>
      </c>
      <c r="I559">
        <f t="shared" si="17"/>
        <v>2</v>
      </c>
    </row>
    <row r="560" spans="1:9">
      <c r="A560" t="s">
        <v>2918</v>
      </c>
      <c r="B560" t="s">
        <v>3395</v>
      </c>
      <c r="C560" t="s">
        <v>1141</v>
      </c>
      <c r="D560" t="s">
        <v>3396</v>
      </c>
      <c r="E560" t="s">
        <v>2097</v>
      </c>
      <c r="F560" t="s">
        <v>3761</v>
      </c>
      <c r="G560" t="s">
        <v>5464</v>
      </c>
      <c r="H560" t="str">
        <f t="shared" si="16"/>
        <v>15</v>
      </c>
      <c r="I560">
        <f t="shared" si="17"/>
        <v>2</v>
      </c>
    </row>
    <row r="561" spans="1:9">
      <c r="A561" t="s">
        <v>2918</v>
      </c>
      <c r="B561" t="s">
        <v>3382</v>
      </c>
      <c r="C561" t="s">
        <v>1141</v>
      </c>
      <c r="D561" t="s">
        <v>3383</v>
      </c>
      <c r="E561" t="s">
        <v>2589</v>
      </c>
      <c r="F561" t="s">
        <v>3764</v>
      </c>
      <c r="G561" t="s">
        <v>5483</v>
      </c>
      <c r="H561" t="str">
        <f t="shared" si="16"/>
        <v>07</v>
      </c>
      <c r="I561">
        <f t="shared" si="17"/>
        <v>1</v>
      </c>
    </row>
    <row r="562" spans="1:9">
      <c r="A562" t="s">
        <v>2918</v>
      </c>
      <c r="B562" t="s">
        <v>3397</v>
      </c>
      <c r="C562" t="s">
        <v>1141</v>
      </c>
      <c r="D562" t="s">
        <v>3398</v>
      </c>
      <c r="E562" t="s">
        <v>2589</v>
      </c>
      <c r="F562" t="s">
        <v>3764</v>
      </c>
      <c r="G562" t="s">
        <v>5483</v>
      </c>
      <c r="H562" t="str">
        <f t="shared" si="16"/>
        <v>07</v>
      </c>
      <c r="I562">
        <f t="shared" si="17"/>
        <v>1</v>
      </c>
    </row>
    <row r="563" spans="1:9">
      <c r="A563" t="s">
        <v>2918</v>
      </c>
      <c r="B563" t="s">
        <v>4619</v>
      </c>
      <c r="C563" t="s">
        <v>1141</v>
      </c>
      <c r="D563" t="s">
        <v>4620</v>
      </c>
      <c r="E563" t="s">
        <v>2097</v>
      </c>
      <c r="F563" t="s">
        <v>3764</v>
      </c>
      <c r="G563" t="s">
        <v>4596</v>
      </c>
      <c r="H563" t="str">
        <f t="shared" si="16"/>
        <v>02</v>
      </c>
      <c r="I563">
        <f t="shared" si="17"/>
        <v>2</v>
      </c>
    </row>
    <row r="564" spans="1:9">
      <c r="A564" t="s">
        <v>2918</v>
      </c>
      <c r="B564" t="s">
        <v>3378</v>
      </c>
      <c r="C564" t="s">
        <v>1141</v>
      </c>
      <c r="D564" t="s">
        <v>3379</v>
      </c>
      <c r="E564" t="s">
        <v>2097</v>
      </c>
      <c r="F564" t="s">
        <v>3764</v>
      </c>
      <c r="G564" t="s">
        <v>4596</v>
      </c>
      <c r="H564" t="str">
        <f t="shared" si="16"/>
        <v>02</v>
      </c>
      <c r="I564">
        <f t="shared" si="17"/>
        <v>2</v>
      </c>
    </row>
    <row r="565" spans="1:9">
      <c r="A565" t="s">
        <v>2918</v>
      </c>
      <c r="B565" t="s">
        <v>3388</v>
      </c>
      <c r="C565" t="s">
        <v>1141</v>
      </c>
      <c r="D565" t="s">
        <v>3389</v>
      </c>
      <c r="E565" t="s">
        <v>2589</v>
      </c>
      <c r="F565" t="s">
        <v>3764</v>
      </c>
      <c r="G565" t="s">
        <v>3017</v>
      </c>
      <c r="H565" t="str">
        <f t="shared" si="16"/>
        <v>01</v>
      </c>
      <c r="I565">
        <f t="shared" si="17"/>
        <v>1</v>
      </c>
    </row>
    <row r="566" spans="1:9">
      <c r="A566" t="s">
        <v>2917</v>
      </c>
      <c r="B566" t="s">
        <v>3412</v>
      </c>
      <c r="C566" t="s">
        <v>1140</v>
      </c>
      <c r="D566" t="s">
        <v>3413</v>
      </c>
      <c r="E566" t="s">
        <v>2589</v>
      </c>
      <c r="F566" t="s">
        <v>3755</v>
      </c>
      <c r="G566" t="s">
        <v>3756</v>
      </c>
      <c r="H566" t="str">
        <f t="shared" si="16"/>
        <v>56</v>
      </c>
      <c r="I566">
        <f t="shared" si="17"/>
        <v>1</v>
      </c>
    </row>
    <row r="567" spans="1:9">
      <c r="A567" t="s">
        <v>2917</v>
      </c>
      <c r="B567" t="s">
        <v>3410</v>
      </c>
      <c r="C567" t="s">
        <v>1140</v>
      </c>
      <c r="D567" t="s">
        <v>3411</v>
      </c>
      <c r="E567" t="s">
        <v>2589</v>
      </c>
      <c r="F567" t="s">
        <v>3757</v>
      </c>
      <c r="G567" t="s">
        <v>3758</v>
      </c>
      <c r="H567" t="str">
        <f t="shared" si="16"/>
        <v>50</v>
      </c>
      <c r="I567">
        <f t="shared" si="17"/>
        <v>1</v>
      </c>
    </row>
    <row r="568" spans="1:9">
      <c r="A568" t="s">
        <v>2917</v>
      </c>
      <c r="B568" t="s">
        <v>3407</v>
      </c>
      <c r="C568" t="s">
        <v>1140</v>
      </c>
      <c r="D568" t="s">
        <v>3408</v>
      </c>
      <c r="E568" t="s">
        <v>2589</v>
      </c>
      <c r="F568" t="s">
        <v>3761</v>
      </c>
      <c r="G568" t="s">
        <v>5463</v>
      </c>
      <c r="H568" t="str">
        <f t="shared" si="16"/>
        <v>16</v>
      </c>
      <c r="I568">
        <f t="shared" si="17"/>
        <v>1</v>
      </c>
    </row>
    <row r="569" spans="1:9">
      <c r="A569" t="s">
        <v>2917</v>
      </c>
      <c r="B569" t="s">
        <v>3409</v>
      </c>
      <c r="C569" t="s">
        <v>1140</v>
      </c>
      <c r="D569" t="s">
        <v>2017</v>
      </c>
      <c r="E569" t="s">
        <v>2589</v>
      </c>
      <c r="F569" t="s">
        <v>3761</v>
      </c>
      <c r="G569" t="s">
        <v>5463</v>
      </c>
      <c r="H569" t="str">
        <f t="shared" si="16"/>
        <v>16</v>
      </c>
      <c r="I569">
        <f t="shared" si="17"/>
        <v>1</v>
      </c>
    </row>
    <row r="570" spans="1:9">
      <c r="A570" t="s">
        <v>2917</v>
      </c>
      <c r="B570" t="s">
        <v>3406</v>
      </c>
      <c r="C570" t="s">
        <v>1140</v>
      </c>
      <c r="D570" t="s">
        <v>4189</v>
      </c>
      <c r="E570" t="s">
        <v>2587</v>
      </c>
      <c r="F570" t="s">
        <v>3761</v>
      </c>
      <c r="G570" t="s">
        <v>5463</v>
      </c>
      <c r="H570" t="str">
        <f t="shared" si="16"/>
        <v>16</v>
      </c>
      <c r="I570">
        <f t="shared" si="17"/>
        <v>3</v>
      </c>
    </row>
    <row r="571" spans="1:9">
      <c r="A571" t="s">
        <v>2917</v>
      </c>
      <c r="B571" t="s">
        <v>3404</v>
      </c>
      <c r="C571" t="s">
        <v>1140</v>
      </c>
      <c r="D571" t="s">
        <v>3405</v>
      </c>
      <c r="E571" t="s">
        <v>2587</v>
      </c>
      <c r="F571" t="s">
        <v>3761</v>
      </c>
      <c r="G571" t="s">
        <v>3766</v>
      </c>
      <c r="H571" t="str">
        <f t="shared" ref="H571:H634" si="18">VLOOKUP(G571,dataSchoolOrder,2,0)</f>
        <v>12</v>
      </c>
      <c r="I571">
        <f t="shared" si="17"/>
        <v>3</v>
      </c>
    </row>
    <row r="572" spans="1:9">
      <c r="A572" t="s">
        <v>2916</v>
      </c>
      <c r="B572" t="s">
        <v>3417</v>
      </c>
      <c r="C572" t="s">
        <v>1139</v>
      </c>
      <c r="D572" t="s">
        <v>3418</v>
      </c>
      <c r="E572" t="s">
        <v>2589</v>
      </c>
      <c r="F572" t="s">
        <v>4553</v>
      </c>
      <c r="G572" t="s">
        <v>3767</v>
      </c>
      <c r="H572" t="str">
        <f t="shared" si="18"/>
        <v>58</v>
      </c>
      <c r="I572">
        <f t="shared" si="17"/>
        <v>1</v>
      </c>
    </row>
    <row r="573" spans="1:9">
      <c r="A573" t="s">
        <v>2916</v>
      </c>
      <c r="B573" t="s">
        <v>3415</v>
      </c>
      <c r="C573" t="s">
        <v>1139</v>
      </c>
      <c r="D573" t="s">
        <v>3416</v>
      </c>
      <c r="E573" t="s">
        <v>2587</v>
      </c>
      <c r="F573" t="s">
        <v>3761</v>
      </c>
      <c r="G573" t="s">
        <v>3773</v>
      </c>
      <c r="H573" t="str">
        <f t="shared" si="18"/>
        <v>30</v>
      </c>
      <c r="I573">
        <f t="shared" si="17"/>
        <v>3</v>
      </c>
    </row>
    <row r="574" spans="1:9">
      <c r="A574" t="s">
        <v>2916</v>
      </c>
      <c r="B574" t="s">
        <v>3414</v>
      </c>
      <c r="C574" t="s">
        <v>1139</v>
      </c>
      <c r="D574" t="s">
        <v>2167</v>
      </c>
      <c r="E574" t="s">
        <v>2587</v>
      </c>
      <c r="F574" t="s">
        <v>5467</v>
      </c>
      <c r="G574" t="s">
        <v>3785</v>
      </c>
      <c r="H574" t="str">
        <f t="shared" si="18"/>
        <v>09</v>
      </c>
      <c r="I574">
        <f t="shared" si="17"/>
        <v>3</v>
      </c>
    </row>
    <row r="575" spans="1:9">
      <c r="A575" t="s">
        <v>2915</v>
      </c>
      <c r="B575" t="s">
        <v>3419</v>
      </c>
      <c r="C575" t="s">
        <v>1138</v>
      </c>
      <c r="D575" t="s">
        <v>3420</v>
      </c>
      <c r="E575" t="s">
        <v>2587</v>
      </c>
      <c r="F575" t="s">
        <v>3761</v>
      </c>
      <c r="G575" t="s">
        <v>3768</v>
      </c>
      <c r="H575" t="str">
        <f t="shared" si="18"/>
        <v>13</v>
      </c>
      <c r="I575">
        <f t="shared" si="17"/>
        <v>3</v>
      </c>
    </row>
    <row r="576" spans="1:9">
      <c r="A576" t="s">
        <v>2914</v>
      </c>
      <c r="B576" t="s">
        <v>3427</v>
      </c>
      <c r="C576" t="s">
        <v>1137</v>
      </c>
      <c r="D576" t="s">
        <v>3428</v>
      </c>
      <c r="E576" t="s">
        <v>2589</v>
      </c>
      <c r="F576" t="s">
        <v>3755</v>
      </c>
      <c r="G576" t="s">
        <v>3756</v>
      </c>
      <c r="H576" t="str">
        <f t="shared" si="18"/>
        <v>56</v>
      </c>
      <c r="I576">
        <f t="shared" si="17"/>
        <v>1</v>
      </c>
    </row>
    <row r="577" spans="1:9">
      <c r="A577" t="s">
        <v>2914</v>
      </c>
      <c r="B577" t="s">
        <v>3425</v>
      </c>
      <c r="C577" t="s">
        <v>1137</v>
      </c>
      <c r="D577" t="s">
        <v>3426</v>
      </c>
      <c r="E577" t="s">
        <v>2589</v>
      </c>
      <c r="F577" t="s">
        <v>3757</v>
      </c>
      <c r="G577" t="s">
        <v>3758</v>
      </c>
      <c r="H577" t="str">
        <f t="shared" si="18"/>
        <v>50</v>
      </c>
      <c r="I577">
        <f t="shared" si="17"/>
        <v>1</v>
      </c>
    </row>
    <row r="578" spans="1:9">
      <c r="A578" t="s">
        <v>2914</v>
      </c>
      <c r="B578" t="s">
        <v>3421</v>
      </c>
      <c r="C578" t="s">
        <v>1137</v>
      </c>
      <c r="D578" t="s">
        <v>3422</v>
      </c>
      <c r="E578" t="s">
        <v>2589</v>
      </c>
      <c r="F578" t="s">
        <v>3761</v>
      </c>
      <c r="G578" t="s">
        <v>3762</v>
      </c>
      <c r="H578" t="str">
        <f t="shared" si="18"/>
        <v>27</v>
      </c>
      <c r="I578">
        <f t="shared" ref="I578:I641" si="19">IFERROR(VLOOKUP(E578,dataTitleIOrder,2,0),"")</f>
        <v>1</v>
      </c>
    </row>
    <row r="579" spans="1:9">
      <c r="A579" t="s">
        <v>2914</v>
      </c>
      <c r="B579" t="s">
        <v>3423</v>
      </c>
      <c r="C579" t="s">
        <v>1137</v>
      </c>
      <c r="D579" t="s">
        <v>3424</v>
      </c>
      <c r="E579" t="s">
        <v>2587</v>
      </c>
      <c r="F579" t="s">
        <v>3764</v>
      </c>
      <c r="G579" t="s">
        <v>3765</v>
      </c>
      <c r="H579" t="str">
        <f t="shared" si="18"/>
        <v>06</v>
      </c>
      <c r="I579">
        <f t="shared" si="19"/>
        <v>3</v>
      </c>
    </row>
    <row r="580" spans="1:9">
      <c r="A580" t="s">
        <v>2913</v>
      </c>
      <c r="B580" t="s">
        <v>3441</v>
      </c>
      <c r="C580" t="s">
        <v>1136</v>
      </c>
      <c r="D580" t="s">
        <v>4196</v>
      </c>
      <c r="E580" t="s">
        <v>2097</v>
      </c>
      <c r="F580" t="s">
        <v>3755</v>
      </c>
      <c r="G580" t="s">
        <v>3804</v>
      </c>
      <c r="H580" t="str">
        <f t="shared" si="18"/>
        <v>57</v>
      </c>
      <c r="I580">
        <f t="shared" si="19"/>
        <v>2</v>
      </c>
    </row>
    <row r="581" spans="1:9">
      <c r="A581" t="s">
        <v>2913</v>
      </c>
      <c r="B581" t="s">
        <v>3439</v>
      </c>
      <c r="C581" t="s">
        <v>1136</v>
      </c>
      <c r="D581" t="s">
        <v>3440</v>
      </c>
      <c r="E581" t="s">
        <v>2097</v>
      </c>
      <c r="F581" t="s">
        <v>3755</v>
      </c>
      <c r="G581" t="s">
        <v>3756</v>
      </c>
      <c r="H581" t="str">
        <f t="shared" si="18"/>
        <v>56</v>
      </c>
      <c r="I581">
        <f t="shared" si="19"/>
        <v>2</v>
      </c>
    </row>
    <row r="582" spans="1:9">
      <c r="A582" t="s">
        <v>2913</v>
      </c>
      <c r="B582" t="s">
        <v>3433</v>
      </c>
      <c r="C582" t="s">
        <v>1136</v>
      </c>
      <c r="D582" t="s">
        <v>3434</v>
      </c>
      <c r="E582" t="s">
        <v>2097</v>
      </c>
      <c r="F582" t="s">
        <v>3770</v>
      </c>
      <c r="G582" t="s">
        <v>3784</v>
      </c>
      <c r="H582" t="str">
        <f t="shared" si="18"/>
        <v>43</v>
      </c>
      <c r="I582">
        <f t="shared" si="19"/>
        <v>2</v>
      </c>
    </row>
    <row r="583" spans="1:9">
      <c r="A583" t="s">
        <v>2913</v>
      </c>
      <c r="B583" t="s">
        <v>3435</v>
      </c>
      <c r="C583" t="s">
        <v>1136</v>
      </c>
      <c r="D583" t="s">
        <v>4192</v>
      </c>
      <c r="E583" t="s">
        <v>2097</v>
      </c>
      <c r="F583" t="s">
        <v>3770</v>
      </c>
      <c r="G583" t="s">
        <v>5476</v>
      </c>
      <c r="H583" t="str">
        <f t="shared" si="18"/>
        <v>36</v>
      </c>
      <c r="I583">
        <f t="shared" si="19"/>
        <v>2</v>
      </c>
    </row>
    <row r="584" spans="1:9">
      <c r="A584" t="s">
        <v>2913</v>
      </c>
      <c r="B584" t="s">
        <v>3437</v>
      </c>
      <c r="C584" t="s">
        <v>1136</v>
      </c>
      <c r="D584" t="s">
        <v>4194</v>
      </c>
      <c r="E584" t="s">
        <v>2097</v>
      </c>
      <c r="F584" t="s">
        <v>3770</v>
      </c>
      <c r="G584" t="s">
        <v>5476</v>
      </c>
      <c r="H584" t="str">
        <f t="shared" si="18"/>
        <v>36</v>
      </c>
      <c r="I584">
        <f t="shared" si="19"/>
        <v>2</v>
      </c>
    </row>
    <row r="585" spans="1:9">
      <c r="A585" t="s">
        <v>2913</v>
      </c>
      <c r="B585" t="s">
        <v>3431</v>
      </c>
      <c r="C585" t="s">
        <v>1136</v>
      </c>
      <c r="D585" t="s">
        <v>4190</v>
      </c>
      <c r="E585" t="s">
        <v>2097</v>
      </c>
      <c r="F585" t="s">
        <v>3770</v>
      </c>
      <c r="G585" t="s">
        <v>3771</v>
      </c>
      <c r="H585" t="str">
        <f t="shared" si="18"/>
        <v>34</v>
      </c>
      <c r="I585">
        <f t="shared" si="19"/>
        <v>2</v>
      </c>
    </row>
    <row r="586" spans="1:9">
      <c r="A586" t="s">
        <v>2913</v>
      </c>
      <c r="B586" t="s">
        <v>3432</v>
      </c>
      <c r="C586" t="s">
        <v>1136</v>
      </c>
      <c r="D586" t="s">
        <v>5366</v>
      </c>
      <c r="E586" t="s">
        <v>2097</v>
      </c>
      <c r="F586" t="s">
        <v>3770</v>
      </c>
      <c r="G586" t="s">
        <v>3771</v>
      </c>
      <c r="H586" t="str">
        <f t="shared" si="18"/>
        <v>34</v>
      </c>
      <c r="I586">
        <f t="shared" si="19"/>
        <v>2</v>
      </c>
    </row>
    <row r="587" spans="1:9">
      <c r="A587" t="s">
        <v>2913</v>
      </c>
      <c r="B587" t="s">
        <v>3436</v>
      </c>
      <c r="C587" t="s">
        <v>1136</v>
      </c>
      <c r="D587" t="s">
        <v>4193</v>
      </c>
      <c r="E587" t="s">
        <v>2097</v>
      </c>
      <c r="F587" t="s">
        <v>3770</v>
      </c>
      <c r="G587" t="s">
        <v>3771</v>
      </c>
      <c r="H587" t="str">
        <f t="shared" si="18"/>
        <v>34</v>
      </c>
      <c r="I587">
        <f t="shared" si="19"/>
        <v>2</v>
      </c>
    </row>
    <row r="588" spans="1:9">
      <c r="A588" t="s">
        <v>2913</v>
      </c>
      <c r="B588" t="s">
        <v>3438</v>
      </c>
      <c r="C588" t="s">
        <v>1136</v>
      </c>
      <c r="D588" t="s">
        <v>4195</v>
      </c>
      <c r="E588" t="s">
        <v>2097</v>
      </c>
      <c r="F588" t="s">
        <v>3770</v>
      </c>
      <c r="G588" t="s">
        <v>3771</v>
      </c>
      <c r="H588" t="str">
        <f t="shared" si="18"/>
        <v>34</v>
      </c>
      <c r="I588">
        <f t="shared" si="19"/>
        <v>2</v>
      </c>
    </row>
    <row r="589" spans="1:9">
      <c r="A589" t="s">
        <v>2913</v>
      </c>
      <c r="B589" t="s">
        <v>4753</v>
      </c>
      <c r="C589" t="s">
        <v>1136</v>
      </c>
      <c r="D589" t="s">
        <v>4752</v>
      </c>
      <c r="E589" t="s">
        <v>2097</v>
      </c>
      <c r="F589" t="s">
        <v>5467</v>
      </c>
      <c r="G589" t="s">
        <v>5468</v>
      </c>
      <c r="H589" t="str">
        <f t="shared" si="18"/>
        <v>14</v>
      </c>
      <c r="I589">
        <f t="shared" si="19"/>
        <v>2</v>
      </c>
    </row>
    <row r="590" spans="1:9">
      <c r="A590" t="s">
        <v>2913</v>
      </c>
      <c r="B590" t="s">
        <v>3429</v>
      </c>
      <c r="C590" t="s">
        <v>1136</v>
      </c>
      <c r="D590" t="s">
        <v>5367</v>
      </c>
      <c r="E590" t="s">
        <v>2097</v>
      </c>
      <c r="F590" t="s">
        <v>3764</v>
      </c>
      <c r="G590" t="s">
        <v>3765</v>
      </c>
      <c r="H590" t="str">
        <f t="shared" si="18"/>
        <v>06</v>
      </c>
      <c r="I590">
        <f t="shared" si="19"/>
        <v>2</v>
      </c>
    </row>
    <row r="591" spans="1:9">
      <c r="A591" t="s">
        <v>2912</v>
      </c>
      <c r="B591" t="s">
        <v>3445</v>
      </c>
      <c r="C591" t="s">
        <v>1135</v>
      </c>
      <c r="D591" t="s">
        <v>3446</v>
      </c>
      <c r="E591" t="s">
        <v>2589</v>
      </c>
      <c r="F591" t="s">
        <v>4553</v>
      </c>
      <c r="G591" t="s">
        <v>3767</v>
      </c>
      <c r="H591" t="str">
        <f t="shared" si="18"/>
        <v>58</v>
      </c>
      <c r="I591">
        <f t="shared" si="19"/>
        <v>1</v>
      </c>
    </row>
    <row r="592" spans="1:9">
      <c r="A592" t="s">
        <v>2912</v>
      </c>
      <c r="B592" t="s">
        <v>3444</v>
      </c>
      <c r="C592" t="s">
        <v>1135</v>
      </c>
      <c r="D592" t="s">
        <v>636</v>
      </c>
      <c r="E592" t="s">
        <v>2587</v>
      </c>
      <c r="F592" t="s">
        <v>3761</v>
      </c>
      <c r="G592" t="s">
        <v>5486</v>
      </c>
      <c r="H592" t="str">
        <f t="shared" si="18"/>
        <v>17</v>
      </c>
      <c r="I592">
        <f t="shared" si="19"/>
        <v>3</v>
      </c>
    </row>
    <row r="593" spans="1:9">
      <c r="A593" t="s">
        <v>2912</v>
      </c>
      <c r="B593" t="s">
        <v>3442</v>
      </c>
      <c r="C593" t="s">
        <v>1135</v>
      </c>
      <c r="D593" t="s">
        <v>3443</v>
      </c>
      <c r="E593" t="s">
        <v>2589</v>
      </c>
      <c r="F593" t="s">
        <v>3764</v>
      </c>
      <c r="G593" t="s">
        <v>3017</v>
      </c>
      <c r="H593" t="str">
        <f t="shared" si="18"/>
        <v>01</v>
      </c>
      <c r="I593">
        <f t="shared" si="19"/>
        <v>1</v>
      </c>
    </row>
    <row r="594" spans="1:9">
      <c r="A594" t="s">
        <v>2911</v>
      </c>
      <c r="B594" t="s">
        <v>3456</v>
      </c>
      <c r="C594" t="s">
        <v>1134</v>
      </c>
      <c r="D594" t="s">
        <v>3457</v>
      </c>
      <c r="E594" t="s">
        <v>2589</v>
      </c>
      <c r="F594" t="s">
        <v>3755</v>
      </c>
      <c r="G594" t="s">
        <v>3756</v>
      </c>
      <c r="H594" t="str">
        <f t="shared" si="18"/>
        <v>56</v>
      </c>
      <c r="I594">
        <f t="shared" si="19"/>
        <v>1</v>
      </c>
    </row>
    <row r="595" spans="1:9">
      <c r="A595" t="s">
        <v>2911</v>
      </c>
      <c r="B595" t="s">
        <v>3454</v>
      </c>
      <c r="C595" t="s">
        <v>1134</v>
      </c>
      <c r="D595" t="s">
        <v>3455</v>
      </c>
      <c r="E595" t="s">
        <v>2587</v>
      </c>
      <c r="F595" t="s">
        <v>3757</v>
      </c>
      <c r="G595" t="s">
        <v>3758</v>
      </c>
      <c r="H595" t="str">
        <f t="shared" si="18"/>
        <v>50</v>
      </c>
      <c r="I595">
        <f t="shared" si="19"/>
        <v>3</v>
      </c>
    </row>
    <row r="596" spans="1:9">
      <c r="A596" t="s">
        <v>2911</v>
      </c>
      <c r="B596" t="s">
        <v>3452</v>
      </c>
      <c r="C596" t="s">
        <v>1134</v>
      </c>
      <c r="D596" t="s">
        <v>3453</v>
      </c>
      <c r="E596" t="s">
        <v>2587</v>
      </c>
      <c r="F596" t="s">
        <v>3761</v>
      </c>
      <c r="G596" t="s">
        <v>3786</v>
      </c>
      <c r="H596" t="str">
        <f t="shared" si="18"/>
        <v>29</v>
      </c>
      <c r="I596">
        <f t="shared" si="19"/>
        <v>3</v>
      </c>
    </row>
    <row r="597" spans="1:9">
      <c r="A597" t="s">
        <v>2911</v>
      </c>
      <c r="B597" t="s">
        <v>3450</v>
      </c>
      <c r="C597" t="s">
        <v>1134</v>
      </c>
      <c r="D597" t="s">
        <v>3451</v>
      </c>
      <c r="E597" t="s">
        <v>2587</v>
      </c>
      <c r="F597" t="s">
        <v>5467</v>
      </c>
      <c r="G597" t="s">
        <v>3796</v>
      </c>
      <c r="H597" t="str">
        <f t="shared" si="18"/>
        <v>22</v>
      </c>
      <c r="I597">
        <f t="shared" si="19"/>
        <v>3</v>
      </c>
    </row>
    <row r="598" spans="1:9">
      <c r="A598" t="s">
        <v>2911</v>
      </c>
      <c r="B598" t="s">
        <v>3449</v>
      </c>
      <c r="C598" t="s">
        <v>1134</v>
      </c>
      <c r="D598" t="s">
        <v>2588</v>
      </c>
      <c r="E598" t="s">
        <v>2589</v>
      </c>
      <c r="F598" t="s">
        <v>3764</v>
      </c>
      <c r="G598" t="s">
        <v>5484</v>
      </c>
      <c r="H598" t="str">
        <f t="shared" si="18"/>
        <v>05</v>
      </c>
      <c r="I598">
        <f t="shared" si="19"/>
        <v>1</v>
      </c>
    </row>
    <row r="599" spans="1:9">
      <c r="A599" t="s">
        <v>2911</v>
      </c>
      <c r="B599" t="s">
        <v>3447</v>
      </c>
      <c r="C599" t="s">
        <v>1134</v>
      </c>
      <c r="D599" t="s">
        <v>3448</v>
      </c>
      <c r="E599" t="s">
        <v>2589</v>
      </c>
      <c r="F599" t="s">
        <v>3764</v>
      </c>
      <c r="G599" t="s">
        <v>3017</v>
      </c>
      <c r="H599" t="str">
        <f t="shared" si="18"/>
        <v>01</v>
      </c>
      <c r="I599">
        <f t="shared" si="19"/>
        <v>1</v>
      </c>
    </row>
    <row r="600" spans="1:9">
      <c r="A600" t="s">
        <v>2910</v>
      </c>
      <c r="B600" t="s">
        <v>3465</v>
      </c>
      <c r="C600" t="s">
        <v>1133</v>
      </c>
      <c r="D600" t="s">
        <v>3466</v>
      </c>
      <c r="E600" t="s">
        <v>2589</v>
      </c>
      <c r="F600" t="s">
        <v>4553</v>
      </c>
      <c r="G600" t="s">
        <v>3792</v>
      </c>
      <c r="H600" t="str">
        <f t="shared" si="18"/>
        <v>60</v>
      </c>
      <c r="I600">
        <f t="shared" si="19"/>
        <v>1</v>
      </c>
    </row>
    <row r="601" spans="1:9">
      <c r="A601" t="s">
        <v>2910</v>
      </c>
      <c r="B601" t="s">
        <v>3464</v>
      </c>
      <c r="C601" t="s">
        <v>1133</v>
      </c>
      <c r="D601" t="s">
        <v>4754</v>
      </c>
      <c r="E601" t="s">
        <v>2589</v>
      </c>
      <c r="F601" t="s">
        <v>3757</v>
      </c>
      <c r="G601" t="s">
        <v>3798</v>
      </c>
      <c r="H601" t="str">
        <f t="shared" si="18"/>
        <v>46</v>
      </c>
      <c r="I601">
        <f t="shared" si="19"/>
        <v>1</v>
      </c>
    </row>
    <row r="602" spans="1:9">
      <c r="A602" t="s">
        <v>2910</v>
      </c>
      <c r="B602" t="s">
        <v>3460</v>
      </c>
      <c r="C602" t="s">
        <v>1133</v>
      </c>
      <c r="D602" t="s">
        <v>3461</v>
      </c>
      <c r="E602" t="s">
        <v>2587</v>
      </c>
      <c r="F602" t="s">
        <v>3761</v>
      </c>
      <c r="G602" t="s">
        <v>5464</v>
      </c>
      <c r="H602" t="str">
        <f t="shared" si="18"/>
        <v>15</v>
      </c>
      <c r="I602">
        <f t="shared" si="19"/>
        <v>3</v>
      </c>
    </row>
    <row r="603" spans="1:9">
      <c r="A603" t="s">
        <v>2910</v>
      </c>
      <c r="B603" t="s">
        <v>3458</v>
      </c>
      <c r="C603" t="s">
        <v>1133</v>
      </c>
      <c r="D603" t="s">
        <v>3459</v>
      </c>
      <c r="E603" t="s">
        <v>2587</v>
      </c>
      <c r="F603" t="s">
        <v>3761</v>
      </c>
      <c r="G603" t="s">
        <v>3776</v>
      </c>
      <c r="H603" t="str">
        <f t="shared" si="18"/>
        <v>11</v>
      </c>
      <c r="I603">
        <f t="shared" si="19"/>
        <v>3</v>
      </c>
    </row>
    <row r="604" spans="1:9">
      <c r="A604" t="s">
        <v>2910</v>
      </c>
      <c r="B604" t="s">
        <v>3462</v>
      </c>
      <c r="C604" t="s">
        <v>1133</v>
      </c>
      <c r="D604" t="s">
        <v>3463</v>
      </c>
      <c r="E604" t="s">
        <v>2587</v>
      </c>
      <c r="F604" t="s">
        <v>3761</v>
      </c>
      <c r="G604" t="s">
        <v>3776</v>
      </c>
      <c r="H604" t="str">
        <f t="shared" si="18"/>
        <v>11</v>
      </c>
      <c r="I604">
        <f t="shared" si="19"/>
        <v>3</v>
      </c>
    </row>
    <row r="605" spans="1:9">
      <c r="A605" t="s">
        <v>2909</v>
      </c>
      <c r="B605" t="s">
        <v>3471</v>
      </c>
      <c r="C605" t="s">
        <v>1132</v>
      </c>
      <c r="D605" t="s">
        <v>3472</v>
      </c>
      <c r="E605" t="s">
        <v>2589</v>
      </c>
      <c r="F605" t="s">
        <v>3755</v>
      </c>
      <c r="G605" t="s">
        <v>3756</v>
      </c>
      <c r="H605" t="str">
        <f t="shared" si="18"/>
        <v>56</v>
      </c>
      <c r="I605">
        <f t="shared" si="19"/>
        <v>1</v>
      </c>
    </row>
    <row r="606" spans="1:9">
      <c r="A606" t="s">
        <v>2909</v>
      </c>
      <c r="B606" t="s">
        <v>3469</v>
      </c>
      <c r="C606" t="s">
        <v>1132</v>
      </c>
      <c r="D606" t="s">
        <v>3470</v>
      </c>
      <c r="E606" t="s">
        <v>2589</v>
      </c>
      <c r="F606" t="s">
        <v>3757</v>
      </c>
      <c r="G606" t="s">
        <v>3758</v>
      </c>
      <c r="H606" t="str">
        <f t="shared" si="18"/>
        <v>50</v>
      </c>
      <c r="I606">
        <f t="shared" si="19"/>
        <v>1</v>
      </c>
    </row>
    <row r="607" spans="1:9">
      <c r="A607" t="s">
        <v>2909</v>
      </c>
      <c r="B607" t="s">
        <v>3467</v>
      </c>
      <c r="C607" t="s">
        <v>1132</v>
      </c>
      <c r="D607" t="s">
        <v>3468</v>
      </c>
      <c r="E607" t="s">
        <v>2587</v>
      </c>
      <c r="F607" t="s">
        <v>3761</v>
      </c>
      <c r="G607" t="s">
        <v>3766</v>
      </c>
      <c r="H607" t="str">
        <f t="shared" si="18"/>
        <v>12</v>
      </c>
      <c r="I607">
        <f t="shared" si="19"/>
        <v>3</v>
      </c>
    </row>
    <row r="608" spans="1:9">
      <c r="A608" t="s">
        <v>2908</v>
      </c>
      <c r="B608" t="s">
        <v>3479</v>
      </c>
      <c r="C608" t="s">
        <v>1131</v>
      </c>
      <c r="D608" t="s">
        <v>3480</v>
      </c>
      <c r="E608" t="s">
        <v>2589</v>
      </c>
      <c r="F608" t="s">
        <v>3755</v>
      </c>
      <c r="G608" t="s">
        <v>3756</v>
      </c>
      <c r="H608" t="str">
        <f t="shared" si="18"/>
        <v>56</v>
      </c>
      <c r="I608">
        <f t="shared" si="19"/>
        <v>1</v>
      </c>
    </row>
    <row r="609" spans="1:9">
      <c r="A609" t="s">
        <v>2908</v>
      </c>
      <c r="B609" t="s">
        <v>3477</v>
      </c>
      <c r="C609" t="s">
        <v>1131</v>
      </c>
      <c r="D609" t="s">
        <v>3478</v>
      </c>
      <c r="E609" t="s">
        <v>2589</v>
      </c>
      <c r="F609" t="s">
        <v>3757</v>
      </c>
      <c r="G609" t="s">
        <v>3758</v>
      </c>
      <c r="H609" t="str">
        <f t="shared" si="18"/>
        <v>50</v>
      </c>
      <c r="I609">
        <f t="shared" si="19"/>
        <v>1</v>
      </c>
    </row>
    <row r="610" spans="1:9">
      <c r="A610" t="s">
        <v>2908</v>
      </c>
      <c r="B610" t="s">
        <v>3473</v>
      </c>
      <c r="C610" t="s">
        <v>1131</v>
      </c>
      <c r="D610" t="s">
        <v>3474</v>
      </c>
      <c r="E610" t="s">
        <v>2589</v>
      </c>
      <c r="F610" t="s">
        <v>3761</v>
      </c>
      <c r="G610" t="s">
        <v>3766</v>
      </c>
      <c r="H610" t="str">
        <f t="shared" si="18"/>
        <v>12</v>
      </c>
      <c r="I610">
        <f t="shared" si="19"/>
        <v>1</v>
      </c>
    </row>
    <row r="611" spans="1:9">
      <c r="A611" t="s">
        <v>2908</v>
      </c>
      <c r="B611" t="s">
        <v>3475</v>
      </c>
      <c r="C611" t="s">
        <v>1131</v>
      </c>
      <c r="D611" t="s">
        <v>3476</v>
      </c>
      <c r="E611" t="s">
        <v>2587</v>
      </c>
      <c r="F611" t="s">
        <v>3761</v>
      </c>
      <c r="G611" t="s">
        <v>3766</v>
      </c>
      <c r="H611" t="str">
        <f t="shared" si="18"/>
        <v>12</v>
      </c>
      <c r="I611">
        <f t="shared" si="19"/>
        <v>3</v>
      </c>
    </row>
    <row r="612" spans="1:9">
      <c r="A612" t="s">
        <v>2907</v>
      </c>
      <c r="B612" t="s">
        <v>3483</v>
      </c>
      <c r="C612" t="s">
        <v>1130</v>
      </c>
      <c r="D612" t="s">
        <v>3484</v>
      </c>
      <c r="E612" t="s">
        <v>2587</v>
      </c>
      <c r="F612" t="s">
        <v>3761</v>
      </c>
      <c r="G612" t="s">
        <v>3777</v>
      </c>
      <c r="H612" t="str">
        <f t="shared" si="18"/>
        <v>28</v>
      </c>
      <c r="I612">
        <f t="shared" si="19"/>
        <v>3</v>
      </c>
    </row>
    <row r="613" spans="1:9">
      <c r="A613" t="s">
        <v>2907</v>
      </c>
      <c r="B613" t="s">
        <v>3481</v>
      </c>
      <c r="C613" t="s">
        <v>1130</v>
      </c>
      <c r="D613" t="s">
        <v>3482</v>
      </c>
      <c r="E613" t="s">
        <v>2587</v>
      </c>
      <c r="F613" t="s">
        <v>3764</v>
      </c>
      <c r="G613" t="s">
        <v>5483</v>
      </c>
      <c r="H613" t="str">
        <f t="shared" si="18"/>
        <v>07</v>
      </c>
      <c r="I613">
        <f t="shared" si="19"/>
        <v>3</v>
      </c>
    </row>
    <row r="614" spans="1:9">
      <c r="A614" t="s">
        <v>2906</v>
      </c>
      <c r="B614" t="s">
        <v>3485</v>
      </c>
      <c r="C614" t="s">
        <v>1129</v>
      </c>
      <c r="D614" t="s">
        <v>3486</v>
      </c>
      <c r="E614" t="s">
        <v>2587</v>
      </c>
      <c r="F614" t="s">
        <v>3761</v>
      </c>
      <c r="G614" t="s">
        <v>3768</v>
      </c>
      <c r="H614" t="str">
        <f t="shared" si="18"/>
        <v>13</v>
      </c>
      <c r="I614">
        <f t="shared" si="19"/>
        <v>3</v>
      </c>
    </row>
    <row r="615" spans="1:9">
      <c r="A615" t="s">
        <v>2905</v>
      </c>
      <c r="B615" t="s">
        <v>3535</v>
      </c>
      <c r="C615" t="s">
        <v>622</v>
      </c>
      <c r="D615" t="s">
        <v>3536</v>
      </c>
      <c r="E615" t="s">
        <v>2097</v>
      </c>
      <c r="F615" t="s">
        <v>4553</v>
      </c>
      <c r="G615" t="s">
        <v>5477</v>
      </c>
      <c r="H615" t="str">
        <f t="shared" si="18"/>
        <v>62</v>
      </c>
      <c r="I615">
        <f t="shared" si="19"/>
        <v>2</v>
      </c>
    </row>
    <row r="616" spans="1:9">
      <c r="A616" t="s">
        <v>2905</v>
      </c>
      <c r="B616" t="s">
        <v>5512</v>
      </c>
      <c r="C616" t="s">
        <v>622</v>
      </c>
      <c r="D616" t="s">
        <v>5513</v>
      </c>
      <c r="E616" t="s">
        <v>2097</v>
      </c>
      <c r="F616" t="s">
        <v>3755</v>
      </c>
      <c r="G616" t="s">
        <v>3756</v>
      </c>
      <c r="H616" t="str">
        <f t="shared" si="18"/>
        <v>56</v>
      </c>
      <c r="I616">
        <f t="shared" si="19"/>
        <v>2</v>
      </c>
    </row>
    <row r="617" spans="1:9">
      <c r="A617" t="s">
        <v>2905</v>
      </c>
      <c r="B617" t="s">
        <v>3533</v>
      </c>
      <c r="C617" t="s">
        <v>622</v>
      </c>
      <c r="D617" t="s">
        <v>3534</v>
      </c>
      <c r="E617" t="s">
        <v>2097</v>
      </c>
      <c r="F617" t="s">
        <v>3755</v>
      </c>
      <c r="G617" t="s">
        <v>3756</v>
      </c>
      <c r="H617" t="str">
        <f t="shared" si="18"/>
        <v>56</v>
      </c>
      <c r="I617">
        <f t="shared" si="19"/>
        <v>2</v>
      </c>
    </row>
    <row r="618" spans="1:9">
      <c r="A618" t="s">
        <v>2905</v>
      </c>
      <c r="B618" t="s">
        <v>4634</v>
      </c>
      <c r="C618" t="s">
        <v>622</v>
      </c>
      <c r="D618" t="s">
        <v>4635</v>
      </c>
      <c r="E618" t="s">
        <v>2097</v>
      </c>
      <c r="F618" t="s">
        <v>3755</v>
      </c>
      <c r="G618" t="s">
        <v>3756</v>
      </c>
      <c r="H618" t="str">
        <f t="shared" si="18"/>
        <v>56</v>
      </c>
      <c r="I618">
        <f t="shared" si="19"/>
        <v>2</v>
      </c>
    </row>
    <row r="619" spans="1:9">
      <c r="A619" t="s">
        <v>2905</v>
      </c>
      <c r="B619" t="s">
        <v>4758</v>
      </c>
      <c r="C619" t="s">
        <v>622</v>
      </c>
      <c r="D619" t="s">
        <v>4757</v>
      </c>
      <c r="E619" t="s">
        <v>2097</v>
      </c>
      <c r="F619" t="s">
        <v>3757</v>
      </c>
      <c r="G619" t="s">
        <v>3758</v>
      </c>
      <c r="H619" t="str">
        <f t="shared" si="18"/>
        <v>50</v>
      </c>
      <c r="I619">
        <f t="shared" si="19"/>
        <v>2</v>
      </c>
    </row>
    <row r="620" spans="1:9">
      <c r="A620" t="s">
        <v>2905</v>
      </c>
      <c r="B620" t="s">
        <v>4628</v>
      </c>
      <c r="C620" t="s">
        <v>622</v>
      </c>
      <c r="D620" t="s">
        <v>4759</v>
      </c>
      <c r="E620" t="s">
        <v>2097</v>
      </c>
      <c r="F620" t="s">
        <v>3757</v>
      </c>
      <c r="G620" t="s">
        <v>3758</v>
      </c>
      <c r="H620" t="str">
        <f t="shared" si="18"/>
        <v>50</v>
      </c>
      <c r="I620">
        <f t="shared" si="19"/>
        <v>2</v>
      </c>
    </row>
    <row r="621" spans="1:9">
      <c r="A621" t="s">
        <v>2905</v>
      </c>
      <c r="B621" t="s">
        <v>4632</v>
      </c>
      <c r="C621" t="s">
        <v>622</v>
      </c>
      <c r="D621" t="s">
        <v>4760</v>
      </c>
      <c r="E621" t="s">
        <v>2097</v>
      </c>
      <c r="F621" t="s">
        <v>3757</v>
      </c>
      <c r="G621" t="s">
        <v>3758</v>
      </c>
      <c r="H621" t="str">
        <f t="shared" si="18"/>
        <v>50</v>
      </c>
      <c r="I621">
        <f t="shared" si="19"/>
        <v>2</v>
      </c>
    </row>
    <row r="622" spans="1:9">
      <c r="A622" t="s">
        <v>2905</v>
      </c>
      <c r="B622" t="s">
        <v>3498</v>
      </c>
      <c r="C622" t="s">
        <v>622</v>
      </c>
      <c r="D622" t="s">
        <v>3499</v>
      </c>
      <c r="E622" t="s">
        <v>2097</v>
      </c>
      <c r="F622" t="s">
        <v>3757</v>
      </c>
      <c r="G622" t="s">
        <v>3769</v>
      </c>
      <c r="H622" t="str">
        <f t="shared" si="18"/>
        <v>47</v>
      </c>
      <c r="I622">
        <f t="shared" si="19"/>
        <v>2</v>
      </c>
    </row>
    <row r="623" spans="1:9">
      <c r="A623" t="s">
        <v>2905</v>
      </c>
      <c r="B623" t="s">
        <v>3506</v>
      </c>
      <c r="C623" t="s">
        <v>622</v>
      </c>
      <c r="D623" t="s">
        <v>3507</v>
      </c>
      <c r="E623" t="s">
        <v>2097</v>
      </c>
      <c r="F623" t="s">
        <v>3757</v>
      </c>
      <c r="G623" t="s">
        <v>3769</v>
      </c>
      <c r="H623" t="str">
        <f t="shared" si="18"/>
        <v>47</v>
      </c>
      <c r="I623">
        <f t="shared" si="19"/>
        <v>2</v>
      </c>
    </row>
    <row r="624" spans="1:9">
      <c r="A624" t="s">
        <v>2905</v>
      </c>
      <c r="B624" t="s">
        <v>3508</v>
      </c>
      <c r="C624" t="s">
        <v>622</v>
      </c>
      <c r="D624" t="s">
        <v>3509</v>
      </c>
      <c r="E624" t="s">
        <v>2097</v>
      </c>
      <c r="F624" t="s">
        <v>3757</v>
      </c>
      <c r="G624" t="s">
        <v>3769</v>
      </c>
      <c r="H624" t="str">
        <f t="shared" si="18"/>
        <v>47</v>
      </c>
      <c r="I624">
        <f t="shared" si="19"/>
        <v>2</v>
      </c>
    </row>
    <row r="625" spans="1:9">
      <c r="A625" t="s">
        <v>2905</v>
      </c>
      <c r="B625" t="s">
        <v>3520</v>
      </c>
      <c r="C625" t="s">
        <v>622</v>
      </c>
      <c r="D625" t="s">
        <v>3521</v>
      </c>
      <c r="E625" t="s">
        <v>2097</v>
      </c>
      <c r="F625" t="s">
        <v>3757</v>
      </c>
      <c r="G625" t="s">
        <v>3769</v>
      </c>
      <c r="H625" t="str">
        <f t="shared" si="18"/>
        <v>47</v>
      </c>
      <c r="I625">
        <f t="shared" si="19"/>
        <v>2</v>
      </c>
    </row>
    <row r="626" spans="1:9">
      <c r="A626" t="s">
        <v>2905</v>
      </c>
      <c r="B626" t="s">
        <v>3494</v>
      </c>
      <c r="C626" t="s">
        <v>622</v>
      </c>
      <c r="D626" t="s">
        <v>3495</v>
      </c>
      <c r="E626" t="s">
        <v>2097</v>
      </c>
      <c r="F626" t="s">
        <v>3770</v>
      </c>
      <c r="G626" t="s">
        <v>4518</v>
      </c>
      <c r="H626" t="str">
        <f t="shared" si="18"/>
        <v>41</v>
      </c>
      <c r="I626">
        <f t="shared" si="19"/>
        <v>2</v>
      </c>
    </row>
    <row r="627" spans="1:9">
      <c r="A627" t="s">
        <v>2905</v>
      </c>
      <c r="B627" t="s">
        <v>3518</v>
      </c>
      <c r="C627" t="s">
        <v>622</v>
      </c>
      <c r="D627" t="s">
        <v>3519</v>
      </c>
      <c r="E627" t="s">
        <v>2097</v>
      </c>
      <c r="F627" t="s">
        <v>3770</v>
      </c>
      <c r="G627" t="s">
        <v>5476</v>
      </c>
      <c r="H627" t="str">
        <f t="shared" si="18"/>
        <v>36</v>
      </c>
      <c r="I627">
        <f t="shared" si="19"/>
        <v>2</v>
      </c>
    </row>
    <row r="628" spans="1:9">
      <c r="A628" t="s">
        <v>2905</v>
      </c>
      <c r="B628" t="s">
        <v>3492</v>
      </c>
      <c r="C628" t="s">
        <v>622</v>
      </c>
      <c r="D628" t="s">
        <v>3493</v>
      </c>
      <c r="E628" t="s">
        <v>2097</v>
      </c>
      <c r="F628" t="s">
        <v>3761</v>
      </c>
      <c r="G628" t="s">
        <v>3781</v>
      </c>
      <c r="H628" t="str">
        <f t="shared" si="18"/>
        <v>20</v>
      </c>
      <c r="I628">
        <f t="shared" si="19"/>
        <v>2</v>
      </c>
    </row>
    <row r="629" spans="1:9">
      <c r="A629" t="s">
        <v>2905</v>
      </c>
      <c r="B629" t="s">
        <v>4756</v>
      </c>
      <c r="C629" t="s">
        <v>622</v>
      </c>
      <c r="D629" t="s">
        <v>4755</v>
      </c>
      <c r="E629" t="s">
        <v>2097</v>
      </c>
      <c r="F629" t="s">
        <v>3761</v>
      </c>
      <c r="G629" t="s">
        <v>3781</v>
      </c>
      <c r="H629" t="str">
        <f t="shared" si="18"/>
        <v>20</v>
      </c>
      <c r="I629">
        <f t="shared" si="19"/>
        <v>2</v>
      </c>
    </row>
    <row r="630" spans="1:9">
      <c r="A630" t="s">
        <v>2905</v>
      </c>
      <c r="B630" t="s">
        <v>3516</v>
      </c>
      <c r="C630" t="s">
        <v>622</v>
      </c>
      <c r="D630" t="s">
        <v>3517</v>
      </c>
      <c r="E630" t="s">
        <v>2097</v>
      </c>
      <c r="F630" t="s">
        <v>3761</v>
      </c>
      <c r="G630" t="s">
        <v>3781</v>
      </c>
      <c r="H630" t="str">
        <f t="shared" si="18"/>
        <v>20</v>
      </c>
      <c r="I630">
        <f t="shared" si="19"/>
        <v>2</v>
      </c>
    </row>
    <row r="631" spans="1:9">
      <c r="A631" t="s">
        <v>2905</v>
      </c>
      <c r="B631" t="s">
        <v>3504</v>
      </c>
      <c r="C631" t="s">
        <v>622</v>
      </c>
      <c r="D631" t="s">
        <v>3505</v>
      </c>
      <c r="E631" t="s">
        <v>2097</v>
      </c>
      <c r="F631" t="s">
        <v>3761</v>
      </c>
      <c r="G631" t="s">
        <v>3793</v>
      </c>
      <c r="H631" t="str">
        <f t="shared" si="18"/>
        <v>19</v>
      </c>
      <c r="I631">
        <f t="shared" si="19"/>
        <v>2</v>
      </c>
    </row>
    <row r="632" spans="1:9">
      <c r="A632" t="s">
        <v>2905</v>
      </c>
      <c r="B632" t="s">
        <v>3510</v>
      </c>
      <c r="C632" t="s">
        <v>622</v>
      </c>
      <c r="D632" t="s">
        <v>3511</v>
      </c>
      <c r="E632" t="s">
        <v>2097</v>
      </c>
      <c r="F632" t="s">
        <v>3761</v>
      </c>
      <c r="G632" t="s">
        <v>5463</v>
      </c>
      <c r="H632" t="str">
        <f t="shared" si="18"/>
        <v>16</v>
      </c>
      <c r="I632">
        <f t="shared" si="19"/>
        <v>2</v>
      </c>
    </row>
    <row r="633" spans="1:9">
      <c r="A633" t="s">
        <v>2905</v>
      </c>
      <c r="B633" t="s">
        <v>4626</v>
      </c>
      <c r="C633" t="s">
        <v>622</v>
      </c>
      <c r="D633" t="s">
        <v>4627</v>
      </c>
      <c r="E633" t="s">
        <v>2097</v>
      </c>
      <c r="F633" t="s">
        <v>3761</v>
      </c>
      <c r="G633" t="s">
        <v>5464</v>
      </c>
      <c r="H633" t="str">
        <f t="shared" si="18"/>
        <v>15</v>
      </c>
      <c r="I633">
        <f t="shared" si="19"/>
        <v>2</v>
      </c>
    </row>
    <row r="634" spans="1:9">
      <c r="A634" t="s">
        <v>2905</v>
      </c>
      <c r="B634" t="s">
        <v>3500</v>
      </c>
      <c r="C634" t="s">
        <v>622</v>
      </c>
      <c r="D634" t="s">
        <v>3501</v>
      </c>
      <c r="E634" t="s">
        <v>2097</v>
      </c>
      <c r="F634" t="s">
        <v>3761</v>
      </c>
      <c r="G634" t="s">
        <v>5464</v>
      </c>
      <c r="H634" t="str">
        <f t="shared" si="18"/>
        <v>15</v>
      </c>
      <c r="I634">
        <f t="shared" si="19"/>
        <v>2</v>
      </c>
    </row>
    <row r="635" spans="1:9">
      <c r="A635" t="s">
        <v>2905</v>
      </c>
      <c r="B635" t="s">
        <v>3514</v>
      </c>
      <c r="C635" t="s">
        <v>622</v>
      </c>
      <c r="D635" t="s">
        <v>3515</v>
      </c>
      <c r="E635" t="s">
        <v>2097</v>
      </c>
      <c r="F635" t="s">
        <v>3761</v>
      </c>
      <c r="G635" t="s">
        <v>5464</v>
      </c>
      <c r="H635" t="str">
        <f t="shared" ref="H635:H698" si="20">VLOOKUP(G635,dataSchoolOrder,2,0)</f>
        <v>15</v>
      </c>
      <c r="I635">
        <f t="shared" si="19"/>
        <v>2</v>
      </c>
    </row>
    <row r="636" spans="1:9">
      <c r="A636" t="s">
        <v>2905</v>
      </c>
      <c r="B636" t="s">
        <v>3502</v>
      </c>
      <c r="C636" t="s">
        <v>622</v>
      </c>
      <c r="D636" t="s">
        <v>3503</v>
      </c>
      <c r="E636" t="s">
        <v>2097</v>
      </c>
      <c r="F636" t="s">
        <v>3764</v>
      </c>
      <c r="G636" t="s">
        <v>3765</v>
      </c>
      <c r="H636" t="str">
        <f t="shared" si="20"/>
        <v>06</v>
      </c>
      <c r="I636">
        <f t="shared" si="19"/>
        <v>2</v>
      </c>
    </row>
    <row r="637" spans="1:9">
      <c r="A637" t="s">
        <v>2905</v>
      </c>
      <c r="B637" t="s">
        <v>3487</v>
      </c>
      <c r="C637" t="s">
        <v>622</v>
      </c>
      <c r="D637" t="s">
        <v>3488</v>
      </c>
      <c r="E637" t="s">
        <v>2097</v>
      </c>
      <c r="F637" t="s">
        <v>3764</v>
      </c>
      <c r="G637" t="s">
        <v>3775</v>
      </c>
      <c r="H637" t="str">
        <f t="shared" si="20"/>
        <v>03</v>
      </c>
      <c r="I637">
        <f t="shared" si="19"/>
        <v>2</v>
      </c>
    </row>
    <row r="638" spans="1:9">
      <c r="A638" t="s">
        <v>2905</v>
      </c>
      <c r="B638" t="s">
        <v>3489</v>
      </c>
      <c r="C638" t="s">
        <v>622</v>
      </c>
      <c r="D638" t="s">
        <v>4197</v>
      </c>
      <c r="E638" t="s">
        <v>2097</v>
      </c>
      <c r="F638" t="s">
        <v>3764</v>
      </c>
      <c r="G638" t="s">
        <v>3775</v>
      </c>
      <c r="H638" t="str">
        <f t="shared" si="20"/>
        <v>03</v>
      </c>
      <c r="I638">
        <f t="shared" si="19"/>
        <v>2</v>
      </c>
    </row>
    <row r="639" spans="1:9">
      <c r="A639" t="s">
        <v>2905</v>
      </c>
      <c r="B639" t="s">
        <v>3490</v>
      </c>
      <c r="C639" t="s">
        <v>622</v>
      </c>
      <c r="D639" t="s">
        <v>3491</v>
      </c>
      <c r="E639" t="s">
        <v>2097</v>
      </c>
      <c r="F639" t="s">
        <v>3764</v>
      </c>
      <c r="G639" t="s">
        <v>3775</v>
      </c>
      <c r="H639" t="str">
        <f t="shared" si="20"/>
        <v>03</v>
      </c>
      <c r="I639">
        <f t="shared" si="19"/>
        <v>2</v>
      </c>
    </row>
    <row r="640" spans="1:9">
      <c r="A640" t="s">
        <v>2905</v>
      </c>
      <c r="B640" t="s">
        <v>5368</v>
      </c>
      <c r="C640" t="s">
        <v>622</v>
      </c>
      <c r="D640" t="s">
        <v>5369</v>
      </c>
      <c r="E640" t="s">
        <v>2097</v>
      </c>
      <c r="F640" t="s">
        <v>3764</v>
      </c>
      <c r="G640" t="s">
        <v>3775</v>
      </c>
      <c r="H640" t="str">
        <f t="shared" si="20"/>
        <v>03</v>
      </c>
      <c r="I640">
        <f t="shared" si="19"/>
        <v>2</v>
      </c>
    </row>
    <row r="641" spans="1:9">
      <c r="A641" t="s">
        <v>2904</v>
      </c>
      <c r="B641" t="s">
        <v>3539</v>
      </c>
      <c r="C641" t="s">
        <v>1128</v>
      </c>
      <c r="D641" t="s">
        <v>3540</v>
      </c>
      <c r="E641" t="s">
        <v>2589</v>
      </c>
      <c r="F641" t="s">
        <v>4553</v>
      </c>
      <c r="G641" t="s">
        <v>3767</v>
      </c>
      <c r="H641" t="str">
        <f t="shared" si="20"/>
        <v>58</v>
      </c>
      <c r="I641">
        <f t="shared" si="19"/>
        <v>1</v>
      </c>
    </row>
    <row r="642" spans="1:9">
      <c r="A642" t="s">
        <v>2904</v>
      </c>
      <c r="B642" t="s">
        <v>3537</v>
      </c>
      <c r="C642" t="s">
        <v>1128</v>
      </c>
      <c r="D642" t="s">
        <v>3538</v>
      </c>
      <c r="E642" t="s">
        <v>2587</v>
      </c>
      <c r="F642" t="s">
        <v>3761</v>
      </c>
      <c r="G642" t="s">
        <v>3768</v>
      </c>
      <c r="H642" t="str">
        <f t="shared" si="20"/>
        <v>13</v>
      </c>
      <c r="I642">
        <f t="shared" ref="I642:I705" si="21">IFERROR(VLOOKUP(E642,dataTitleIOrder,2,0),"")</f>
        <v>3</v>
      </c>
    </row>
    <row r="643" spans="1:9">
      <c r="A643" t="s">
        <v>2903</v>
      </c>
      <c r="B643" t="s">
        <v>3546</v>
      </c>
      <c r="C643" t="s">
        <v>1127</v>
      </c>
      <c r="D643" t="s">
        <v>3547</v>
      </c>
      <c r="E643" t="s">
        <v>2589</v>
      </c>
      <c r="F643" t="s">
        <v>3755</v>
      </c>
      <c r="G643" t="s">
        <v>3756</v>
      </c>
      <c r="H643" t="str">
        <f t="shared" si="20"/>
        <v>56</v>
      </c>
      <c r="I643">
        <f t="shared" si="21"/>
        <v>1</v>
      </c>
    </row>
    <row r="644" spans="1:9">
      <c r="A644" t="s">
        <v>2903</v>
      </c>
      <c r="B644" t="s">
        <v>3544</v>
      </c>
      <c r="C644" t="s">
        <v>1127</v>
      </c>
      <c r="D644" t="s">
        <v>3545</v>
      </c>
      <c r="E644" t="s">
        <v>2589</v>
      </c>
      <c r="F644" t="s">
        <v>3757</v>
      </c>
      <c r="G644" t="s">
        <v>3758</v>
      </c>
      <c r="H644" t="str">
        <f t="shared" si="20"/>
        <v>50</v>
      </c>
      <c r="I644">
        <f t="shared" si="21"/>
        <v>1</v>
      </c>
    </row>
    <row r="645" spans="1:9">
      <c r="A645" t="s">
        <v>2903</v>
      </c>
      <c r="B645" t="s">
        <v>3541</v>
      </c>
      <c r="C645" t="s">
        <v>1127</v>
      </c>
      <c r="D645" t="s">
        <v>4198</v>
      </c>
      <c r="E645" t="s">
        <v>2587</v>
      </c>
      <c r="F645" t="s">
        <v>3761</v>
      </c>
      <c r="G645" t="s">
        <v>3762</v>
      </c>
      <c r="H645" t="str">
        <f t="shared" si="20"/>
        <v>27</v>
      </c>
      <c r="I645">
        <f t="shared" si="21"/>
        <v>3</v>
      </c>
    </row>
    <row r="646" spans="1:9">
      <c r="A646" t="s">
        <v>2903</v>
      </c>
      <c r="B646" t="s">
        <v>3542</v>
      </c>
      <c r="C646" t="s">
        <v>1127</v>
      </c>
      <c r="D646" t="s">
        <v>3543</v>
      </c>
      <c r="E646" t="s">
        <v>2587</v>
      </c>
      <c r="F646" t="s">
        <v>3764</v>
      </c>
      <c r="G646" t="s">
        <v>3765</v>
      </c>
      <c r="H646" t="str">
        <f t="shared" si="20"/>
        <v>06</v>
      </c>
      <c r="I646">
        <f t="shared" si="21"/>
        <v>3</v>
      </c>
    </row>
    <row r="647" spans="1:9">
      <c r="A647" t="s">
        <v>2902</v>
      </c>
      <c r="B647" t="s">
        <v>3550</v>
      </c>
      <c r="C647" t="s">
        <v>1126</v>
      </c>
      <c r="D647" t="s">
        <v>3551</v>
      </c>
      <c r="E647" t="s">
        <v>2589</v>
      </c>
      <c r="F647" t="s">
        <v>4553</v>
      </c>
      <c r="G647" t="s">
        <v>3790</v>
      </c>
      <c r="H647" t="str">
        <f t="shared" si="20"/>
        <v>55</v>
      </c>
      <c r="I647">
        <f t="shared" si="21"/>
        <v>1</v>
      </c>
    </row>
    <row r="648" spans="1:9">
      <c r="A648" t="s">
        <v>2902</v>
      </c>
      <c r="B648" t="s">
        <v>3548</v>
      </c>
      <c r="C648" t="s">
        <v>1126</v>
      </c>
      <c r="D648" t="s">
        <v>3549</v>
      </c>
      <c r="E648" t="s">
        <v>2587</v>
      </c>
      <c r="F648" t="s">
        <v>3761</v>
      </c>
      <c r="G648" t="s">
        <v>3766</v>
      </c>
      <c r="H648" t="str">
        <f t="shared" si="20"/>
        <v>12</v>
      </c>
      <c r="I648">
        <f t="shared" si="21"/>
        <v>3</v>
      </c>
    </row>
    <row r="649" spans="1:9">
      <c r="A649" t="s">
        <v>2901</v>
      </c>
      <c r="B649" t="s">
        <v>3098</v>
      </c>
      <c r="C649" t="s">
        <v>1125</v>
      </c>
      <c r="D649" t="s">
        <v>4637</v>
      </c>
      <c r="E649" t="s">
        <v>2097</v>
      </c>
      <c r="F649" t="s">
        <v>3755</v>
      </c>
      <c r="G649" t="s">
        <v>3756</v>
      </c>
      <c r="H649" t="str">
        <f t="shared" si="20"/>
        <v>56</v>
      </c>
      <c r="I649">
        <f t="shared" si="21"/>
        <v>2</v>
      </c>
    </row>
    <row r="650" spans="1:9">
      <c r="A650" t="s">
        <v>2901</v>
      </c>
      <c r="B650" t="s">
        <v>4636</v>
      </c>
      <c r="C650" t="s">
        <v>1125</v>
      </c>
      <c r="D650" t="s">
        <v>4762</v>
      </c>
      <c r="E650" t="s">
        <v>2097</v>
      </c>
      <c r="F650" t="s">
        <v>3755</v>
      </c>
      <c r="G650" t="s">
        <v>3756</v>
      </c>
      <c r="H650" t="str">
        <f t="shared" si="20"/>
        <v>56</v>
      </c>
      <c r="I650">
        <f t="shared" si="21"/>
        <v>2</v>
      </c>
    </row>
    <row r="651" spans="1:9">
      <c r="A651" t="s">
        <v>2901</v>
      </c>
      <c r="B651" t="s">
        <v>3099</v>
      </c>
      <c r="C651" t="s">
        <v>1125</v>
      </c>
      <c r="D651" t="s">
        <v>4638</v>
      </c>
      <c r="E651" t="s">
        <v>2097</v>
      </c>
      <c r="F651" t="s">
        <v>3755</v>
      </c>
      <c r="G651" t="s">
        <v>3756</v>
      </c>
      <c r="H651" t="str">
        <f t="shared" si="20"/>
        <v>56</v>
      </c>
      <c r="I651">
        <f t="shared" si="21"/>
        <v>2</v>
      </c>
    </row>
    <row r="652" spans="1:9">
      <c r="A652" t="s">
        <v>2901</v>
      </c>
      <c r="B652" t="s">
        <v>3566</v>
      </c>
      <c r="C652" t="s">
        <v>1125</v>
      </c>
      <c r="D652" t="s">
        <v>3095</v>
      </c>
      <c r="E652" t="s">
        <v>2097</v>
      </c>
      <c r="F652" t="s">
        <v>3757</v>
      </c>
      <c r="G652" t="s">
        <v>3758</v>
      </c>
      <c r="H652" t="str">
        <f t="shared" si="20"/>
        <v>50</v>
      </c>
      <c r="I652">
        <f t="shared" si="21"/>
        <v>2</v>
      </c>
    </row>
    <row r="653" spans="1:9">
      <c r="A653" t="s">
        <v>2901</v>
      </c>
      <c r="B653" t="s">
        <v>3096</v>
      </c>
      <c r="C653" t="s">
        <v>1125</v>
      </c>
      <c r="D653" t="s">
        <v>3097</v>
      </c>
      <c r="E653" t="s">
        <v>2097</v>
      </c>
      <c r="F653" t="s">
        <v>3757</v>
      </c>
      <c r="G653" t="s">
        <v>3758</v>
      </c>
      <c r="H653" t="str">
        <f t="shared" si="20"/>
        <v>50</v>
      </c>
      <c r="I653">
        <f t="shared" si="21"/>
        <v>2</v>
      </c>
    </row>
    <row r="654" spans="1:9">
      <c r="A654" t="s">
        <v>2901</v>
      </c>
      <c r="B654" t="s">
        <v>3556</v>
      </c>
      <c r="C654" t="s">
        <v>1125</v>
      </c>
      <c r="D654" t="s">
        <v>3557</v>
      </c>
      <c r="E654" t="s">
        <v>2097</v>
      </c>
      <c r="F654" t="s">
        <v>3761</v>
      </c>
      <c r="G654" t="s">
        <v>5463</v>
      </c>
      <c r="H654" t="str">
        <f t="shared" si="20"/>
        <v>16</v>
      </c>
      <c r="I654">
        <f t="shared" si="21"/>
        <v>2</v>
      </c>
    </row>
    <row r="655" spans="1:9">
      <c r="A655" t="s">
        <v>2901</v>
      </c>
      <c r="B655" t="s">
        <v>3558</v>
      </c>
      <c r="C655" t="s">
        <v>1125</v>
      </c>
      <c r="D655" t="s">
        <v>5514</v>
      </c>
      <c r="E655" t="s">
        <v>2097</v>
      </c>
      <c r="F655" t="s">
        <v>3761</v>
      </c>
      <c r="G655" t="s">
        <v>5463</v>
      </c>
      <c r="H655" t="str">
        <f t="shared" si="20"/>
        <v>16</v>
      </c>
      <c r="I655">
        <f t="shared" si="21"/>
        <v>2</v>
      </c>
    </row>
    <row r="656" spans="1:9">
      <c r="A656" t="s">
        <v>2901</v>
      </c>
      <c r="B656" t="s">
        <v>3560</v>
      </c>
      <c r="C656" t="s">
        <v>1125</v>
      </c>
      <c r="D656" t="s">
        <v>3561</v>
      </c>
      <c r="E656" t="s">
        <v>2097</v>
      </c>
      <c r="F656" t="s">
        <v>3761</v>
      </c>
      <c r="G656" t="s">
        <v>5463</v>
      </c>
      <c r="H656" t="str">
        <f t="shared" si="20"/>
        <v>16</v>
      </c>
      <c r="I656">
        <f t="shared" si="21"/>
        <v>2</v>
      </c>
    </row>
    <row r="657" spans="1:9">
      <c r="A657" t="s">
        <v>2901</v>
      </c>
      <c r="B657" t="s">
        <v>3562</v>
      </c>
      <c r="C657" t="s">
        <v>1125</v>
      </c>
      <c r="D657" t="s">
        <v>3563</v>
      </c>
      <c r="E657" t="s">
        <v>2097</v>
      </c>
      <c r="F657" t="s">
        <v>3761</v>
      </c>
      <c r="G657" t="s">
        <v>5463</v>
      </c>
      <c r="H657" t="str">
        <f t="shared" si="20"/>
        <v>16</v>
      </c>
      <c r="I657">
        <f t="shared" si="21"/>
        <v>2</v>
      </c>
    </row>
    <row r="658" spans="1:9">
      <c r="A658" t="s">
        <v>2901</v>
      </c>
      <c r="B658" t="s">
        <v>3564</v>
      </c>
      <c r="C658" t="s">
        <v>1125</v>
      </c>
      <c r="D658" t="s">
        <v>3565</v>
      </c>
      <c r="E658" t="s">
        <v>2097</v>
      </c>
      <c r="F658" t="s">
        <v>3764</v>
      </c>
      <c r="G658" t="s">
        <v>4596</v>
      </c>
      <c r="H658" t="str">
        <f t="shared" si="20"/>
        <v>02</v>
      </c>
      <c r="I658">
        <f t="shared" si="21"/>
        <v>2</v>
      </c>
    </row>
    <row r="659" spans="1:9">
      <c r="A659" t="s">
        <v>2901</v>
      </c>
      <c r="B659" t="s">
        <v>3552</v>
      </c>
      <c r="C659" t="s">
        <v>1125</v>
      </c>
      <c r="D659" t="s">
        <v>3553</v>
      </c>
      <c r="E659" t="s">
        <v>2589</v>
      </c>
      <c r="F659" t="s">
        <v>3764</v>
      </c>
      <c r="G659" t="s">
        <v>3017</v>
      </c>
      <c r="H659" t="str">
        <f t="shared" si="20"/>
        <v>01</v>
      </c>
      <c r="I659">
        <f t="shared" si="21"/>
        <v>1</v>
      </c>
    </row>
    <row r="660" spans="1:9">
      <c r="A660" t="s">
        <v>2901</v>
      </c>
      <c r="B660" t="s">
        <v>3554</v>
      </c>
      <c r="C660" t="s">
        <v>1125</v>
      </c>
      <c r="D660" t="s">
        <v>3555</v>
      </c>
      <c r="E660" t="s">
        <v>2589</v>
      </c>
      <c r="F660" t="s">
        <v>3764</v>
      </c>
      <c r="G660" t="s">
        <v>3017</v>
      </c>
      <c r="H660" t="str">
        <f t="shared" si="20"/>
        <v>01</v>
      </c>
      <c r="I660">
        <f t="shared" si="21"/>
        <v>1</v>
      </c>
    </row>
    <row r="661" spans="1:9">
      <c r="A661" t="s">
        <v>2900</v>
      </c>
      <c r="B661" t="s">
        <v>3100</v>
      </c>
      <c r="C661" t="s">
        <v>1124</v>
      </c>
      <c r="D661" t="s">
        <v>3101</v>
      </c>
      <c r="E661" t="s">
        <v>2587</v>
      </c>
      <c r="F661" t="s">
        <v>3761</v>
      </c>
      <c r="G661" t="s">
        <v>3768</v>
      </c>
      <c r="H661" t="str">
        <f t="shared" si="20"/>
        <v>13</v>
      </c>
      <c r="I661">
        <f t="shared" si="21"/>
        <v>3</v>
      </c>
    </row>
    <row r="662" spans="1:9">
      <c r="A662" t="s">
        <v>2899</v>
      </c>
      <c r="B662" t="s">
        <v>3118</v>
      </c>
      <c r="C662" t="s">
        <v>1123</v>
      </c>
      <c r="D662" t="s">
        <v>3119</v>
      </c>
      <c r="E662" t="s">
        <v>2589</v>
      </c>
      <c r="F662" t="s">
        <v>3755</v>
      </c>
      <c r="G662" t="s">
        <v>3756</v>
      </c>
      <c r="H662" t="str">
        <f t="shared" si="20"/>
        <v>56</v>
      </c>
      <c r="I662">
        <f t="shared" si="21"/>
        <v>1</v>
      </c>
    </row>
    <row r="663" spans="1:9">
      <c r="A663" t="s">
        <v>2899</v>
      </c>
      <c r="B663" t="s">
        <v>3114</v>
      </c>
      <c r="C663" t="s">
        <v>1123</v>
      </c>
      <c r="D663" t="s">
        <v>3115</v>
      </c>
      <c r="E663" t="s">
        <v>2589</v>
      </c>
      <c r="F663" t="s">
        <v>3757</v>
      </c>
      <c r="G663" t="s">
        <v>3758</v>
      </c>
      <c r="H663" t="str">
        <f t="shared" si="20"/>
        <v>50</v>
      </c>
      <c r="I663">
        <f t="shared" si="21"/>
        <v>1</v>
      </c>
    </row>
    <row r="664" spans="1:9">
      <c r="A664" t="s">
        <v>2899</v>
      </c>
      <c r="B664" t="s">
        <v>3116</v>
      </c>
      <c r="C664" t="s">
        <v>1123</v>
      </c>
      <c r="D664" t="s">
        <v>3117</v>
      </c>
      <c r="E664" t="s">
        <v>2589</v>
      </c>
      <c r="F664" t="s">
        <v>3757</v>
      </c>
      <c r="G664" t="s">
        <v>3758</v>
      </c>
      <c r="H664" t="str">
        <f t="shared" si="20"/>
        <v>50</v>
      </c>
      <c r="I664">
        <f t="shared" si="21"/>
        <v>1</v>
      </c>
    </row>
    <row r="665" spans="1:9">
      <c r="A665" t="s">
        <v>2899</v>
      </c>
      <c r="B665" t="s">
        <v>3106</v>
      </c>
      <c r="C665" t="s">
        <v>1123</v>
      </c>
      <c r="D665" t="s">
        <v>3107</v>
      </c>
      <c r="E665" t="s">
        <v>2589</v>
      </c>
      <c r="F665" t="s">
        <v>3761</v>
      </c>
      <c r="G665" t="s">
        <v>5463</v>
      </c>
      <c r="H665" t="str">
        <f t="shared" si="20"/>
        <v>16</v>
      </c>
      <c r="I665">
        <f t="shared" si="21"/>
        <v>1</v>
      </c>
    </row>
    <row r="666" spans="1:9">
      <c r="A666" t="s">
        <v>2899</v>
      </c>
      <c r="B666" t="s">
        <v>3108</v>
      </c>
      <c r="C666" t="s">
        <v>1123</v>
      </c>
      <c r="D666" t="s">
        <v>3109</v>
      </c>
      <c r="E666" t="s">
        <v>2589</v>
      </c>
      <c r="F666" t="s">
        <v>3761</v>
      </c>
      <c r="G666" t="s">
        <v>5463</v>
      </c>
      <c r="H666" t="str">
        <f t="shared" si="20"/>
        <v>16</v>
      </c>
      <c r="I666">
        <f t="shared" si="21"/>
        <v>1</v>
      </c>
    </row>
    <row r="667" spans="1:9">
      <c r="A667" t="s">
        <v>2899</v>
      </c>
      <c r="B667" t="s">
        <v>3110</v>
      </c>
      <c r="C667" t="s">
        <v>1123</v>
      </c>
      <c r="D667" t="s">
        <v>3111</v>
      </c>
      <c r="E667" t="s">
        <v>2589</v>
      </c>
      <c r="F667" t="s">
        <v>3761</v>
      </c>
      <c r="G667" t="s">
        <v>5463</v>
      </c>
      <c r="H667" t="str">
        <f t="shared" si="20"/>
        <v>16</v>
      </c>
      <c r="I667">
        <f t="shared" si="21"/>
        <v>1</v>
      </c>
    </row>
    <row r="668" spans="1:9">
      <c r="A668" t="s">
        <v>2899</v>
      </c>
      <c r="B668" t="s">
        <v>3112</v>
      </c>
      <c r="C668" t="s">
        <v>1123</v>
      </c>
      <c r="D668" t="s">
        <v>3113</v>
      </c>
      <c r="E668" t="s">
        <v>2589</v>
      </c>
      <c r="F668" t="s">
        <v>3761</v>
      </c>
      <c r="G668" t="s">
        <v>5463</v>
      </c>
      <c r="H668" t="str">
        <f t="shared" si="20"/>
        <v>16</v>
      </c>
      <c r="I668">
        <f t="shared" si="21"/>
        <v>1</v>
      </c>
    </row>
    <row r="669" spans="1:9">
      <c r="A669" t="s">
        <v>2899</v>
      </c>
      <c r="B669" t="s">
        <v>3102</v>
      </c>
      <c r="C669" t="s">
        <v>1123</v>
      </c>
      <c r="D669" t="s">
        <v>3103</v>
      </c>
      <c r="E669" t="s">
        <v>2587</v>
      </c>
      <c r="F669" t="s">
        <v>3761</v>
      </c>
      <c r="G669" t="s">
        <v>5463</v>
      </c>
      <c r="H669" t="str">
        <f t="shared" si="20"/>
        <v>16</v>
      </c>
      <c r="I669">
        <f t="shared" si="21"/>
        <v>3</v>
      </c>
    </row>
    <row r="670" spans="1:9">
      <c r="A670" t="s">
        <v>2899</v>
      </c>
      <c r="B670" t="s">
        <v>3104</v>
      </c>
      <c r="C670" t="s">
        <v>1123</v>
      </c>
      <c r="D670" t="s">
        <v>3105</v>
      </c>
      <c r="E670" t="s">
        <v>2587</v>
      </c>
      <c r="F670" t="s">
        <v>3761</v>
      </c>
      <c r="G670" t="s">
        <v>5463</v>
      </c>
      <c r="H670" t="str">
        <f t="shared" si="20"/>
        <v>16</v>
      </c>
      <c r="I670">
        <f t="shared" si="21"/>
        <v>3</v>
      </c>
    </row>
    <row r="671" spans="1:9">
      <c r="A671" t="s">
        <v>2899</v>
      </c>
      <c r="B671" t="s">
        <v>5370</v>
      </c>
      <c r="C671" t="s">
        <v>1123</v>
      </c>
      <c r="D671" t="s">
        <v>5371</v>
      </c>
      <c r="E671" t="s">
        <v>2589</v>
      </c>
      <c r="F671" t="s">
        <v>3764</v>
      </c>
      <c r="G671" t="s">
        <v>3017</v>
      </c>
      <c r="H671" t="str">
        <f t="shared" si="20"/>
        <v>01</v>
      </c>
      <c r="I671">
        <f t="shared" si="21"/>
        <v>1</v>
      </c>
    </row>
    <row r="672" spans="1:9">
      <c r="A672" t="s">
        <v>2898</v>
      </c>
      <c r="B672" t="s">
        <v>3123</v>
      </c>
      <c r="C672" t="s">
        <v>929</v>
      </c>
      <c r="D672" t="s">
        <v>3124</v>
      </c>
      <c r="E672" t="s">
        <v>2587</v>
      </c>
      <c r="F672" t="s">
        <v>3770</v>
      </c>
      <c r="G672" t="s">
        <v>3784</v>
      </c>
      <c r="H672" t="str">
        <f t="shared" si="20"/>
        <v>43</v>
      </c>
      <c r="I672">
        <f t="shared" si="21"/>
        <v>3</v>
      </c>
    </row>
    <row r="673" spans="1:9">
      <c r="A673" t="s">
        <v>2898</v>
      </c>
      <c r="B673" t="s">
        <v>3122</v>
      </c>
      <c r="C673" t="s">
        <v>929</v>
      </c>
      <c r="D673" t="s">
        <v>3555</v>
      </c>
      <c r="E673" t="s">
        <v>2589</v>
      </c>
      <c r="F673" t="s">
        <v>3770</v>
      </c>
      <c r="G673" t="s">
        <v>3771</v>
      </c>
      <c r="H673" t="str">
        <f t="shared" si="20"/>
        <v>34</v>
      </c>
      <c r="I673">
        <f t="shared" si="21"/>
        <v>1</v>
      </c>
    </row>
    <row r="674" spans="1:9">
      <c r="A674" t="s">
        <v>2898</v>
      </c>
      <c r="B674" t="s">
        <v>3120</v>
      </c>
      <c r="C674" t="s">
        <v>929</v>
      </c>
      <c r="D674" t="s">
        <v>3121</v>
      </c>
      <c r="E674" t="s">
        <v>2587</v>
      </c>
      <c r="F674" t="s">
        <v>5467</v>
      </c>
      <c r="G674" t="s">
        <v>3785</v>
      </c>
      <c r="H674" t="str">
        <f t="shared" si="20"/>
        <v>09</v>
      </c>
      <c r="I674">
        <f t="shared" si="21"/>
        <v>3</v>
      </c>
    </row>
    <row r="675" spans="1:9">
      <c r="A675" t="s">
        <v>2897</v>
      </c>
      <c r="B675" t="s">
        <v>3131</v>
      </c>
      <c r="C675" t="s">
        <v>1122</v>
      </c>
      <c r="D675" t="s">
        <v>3132</v>
      </c>
      <c r="E675" t="s">
        <v>2589</v>
      </c>
      <c r="F675" t="s">
        <v>3755</v>
      </c>
      <c r="G675" t="s">
        <v>3756</v>
      </c>
      <c r="H675" t="str">
        <f t="shared" si="20"/>
        <v>56</v>
      </c>
      <c r="I675">
        <f t="shared" si="21"/>
        <v>1</v>
      </c>
    </row>
    <row r="676" spans="1:9">
      <c r="A676" t="s">
        <v>2897</v>
      </c>
      <c r="B676" t="s">
        <v>3129</v>
      </c>
      <c r="C676" t="s">
        <v>1122</v>
      </c>
      <c r="D676" t="s">
        <v>3130</v>
      </c>
      <c r="E676" t="s">
        <v>2589</v>
      </c>
      <c r="F676" t="s">
        <v>3757</v>
      </c>
      <c r="G676" t="s">
        <v>3758</v>
      </c>
      <c r="H676" t="str">
        <f t="shared" si="20"/>
        <v>50</v>
      </c>
      <c r="I676">
        <f t="shared" si="21"/>
        <v>1</v>
      </c>
    </row>
    <row r="677" spans="1:9">
      <c r="A677" t="s">
        <v>2897</v>
      </c>
      <c r="B677" t="s">
        <v>3127</v>
      </c>
      <c r="C677" t="s">
        <v>1122</v>
      </c>
      <c r="D677" t="s">
        <v>3128</v>
      </c>
      <c r="E677" t="s">
        <v>2587</v>
      </c>
      <c r="F677" t="s">
        <v>3761</v>
      </c>
      <c r="G677" t="s">
        <v>3762</v>
      </c>
      <c r="H677" t="str">
        <f t="shared" si="20"/>
        <v>27</v>
      </c>
      <c r="I677">
        <f t="shared" si="21"/>
        <v>3</v>
      </c>
    </row>
    <row r="678" spans="1:9">
      <c r="A678" t="s">
        <v>2897</v>
      </c>
      <c r="B678" t="s">
        <v>3125</v>
      </c>
      <c r="C678" t="s">
        <v>1122</v>
      </c>
      <c r="D678" t="s">
        <v>3126</v>
      </c>
      <c r="E678" t="s">
        <v>2587</v>
      </c>
      <c r="F678" t="s">
        <v>3764</v>
      </c>
      <c r="G678" t="s">
        <v>3765</v>
      </c>
      <c r="H678" t="str">
        <f t="shared" si="20"/>
        <v>06</v>
      </c>
      <c r="I678">
        <f t="shared" si="21"/>
        <v>3</v>
      </c>
    </row>
    <row r="679" spans="1:9">
      <c r="A679" t="s">
        <v>2896</v>
      </c>
      <c r="B679" t="s">
        <v>3142</v>
      </c>
      <c r="C679" t="s">
        <v>1121</v>
      </c>
      <c r="D679" t="s">
        <v>3143</v>
      </c>
      <c r="E679" t="s">
        <v>2589</v>
      </c>
      <c r="F679" t="s">
        <v>3755</v>
      </c>
      <c r="G679" t="s">
        <v>3756</v>
      </c>
      <c r="H679" t="str">
        <f t="shared" si="20"/>
        <v>56</v>
      </c>
      <c r="I679">
        <f t="shared" si="21"/>
        <v>1</v>
      </c>
    </row>
    <row r="680" spans="1:9">
      <c r="A680" t="s">
        <v>2896</v>
      </c>
      <c r="B680" t="s">
        <v>3140</v>
      </c>
      <c r="C680" t="s">
        <v>1121</v>
      </c>
      <c r="D680" t="s">
        <v>3141</v>
      </c>
      <c r="E680" t="s">
        <v>2589</v>
      </c>
      <c r="F680" t="s">
        <v>3757</v>
      </c>
      <c r="G680" t="s">
        <v>3758</v>
      </c>
      <c r="H680" t="str">
        <f t="shared" si="20"/>
        <v>50</v>
      </c>
      <c r="I680">
        <f t="shared" si="21"/>
        <v>1</v>
      </c>
    </row>
    <row r="681" spans="1:9">
      <c r="A681" t="s">
        <v>2896</v>
      </c>
      <c r="B681" t="s">
        <v>3136</v>
      </c>
      <c r="C681" t="s">
        <v>1121</v>
      </c>
      <c r="D681" t="s">
        <v>3137</v>
      </c>
      <c r="E681" t="s">
        <v>2589</v>
      </c>
      <c r="F681" t="s">
        <v>3757</v>
      </c>
      <c r="G681" t="s">
        <v>3758</v>
      </c>
      <c r="H681" t="str">
        <f t="shared" si="20"/>
        <v>50</v>
      </c>
      <c r="I681">
        <f t="shared" si="21"/>
        <v>1</v>
      </c>
    </row>
    <row r="682" spans="1:9">
      <c r="A682" t="s">
        <v>2896</v>
      </c>
      <c r="B682" t="s">
        <v>3133</v>
      </c>
      <c r="C682" t="s">
        <v>1121</v>
      </c>
      <c r="D682" t="s">
        <v>3134</v>
      </c>
      <c r="E682" t="s">
        <v>2589</v>
      </c>
      <c r="F682" t="s">
        <v>3761</v>
      </c>
      <c r="G682" t="s">
        <v>5463</v>
      </c>
      <c r="H682" t="str">
        <f t="shared" si="20"/>
        <v>16</v>
      </c>
      <c r="I682">
        <f t="shared" si="21"/>
        <v>1</v>
      </c>
    </row>
    <row r="683" spans="1:9">
      <c r="A683" t="s">
        <v>2896</v>
      </c>
      <c r="B683" t="s">
        <v>3135</v>
      </c>
      <c r="C683" t="s">
        <v>1121</v>
      </c>
      <c r="D683" t="s">
        <v>2588</v>
      </c>
      <c r="E683" t="s">
        <v>2589</v>
      </c>
      <c r="F683" t="s">
        <v>3761</v>
      </c>
      <c r="G683" t="s">
        <v>5463</v>
      </c>
      <c r="H683" t="str">
        <f t="shared" si="20"/>
        <v>16</v>
      </c>
      <c r="I683">
        <f t="shared" si="21"/>
        <v>1</v>
      </c>
    </row>
    <row r="684" spans="1:9">
      <c r="A684" t="s">
        <v>2896</v>
      </c>
      <c r="B684" t="s">
        <v>3138</v>
      </c>
      <c r="C684" t="s">
        <v>1121</v>
      </c>
      <c r="D684" t="s">
        <v>3139</v>
      </c>
      <c r="E684" t="s">
        <v>2587</v>
      </c>
      <c r="F684" t="s">
        <v>3761</v>
      </c>
      <c r="G684" t="s">
        <v>3766</v>
      </c>
      <c r="H684" t="str">
        <f t="shared" si="20"/>
        <v>12</v>
      </c>
      <c r="I684">
        <f t="shared" si="21"/>
        <v>3</v>
      </c>
    </row>
    <row r="685" spans="1:9">
      <c r="A685" t="s">
        <v>2895</v>
      </c>
      <c r="B685" t="s">
        <v>4205</v>
      </c>
      <c r="C685" t="s">
        <v>1120</v>
      </c>
      <c r="D685" t="s">
        <v>4206</v>
      </c>
      <c r="E685" t="s">
        <v>2097</v>
      </c>
      <c r="F685" t="s">
        <v>3755</v>
      </c>
      <c r="G685" t="s">
        <v>3792</v>
      </c>
      <c r="H685" t="str">
        <f t="shared" si="20"/>
        <v>60</v>
      </c>
      <c r="I685">
        <f t="shared" si="21"/>
        <v>2</v>
      </c>
    </row>
    <row r="686" spans="1:9">
      <c r="A686" t="s">
        <v>2895</v>
      </c>
      <c r="B686" t="s">
        <v>737</v>
      </c>
      <c r="C686" t="s">
        <v>1120</v>
      </c>
      <c r="D686" t="s">
        <v>738</v>
      </c>
      <c r="E686" t="s">
        <v>2097</v>
      </c>
      <c r="F686" t="s">
        <v>3755</v>
      </c>
      <c r="G686" t="s">
        <v>3756</v>
      </c>
      <c r="H686" t="str">
        <f t="shared" si="20"/>
        <v>56</v>
      </c>
      <c r="I686">
        <f t="shared" si="21"/>
        <v>2</v>
      </c>
    </row>
    <row r="687" spans="1:9">
      <c r="A687" t="s">
        <v>2895</v>
      </c>
      <c r="B687" t="s">
        <v>5538</v>
      </c>
      <c r="C687" t="s">
        <v>1120</v>
      </c>
      <c r="D687" t="s">
        <v>5539</v>
      </c>
      <c r="E687" t="s">
        <v>2097</v>
      </c>
      <c r="F687" t="s">
        <v>3755</v>
      </c>
      <c r="G687" t="s">
        <v>3756</v>
      </c>
      <c r="H687" t="str">
        <f t="shared" si="20"/>
        <v>56</v>
      </c>
      <c r="I687">
        <f t="shared" si="21"/>
        <v>2</v>
      </c>
    </row>
    <row r="688" spans="1:9">
      <c r="A688" t="s">
        <v>2895</v>
      </c>
      <c r="B688" t="s">
        <v>3170</v>
      </c>
      <c r="C688" t="s">
        <v>1120</v>
      </c>
      <c r="D688" t="s">
        <v>5516</v>
      </c>
      <c r="E688" t="s">
        <v>2097</v>
      </c>
      <c r="F688" t="s">
        <v>3757</v>
      </c>
      <c r="G688" t="s">
        <v>3769</v>
      </c>
      <c r="H688" t="str">
        <f t="shared" si="20"/>
        <v>47</v>
      </c>
      <c r="I688">
        <f t="shared" si="21"/>
        <v>2</v>
      </c>
    </row>
    <row r="689" spans="1:9">
      <c r="A689" t="s">
        <v>2895</v>
      </c>
      <c r="B689" t="s">
        <v>3171</v>
      </c>
      <c r="C689" t="s">
        <v>1120</v>
      </c>
      <c r="D689" t="s">
        <v>4204</v>
      </c>
      <c r="E689" t="s">
        <v>2097</v>
      </c>
      <c r="F689" t="s">
        <v>3757</v>
      </c>
      <c r="G689" t="s">
        <v>3769</v>
      </c>
      <c r="H689" t="str">
        <f t="shared" si="20"/>
        <v>47</v>
      </c>
      <c r="I689">
        <f t="shared" si="21"/>
        <v>2</v>
      </c>
    </row>
    <row r="690" spans="1:9">
      <c r="A690" t="s">
        <v>2895</v>
      </c>
      <c r="B690" t="s">
        <v>3172</v>
      </c>
      <c r="C690" t="s">
        <v>1120</v>
      </c>
      <c r="D690" t="s">
        <v>3173</v>
      </c>
      <c r="E690" t="s">
        <v>2097</v>
      </c>
      <c r="F690" t="s">
        <v>3757</v>
      </c>
      <c r="G690" t="s">
        <v>3769</v>
      </c>
      <c r="H690" t="str">
        <f t="shared" si="20"/>
        <v>47</v>
      </c>
      <c r="I690">
        <f t="shared" si="21"/>
        <v>2</v>
      </c>
    </row>
    <row r="691" spans="1:9">
      <c r="A691" t="s">
        <v>2895</v>
      </c>
      <c r="B691" t="s">
        <v>3174</v>
      </c>
      <c r="C691" t="s">
        <v>1120</v>
      </c>
      <c r="D691" t="s">
        <v>4207</v>
      </c>
      <c r="E691" t="s">
        <v>2097</v>
      </c>
      <c r="F691" t="s">
        <v>3757</v>
      </c>
      <c r="G691" t="s">
        <v>3769</v>
      </c>
      <c r="H691" t="str">
        <f t="shared" si="20"/>
        <v>47</v>
      </c>
      <c r="I691">
        <f t="shared" si="21"/>
        <v>2</v>
      </c>
    </row>
    <row r="692" spans="1:9">
      <c r="A692" t="s">
        <v>2895</v>
      </c>
      <c r="B692" t="s">
        <v>3175</v>
      </c>
      <c r="C692" t="s">
        <v>1120</v>
      </c>
      <c r="D692" t="s">
        <v>3176</v>
      </c>
      <c r="E692" t="s">
        <v>2097</v>
      </c>
      <c r="F692" t="s">
        <v>3757</v>
      </c>
      <c r="G692" t="s">
        <v>3769</v>
      </c>
      <c r="H692" t="str">
        <f t="shared" si="20"/>
        <v>47</v>
      </c>
      <c r="I692">
        <f t="shared" si="21"/>
        <v>2</v>
      </c>
    </row>
    <row r="693" spans="1:9">
      <c r="A693" t="s">
        <v>2895</v>
      </c>
      <c r="B693" t="s">
        <v>735</v>
      </c>
      <c r="C693" t="s">
        <v>1120</v>
      </c>
      <c r="D693" t="s">
        <v>736</v>
      </c>
      <c r="E693" t="s">
        <v>2097</v>
      </c>
      <c r="F693" t="s">
        <v>3757</v>
      </c>
      <c r="G693" t="s">
        <v>3769</v>
      </c>
      <c r="H693" t="str">
        <f t="shared" si="20"/>
        <v>47</v>
      </c>
      <c r="I693">
        <f t="shared" si="21"/>
        <v>2</v>
      </c>
    </row>
    <row r="694" spans="1:9">
      <c r="A694" t="s">
        <v>2895</v>
      </c>
      <c r="B694" t="s">
        <v>4201</v>
      </c>
      <c r="C694" t="s">
        <v>1120</v>
      </c>
      <c r="D694" t="s">
        <v>4202</v>
      </c>
      <c r="E694" t="s">
        <v>2097</v>
      </c>
      <c r="F694" t="s">
        <v>3770</v>
      </c>
      <c r="G694" t="s">
        <v>4641</v>
      </c>
      <c r="H694" t="str">
        <f t="shared" si="20"/>
        <v>39</v>
      </c>
      <c r="I694">
        <f t="shared" si="21"/>
        <v>2</v>
      </c>
    </row>
    <row r="695" spans="1:9">
      <c r="A695" t="s">
        <v>2895</v>
      </c>
      <c r="B695" t="s">
        <v>3150</v>
      </c>
      <c r="C695" t="s">
        <v>1120</v>
      </c>
      <c r="D695" t="s">
        <v>3151</v>
      </c>
      <c r="E695" t="s">
        <v>2097</v>
      </c>
      <c r="F695" t="s">
        <v>3770</v>
      </c>
      <c r="G695" t="s">
        <v>3771</v>
      </c>
      <c r="H695" t="str">
        <f t="shared" si="20"/>
        <v>34</v>
      </c>
      <c r="I695">
        <f t="shared" si="21"/>
        <v>2</v>
      </c>
    </row>
    <row r="696" spans="1:9">
      <c r="A696" t="s">
        <v>2895</v>
      </c>
      <c r="B696" t="s">
        <v>3168</v>
      </c>
      <c r="C696" t="s">
        <v>1120</v>
      </c>
      <c r="D696" t="s">
        <v>3169</v>
      </c>
      <c r="E696" t="s">
        <v>2097</v>
      </c>
      <c r="F696" t="s">
        <v>3770</v>
      </c>
      <c r="G696" t="s">
        <v>3771</v>
      </c>
      <c r="H696" t="str">
        <f t="shared" si="20"/>
        <v>34</v>
      </c>
      <c r="I696">
        <f t="shared" si="21"/>
        <v>2</v>
      </c>
    </row>
    <row r="697" spans="1:9">
      <c r="A697" t="s">
        <v>2895</v>
      </c>
      <c r="B697" t="s">
        <v>3159</v>
      </c>
      <c r="C697" t="s">
        <v>1120</v>
      </c>
      <c r="D697" t="s">
        <v>3160</v>
      </c>
      <c r="E697" t="s">
        <v>2097</v>
      </c>
      <c r="F697" t="s">
        <v>3761</v>
      </c>
      <c r="G697" t="s">
        <v>5464</v>
      </c>
      <c r="H697" t="str">
        <f t="shared" si="20"/>
        <v>15</v>
      </c>
      <c r="I697">
        <f t="shared" si="21"/>
        <v>2</v>
      </c>
    </row>
    <row r="698" spans="1:9">
      <c r="A698" t="s">
        <v>2895</v>
      </c>
      <c r="B698" t="s">
        <v>4639</v>
      </c>
      <c r="C698" t="s">
        <v>1120</v>
      </c>
      <c r="D698" t="s">
        <v>5515</v>
      </c>
      <c r="E698" t="s">
        <v>2097</v>
      </c>
      <c r="F698" t="s">
        <v>3761</v>
      </c>
      <c r="G698" t="s">
        <v>3766</v>
      </c>
      <c r="H698" t="str">
        <f t="shared" si="20"/>
        <v>12</v>
      </c>
      <c r="I698">
        <f t="shared" si="21"/>
        <v>2</v>
      </c>
    </row>
    <row r="699" spans="1:9">
      <c r="A699" t="s">
        <v>2895</v>
      </c>
      <c r="B699" t="s">
        <v>3144</v>
      </c>
      <c r="C699" t="s">
        <v>1120</v>
      </c>
      <c r="D699" t="s">
        <v>3145</v>
      </c>
      <c r="E699" t="s">
        <v>2097</v>
      </c>
      <c r="F699" t="s">
        <v>3761</v>
      </c>
      <c r="G699" t="s">
        <v>3776</v>
      </c>
      <c r="H699" t="str">
        <f t="shared" ref="H699:H762" si="22">VLOOKUP(G699,dataSchoolOrder,2,0)</f>
        <v>11</v>
      </c>
      <c r="I699">
        <f t="shared" si="21"/>
        <v>2</v>
      </c>
    </row>
    <row r="700" spans="1:9">
      <c r="A700" t="s">
        <v>2895</v>
      </c>
      <c r="B700" t="s">
        <v>3146</v>
      </c>
      <c r="C700" t="s">
        <v>1120</v>
      </c>
      <c r="D700" t="s">
        <v>3147</v>
      </c>
      <c r="E700" t="s">
        <v>2097</v>
      </c>
      <c r="F700" t="s">
        <v>3761</v>
      </c>
      <c r="G700" t="s">
        <v>3776</v>
      </c>
      <c r="H700" t="str">
        <f t="shared" si="22"/>
        <v>11</v>
      </c>
      <c r="I700">
        <f t="shared" si="21"/>
        <v>2</v>
      </c>
    </row>
    <row r="701" spans="1:9">
      <c r="A701" t="s">
        <v>2895</v>
      </c>
      <c r="B701" t="s">
        <v>3148</v>
      </c>
      <c r="C701" t="s">
        <v>1120</v>
      </c>
      <c r="D701" t="s">
        <v>3149</v>
      </c>
      <c r="E701" t="s">
        <v>2097</v>
      </c>
      <c r="F701" t="s">
        <v>3761</v>
      </c>
      <c r="G701" t="s">
        <v>3776</v>
      </c>
      <c r="H701" t="str">
        <f t="shared" si="22"/>
        <v>11</v>
      </c>
      <c r="I701">
        <f t="shared" si="21"/>
        <v>2</v>
      </c>
    </row>
    <row r="702" spans="1:9">
      <c r="A702" t="s">
        <v>2895</v>
      </c>
      <c r="B702" t="s">
        <v>3152</v>
      </c>
      <c r="C702" t="s">
        <v>1120</v>
      </c>
      <c r="D702" t="s">
        <v>3153</v>
      </c>
      <c r="E702" t="s">
        <v>2097</v>
      </c>
      <c r="F702" t="s">
        <v>3761</v>
      </c>
      <c r="G702" t="s">
        <v>3776</v>
      </c>
      <c r="H702" t="str">
        <f t="shared" si="22"/>
        <v>11</v>
      </c>
      <c r="I702">
        <f t="shared" si="21"/>
        <v>2</v>
      </c>
    </row>
    <row r="703" spans="1:9">
      <c r="A703" t="s">
        <v>2895</v>
      </c>
      <c r="B703" t="s">
        <v>3154</v>
      </c>
      <c r="C703" t="s">
        <v>1120</v>
      </c>
      <c r="D703" t="s">
        <v>4199</v>
      </c>
      <c r="E703" t="s">
        <v>2097</v>
      </c>
      <c r="F703" t="s">
        <v>3761</v>
      </c>
      <c r="G703" t="s">
        <v>3776</v>
      </c>
      <c r="H703" t="str">
        <f t="shared" si="22"/>
        <v>11</v>
      </c>
      <c r="I703">
        <f t="shared" si="21"/>
        <v>2</v>
      </c>
    </row>
    <row r="704" spans="1:9">
      <c r="A704" t="s">
        <v>2895</v>
      </c>
      <c r="B704" t="s">
        <v>3155</v>
      </c>
      <c r="C704" t="s">
        <v>1120</v>
      </c>
      <c r="D704" t="s">
        <v>3156</v>
      </c>
      <c r="E704" t="s">
        <v>2097</v>
      </c>
      <c r="F704" t="s">
        <v>3761</v>
      </c>
      <c r="G704" t="s">
        <v>3776</v>
      </c>
      <c r="H704" t="str">
        <f t="shared" si="22"/>
        <v>11</v>
      </c>
      <c r="I704">
        <f t="shared" si="21"/>
        <v>2</v>
      </c>
    </row>
    <row r="705" spans="1:9">
      <c r="A705" t="s">
        <v>2895</v>
      </c>
      <c r="B705" t="s">
        <v>3157</v>
      </c>
      <c r="C705" t="s">
        <v>1120</v>
      </c>
      <c r="D705" t="s">
        <v>3158</v>
      </c>
      <c r="E705" t="s">
        <v>2097</v>
      </c>
      <c r="F705" t="s">
        <v>3761</v>
      </c>
      <c r="G705" t="s">
        <v>3776</v>
      </c>
      <c r="H705" t="str">
        <f t="shared" si="22"/>
        <v>11</v>
      </c>
      <c r="I705">
        <f t="shared" si="21"/>
        <v>2</v>
      </c>
    </row>
    <row r="706" spans="1:9">
      <c r="A706" t="s">
        <v>2895</v>
      </c>
      <c r="B706" t="s">
        <v>3161</v>
      </c>
      <c r="C706" t="s">
        <v>1120</v>
      </c>
      <c r="D706" t="s">
        <v>3162</v>
      </c>
      <c r="E706" t="s">
        <v>2097</v>
      </c>
      <c r="F706" t="s">
        <v>3761</v>
      </c>
      <c r="G706" t="s">
        <v>3776</v>
      </c>
      <c r="H706" t="str">
        <f t="shared" si="22"/>
        <v>11</v>
      </c>
      <c r="I706">
        <f t="shared" ref="I706:I769" si="23">IFERROR(VLOOKUP(E706,dataTitleIOrder,2,0),"")</f>
        <v>2</v>
      </c>
    </row>
    <row r="707" spans="1:9">
      <c r="A707" t="s">
        <v>2895</v>
      </c>
      <c r="B707" t="s">
        <v>3163</v>
      </c>
      <c r="C707" t="s">
        <v>1120</v>
      </c>
      <c r="D707" t="s">
        <v>3164</v>
      </c>
      <c r="E707" t="s">
        <v>2097</v>
      </c>
      <c r="F707" t="s">
        <v>3761</v>
      </c>
      <c r="G707" t="s">
        <v>3776</v>
      </c>
      <c r="H707" t="str">
        <f t="shared" si="22"/>
        <v>11</v>
      </c>
      <c r="I707">
        <f t="shared" si="23"/>
        <v>2</v>
      </c>
    </row>
    <row r="708" spans="1:9">
      <c r="A708" t="s">
        <v>2895</v>
      </c>
      <c r="B708" t="s">
        <v>3165</v>
      </c>
      <c r="C708" t="s">
        <v>1120</v>
      </c>
      <c r="D708" t="s">
        <v>3166</v>
      </c>
      <c r="E708" t="s">
        <v>2097</v>
      </c>
      <c r="F708" t="s">
        <v>3761</v>
      </c>
      <c r="G708" t="s">
        <v>3776</v>
      </c>
      <c r="H708" t="str">
        <f t="shared" si="22"/>
        <v>11</v>
      </c>
      <c r="I708">
        <f t="shared" si="23"/>
        <v>2</v>
      </c>
    </row>
    <row r="709" spans="1:9">
      <c r="A709" t="s">
        <v>2895</v>
      </c>
      <c r="B709" t="s">
        <v>3167</v>
      </c>
      <c r="C709" t="s">
        <v>1120</v>
      </c>
      <c r="D709" t="s">
        <v>4200</v>
      </c>
      <c r="E709" t="s">
        <v>2097</v>
      </c>
      <c r="F709" t="s">
        <v>3761</v>
      </c>
      <c r="G709" t="s">
        <v>3776</v>
      </c>
      <c r="H709" t="str">
        <f t="shared" si="22"/>
        <v>11</v>
      </c>
      <c r="I709">
        <f t="shared" si="23"/>
        <v>2</v>
      </c>
    </row>
    <row r="710" spans="1:9">
      <c r="A710" t="s">
        <v>2894</v>
      </c>
      <c r="B710" t="s">
        <v>746</v>
      </c>
      <c r="C710" t="s">
        <v>1119</v>
      </c>
      <c r="D710" t="s">
        <v>747</v>
      </c>
      <c r="E710" t="s">
        <v>2589</v>
      </c>
      <c r="F710" t="s">
        <v>3755</v>
      </c>
      <c r="G710" t="s">
        <v>3756</v>
      </c>
      <c r="H710" t="str">
        <f t="shared" si="22"/>
        <v>56</v>
      </c>
      <c r="I710">
        <f t="shared" si="23"/>
        <v>1</v>
      </c>
    </row>
    <row r="711" spans="1:9">
      <c r="A711" t="s">
        <v>2894</v>
      </c>
      <c r="B711" t="s">
        <v>744</v>
      </c>
      <c r="C711" t="s">
        <v>1119</v>
      </c>
      <c r="D711" t="s">
        <v>745</v>
      </c>
      <c r="E711" t="s">
        <v>2589</v>
      </c>
      <c r="F711" t="s">
        <v>3757</v>
      </c>
      <c r="G711" t="s">
        <v>3758</v>
      </c>
      <c r="H711" t="str">
        <f t="shared" si="22"/>
        <v>50</v>
      </c>
      <c r="I711">
        <f t="shared" si="23"/>
        <v>1</v>
      </c>
    </row>
    <row r="712" spans="1:9">
      <c r="A712" t="s">
        <v>2894</v>
      </c>
      <c r="B712" t="s">
        <v>743</v>
      </c>
      <c r="C712" t="s">
        <v>1119</v>
      </c>
      <c r="D712" t="s">
        <v>4208</v>
      </c>
      <c r="E712" t="s">
        <v>2097</v>
      </c>
      <c r="F712" t="s">
        <v>3761</v>
      </c>
      <c r="G712" t="s">
        <v>3786</v>
      </c>
      <c r="H712" t="str">
        <f t="shared" si="22"/>
        <v>29</v>
      </c>
      <c r="I712">
        <f t="shared" si="23"/>
        <v>2</v>
      </c>
    </row>
    <row r="713" spans="1:9">
      <c r="A713" t="s">
        <v>2894</v>
      </c>
      <c r="B713" t="s">
        <v>741</v>
      </c>
      <c r="C713" t="s">
        <v>1119</v>
      </c>
      <c r="D713" t="s">
        <v>742</v>
      </c>
      <c r="E713" t="s">
        <v>2587</v>
      </c>
      <c r="F713" t="s">
        <v>5467</v>
      </c>
      <c r="G713" t="s">
        <v>3796</v>
      </c>
      <c r="H713" t="str">
        <f t="shared" si="22"/>
        <v>22</v>
      </c>
      <c r="I713">
        <f t="shared" si="23"/>
        <v>3</v>
      </c>
    </row>
    <row r="714" spans="1:9">
      <c r="A714" t="s">
        <v>2894</v>
      </c>
      <c r="B714" t="s">
        <v>739</v>
      </c>
      <c r="C714" t="s">
        <v>1119</v>
      </c>
      <c r="D714" t="s">
        <v>740</v>
      </c>
      <c r="E714" t="s">
        <v>2587</v>
      </c>
      <c r="F714" t="s">
        <v>3764</v>
      </c>
      <c r="G714" t="s">
        <v>3780</v>
      </c>
      <c r="H714" t="str">
        <f t="shared" si="22"/>
        <v>04</v>
      </c>
      <c r="I714">
        <f t="shared" si="23"/>
        <v>3</v>
      </c>
    </row>
    <row r="715" spans="1:9">
      <c r="A715" t="s">
        <v>2893</v>
      </c>
      <c r="B715" t="s">
        <v>752</v>
      </c>
      <c r="C715" t="s">
        <v>1118</v>
      </c>
      <c r="D715" t="s">
        <v>753</v>
      </c>
      <c r="E715" t="s">
        <v>2589</v>
      </c>
      <c r="F715" t="s">
        <v>3755</v>
      </c>
      <c r="G715" t="s">
        <v>3756</v>
      </c>
      <c r="H715" t="str">
        <f t="shared" si="22"/>
        <v>56</v>
      </c>
      <c r="I715">
        <f t="shared" si="23"/>
        <v>1</v>
      </c>
    </row>
    <row r="716" spans="1:9">
      <c r="A716" t="s">
        <v>2893</v>
      </c>
      <c r="B716" t="s">
        <v>5499</v>
      </c>
      <c r="C716" t="s">
        <v>1118</v>
      </c>
      <c r="D716" t="s">
        <v>5500</v>
      </c>
      <c r="E716" t="s">
        <v>2589</v>
      </c>
      <c r="F716" t="s">
        <v>3757</v>
      </c>
      <c r="G716" t="s">
        <v>3758</v>
      </c>
      <c r="H716" t="str">
        <f t="shared" si="22"/>
        <v>50</v>
      </c>
      <c r="I716">
        <f t="shared" si="23"/>
        <v>1</v>
      </c>
    </row>
    <row r="717" spans="1:9">
      <c r="A717" t="s">
        <v>2893</v>
      </c>
      <c r="B717" t="s">
        <v>5559</v>
      </c>
      <c r="C717" t="s">
        <v>1118</v>
      </c>
      <c r="D717" t="s">
        <v>5560</v>
      </c>
      <c r="E717" t="s">
        <v>2587</v>
      </c>
      <c r="F717" t="s">
        <v>3761</v>
      </c>
      <c r="G717" t="s">
        <v>3762</v>
      </c>
      <c r="H717" t="str">
        <f t="shared" si="22"/>
        <v>27</v>
      </c>
      <c r="I717">
        <f t="shared" si="23"/>
        <v>3</v>
      </c>
    </row>
    <row r="718" spans="1:9">
      <c r="A718" t="s">
        <v>2893</v>
      </c>
      <c r="B718" t="s">
        <v>748</v>
      </c>
      <c r="C718" t="s">
        <v>1118</v>
      </c>
      <c r="D718" t="s">
        <v>749</v>
      </c>
      <c r="E718" t="s">
        <v>2587</v>
      </c>
      <c r="F718" t="s">
        <v>3764</v>
      </c>
      <c r="G718" t="s">
        <v>3765</v>
      </c>
      <c r="H718" t="str">
        <f t="shared" si="22"/>
        <v>06</v>
      </c>
      <c r="I718">
        <f t="shared" si="23"/>
        <v>3</v>
      </c>
    </row>
    <row r="719" spans="1:9">
      <c r="A719" t="s">
        <v>2892</v>
      </c>
      <c r="B719" t="s">
        <v>799</v>
      </c>
      <c r="C719" t="s">
        <v>1117</v>
      </c>
      <c r="D719" t="s">
        <v>4210</v>
      </c>
      <c r="E719" t="s">
        <v>2097</v>
      </c>
      <c r="F719" t="s">
        <v>3755</v>
      </c>
      <c r="G719" t="s">
        <v>3803</v>
      </c>
      <c r="H719" t="str">
        <f t="shared" si="22"/>
        <v>61</v>
      </c>
      <c r="I719">
        <f t="shared" si="23"/>
        <v>2</v>
      </c>
    </row>
    <row r="720" spans="1:9">
      <c r="A720" t="s">
        <v>2892</v>
      </c>
      <c r="B720" t="s">
        <v>797</v>
      </c>
      <c r="C720" t="s">
        <v>1117</v>
      </c>
      <c r="D720" t="s">
        <v>798</v>
      </c>
      <c r="E720" t="s">
        <v>2097</v>
      </c>
      <c r="F720" t="s">
        <v>4553</v>
      </c>
      <c r="G720" t="s">
        <v>3767</v>
      </c>
      <c r="H720" t="str">
        <f t="shared" si="22"/>
        <v>58</v>
      </c>
      <c r="I720">
        <f t="shared" si="23"/>
        <v>2</v>
      </c>
    </row>
    <row r="721" spans="1:9">
      <c r="A721" t="s">
        <v>2892</v>
      </c>
      <c r="B721" t="s">
        <v>793</v>
      </c>
      <c r="C721" t="s">
        <v>1117</v>
      </c>
      <c r="D721" t="s">
        <v>794</v>
      </c>
      <c r="E721" t="s">
        <v>2097</v>
      </c>
      <c r="F721" t="s">
        <v>3755</v>
      </c>
      <c r="G721" t="s">
        <v>3756</v>
      </c>
      <c r="H721" t="str">
        <f t="shared" si="22"/>
        <v>56</v>
      </c>
      <c r="I721">
        <f t="shared" si="23"/>
        <v>2</v>
      </c>
    </row>
    <row r="722" spans="1:9">
      <c r="A722" t="s">
        <v>2892</v>
      </c>
      <c r="B722" t="s">
        <v>795</v>
      </c>
      <c r="C722" t="s">
        <v>1117</v>
      </c>
      <c r="D722" t="s">
        <v>796</v>
      </c>
      <c r="E722" t="s">
        <v>2097</v>
      </c>
      <c r="F722" t="s">
        <v>3755</v>
      </c>
      <c r="G722" t="s">
        <v>3756</v>
      </c>
      <c r="H722" t="str">
        <f t="shared" si="22"/>
        <v>56</v>
      </c>
      <c r="I722">
        <f t="shared" si="23"/>
        <v>2</v>
      </c>
    </row>
    <row r="723" spans="1:9">
      <c r="A723" t="s">
        <v>2892</v>
      </c>
      <c r="B723" t="s">
        <v>787</v>
      </c>
      <c r="C723" t="s">
        <v>1117</v>
      </c>
      <c r="D723" t="s">
        <v>788</v>
      </c>
      <c r="E723" t="s">
        <v>2097</v>
      </c>
      <c r="F723" t="s">
        <v>3757</v>
      </c>
      <c r="G723" t="s">
        <v>3758</v>
      </c>
      <c r="H723" t="str">
        <f t="shared" si="22"/>
        <v>50</v>
      </c>
      <c r="I723">
        <f t="shared" si="23"/>
        <v>2</v>
      </c>
    </row>
    <row r="724" spans="1:9">
      <c r="A724" t="s">
        <v>2892</v>
      </c>
      <c r="B724" t="s">
        <v>789</v>
      </c>
      <c r="C724" t="s">
        <v>1117</v>
      </c>
      <c r="D724" t="s">
        <v>790</v>
      </c>
      <c r="E724" t="s">
        <v>2097</v>
      </c>
      <c r="F724" t="s">
        <v>3757</v>
      </c>
      <c r="G724" t="s">
        <v>3758</v>
      </c>
      <c r="H724" t="str">
        <f t="shared" si="22"/>
        <v>50</v>
      </c>
      <c r="I724">
        <f t="shared" si="23"/>
        <v>2</v>
      </c>
    </row>
    <row r="725" spans="1:9">
      <c r="A725" t="s">
        <v>2892</v>
      </c>
      <c r="B725" t="s">
        <v>791</v>
      </c>
      <c r="C725" t="s">
        <v>1117</v>
      </c>
      <c r="D725" t="s">
        <v>792</v>
      </c>
      <c r="E725" t="s">
        <v>2097</v>
      </c>
      <c r="F725" t="s">
        <v>3757</v>
      </c>
      <c r="G725" t="s">
        <v>3758</v>
      </c>
      <c r="H725" t="str">
        <f t="shared" si="22"/>
        <v>50</v>
      </c>
      <c r="I725">
        <f t="shared" si="23"/>
        <v>2</v>
      </c>
    </row>
    <row r="726" spans="1:9">
      <c r="A726" t="s">
        <v>2892</v>
      </c>
      <c r="B726" t="s">
        <v>759</v>
      </c>
      <c r="C726" t="s">
        <v>1117</v>
      </c>
      <c r="D726" t="s">
        <v>760</v>
      </c>
      <c r="E726" t="s">
        <v>2097</v>
      </c>
      <c r="F726" t="s">
        <v>3761</v>
      </c>
      <c r="G726" t="s">
        <v>3781</v>
      </c>
      <c r="H726" t="str">
        <f t="shared" si="22"/>
        <v>20</v>
      </c>
      <c r="I726">
        <f t="shared" si="23"/>
        <v>2</v>
      </c>
    </row>
    <row r="727" spans="1:9">
      <c r="A727" t="s">
        <v>2892</v>
      </c>
      <c r="B727" t="s">
        <v>769</v>
      </c>
      <c r="C727" t="s">
        <v>1117</v>
      </c>
      <c r="D727" t="s">
        <v>770</v>
      </c>
      <c r="E727" t="s">
        <v>2097</v>
      </c>
      <c r="F727" t="s">
        <v>3761</v>
      </c>
      <c r="G727" t="s">
        <v>3781</v>
      </c>
      <c r="H727" t="str">
        <f t="shared" si="22"/>
        <v>20</v>
      </c>
      <c r="I727">
        <f t="shared" si="23"/>
        <v>2</v>
      </c>
    </row>
    <row r="728" spans="1:9">
      <c r="A728" t="s">
        <v>2892</v>
      </c>
      <c r="B728" t="s">
        <v>785</v>
      </c>
      <c r="C728" t="s">
        <v>1117</v>
      </c>
      <c r="D728" t="s">
        <v>786</v>
      </c>
      <c r="E728" t="s">
        <v>2097</v>
      </c>
      <c r="F728" t="s">
        <v>3761</v>
      </c>
      <c r="G728" t="s">
        <v>3781</v>
      </c>
      <c r="H728" t="str">
        <f t="shared" si="22"/>
        <v>20</v>
      </c>
      <c r="I728">
        <f t="shared" si="23"/>
        <v>2</v>
      </c>
    </row>
    <row r="729" spans="1:9">
      <c r="A729" t="s">
        <v>2892</v>
      </c>
      <c r="B729" t="s">
        <v>4643</v>
      </c>
      <c r="C729" t="s">
        <v>1117</v>
      </c>
      <c r="D729" t="s">
        <v>4644</v>
      </c>
      <c r="E729" t="s">
        <v>2097</v>
      </c>
      <c r="F729" t="s">
        <v>3761</v>
      </c>
      <c r="G729" t="s">
        <v>5486</v>
      </c>
      <c r="H729" t="str">
        <f t="shared" si="22"/>
        <v>17</v>
      </c>
      <c r="I729">
        <f t="shared" si="23"/>
        <v>2</v>
      </c>
    </row>
    <row r="730" spans="1:9">
      <c r="A730" t="s">
        <v>2892</v>
      </c>
      <c r="B730" t="s">
        <v>754</v>
      </c>
      <c r="C730" t="s">
        <v>1117</v>
      </c>
      <c r="D730" t="s">
        <v>755</v>
      </c>
      <c r="E730" t="s">
        <v>2097</v>
      </c>
      <c r="F730" t="s">
        <v>3761</v>
      </c>
      <c r="G730" t="s">
        <v>5463</v>
      </c>
      <c r="H730" t="str">
        <f t="shared" si="22"/>
        <v>16</v>
      </c>
      <c r="I730">
        <f t="shared" si="23"/>
        <v>2</v>
      </c>
    </row>
    <row r="731" spans="1:9">
      <c r="A731" t="s">
        <v>2892</v>
      </c>
      <c r="B731" t="s">
        <v>756</v>
      </c>
      <c r="C731" t="s">
        <v>1117</v>
      </c>
      <c r="D731" t="s">
        <v>757</v>
      </c>
      <c r="E731" t="s">
        <v>2097</v>
      </c>
      <c r="F731" t="s">
        <v>3761</v>
      </c>
      <c r="G731" t="s">
        <v>5463</v>
      </c>
      <c r="H731" t="str">
        <f t="shared" si="22"/>
        <v>16</v>
      </c>
      <c r="I731">
        <f t="shared" si="23"/>
        <v>2</v>
      </c>
    </row>
    <row r="732" spans="1:9">
      <c r="A732" t="s">
        <v>2892</v>
      </c>
      <c r="B732" t="s">
        <v>758</v>
      </c>
      <c r="C732" t="s">
        <v>1117</v>
      </c>
      <c r="D732" t="s">
        <v>4209</v>
      </c>
      <c r="E732" t="s">
        <v>2097</v>
      </c>
      <c r="F732" t="s">
        <v>3761</v>
      </c>
      <c r="G732" t="s">
        <v>5463</v>
      </c>
      <c r="H732" t="str">
        <f t="shared" si="22"/>
        <v>16</v>
      </c>
      <c r="I732">
        <f t="shared" si="23"/>
        <v>2</v>
      </c>
    </row>
    <row r="733" spans="1:9">
      <c r="A733" t="s">
        <v>2892</v>
      </c>
      <c r="B733" t="s">
        <v>763</v>
      </c>
      <c r="C733" t="s">
        <v>1117</v>
      </c>
      <c r="D733" t="s">
        <v>764</v>
      </c>
      <c r="E733" t="s">
        <v>2097</v>
      </c>
      <c r="F733" t="s">
        <v>3761</v>
      </c>
      <c r="G733" t="s">
        <v>5463</v>
      </c>
      <c r="H733" t="str">
        <f t="shared" si="22"/>
        <v>16</v>
      </c>
      <c r="I733">
        <f t="shared" si="23"/>
        <v>2</v>
      </c>
    </row>
    <row r="734" spans="1:9">
      <c r="A734" t="s">
        <v>2892</v>
      </c>
      <c r="B734" t="s">
        <v>771</v>
      </c>
      <c r="C734" t="s">
        <v>1117</v>
      </c>
      <c r="D734" t="s">
        <v>772</v>
      </c>
      <c r="E734" t="s">
        <v>2097</v>
      </c>
      <c r="F734" t="s">
        <v>3761</v>
      </c>
      <c r="G734" t="s">
        <v>5463</v>
      </c>
      <c r="H734" t="str">
        <f t="shared" si="22"/>
        <v>16</v>
      </c>
      <c r="I734">
        <f t="shared" si="23"/>
        <v>2</v>
      </c>
    </row>
    <row r="735" spans="1:9">
      <c r="A735" t="s">
        <v>2892</v>
      </c>
      <c r="B735" t="s">
        <v>773</v>
      </c>
      <c r="C735" t="s">
        <v>1117</v>
      </c>
      <c r="D735" t="s">
        <v>774</v>
      </c>
      <c r="E735" t="s">
        <v>2097</v>
      </c>
      <c r="F735" t="s">
        <v>3761</v>
      </c>
      <c r="G735" t="s">
        <v>5463</v>
      </c>
      <c r="H735" t="str">
        <f t="shared" si="22"/>
        <v>16</v>
      </c>
      <c r="I735">
        <f t="shared" si="23"/>
        <v>2</v>
      </c>
    </row>
    <row r="736" spans="1:9">
      <c r="A736" t="s">
        <v>2892</v>
      </c>
      <c r="B736" t="s">
        <v>775</v>
      </c>
      <c r="C736" t="s">
        <v>1117</v>
      </c>
      <c r="D736" t="s">
        <v>776</v>
      </c>
      <c r="E736" t="s">
        <v>2097</v>
      </c>
      <c r="F736" t="s">
        <v>3761</v>
      </c>
      <c r="G736" t="s">
        <v>5463</v>
      </c>
      <c r="H736" t="str">
        <f t="shared" si="22"/>
        <v>16</v>
      </c>
      <c r="I736">
        <f t="shared" si="23"/>
        <v>2</v>
      </c>
    </row>
    <row r="737" spans="1:9">
      <c r="A737" t="s">
        <v>2892</v>
      </c>
      <c r="B737" t="s">
        <v>777</v>
      </c>
      <c r="C737" t="s">
        <v>1117</v>
      </c>
      <c r="D737" t="s">
        <v>778</v>
      </c>
      <c r="E737" t="s">
        <v>2097</v>
      </c>
      <c r="F737" t="s">
        <v>3761</v>
      </c>
      <c r="G737" t="s">
        <v>5463</v>
      </c>
      <c r="H737" t="str">
        <f t="shared" si="22"/>
        <v>16</v>
      </c>
      <c r="I737">
        <f t="shared" si="23"/>
        <v>2</v>
      </c>
    </row>
    <row r="738" spans="1:9">
      <c r="A738" t="s">
        <v>2892</v>
      </c>
      <c r="B738" t="s">
        <v>779</v>
      </c>
      <c r="C738" t="s">
        <v>1117</v>
      </c>
      <c r="D738" t="s">
        <v>780</v>
      </c>
      <c r="E738" t="s">
        <v>2097</v>
      </c>
      <c r="F738" t="s">
        <v>3761</v>
      </c>
      <c r="G738" t="s">
        <v>5463</v>
      </c>
      <c r="H738" t="str">
        <f t="shared" si="22"/>
        <v>16</v>
      </c>
      <c r="I738">
        <f t="shared" si="23"/>
        <v>2</v>
      </c>
    </row>
    <row r="739" spans="1:9">
      <c r="A739" t="s">
        <v>2892</v>
      </c>
      <c r="B739" t="s">
        <v>783</v>
      </c>
      <c r="C739" t="s">
        <v>1117</v>
      </c>
      <c r="D739" t="s">
        <v>784</v>
      </c>
      <c r="E739" t="s">
        <v>2097</v>
      </c>
      <c r="F739" t="s">
        <v>3761</v>
      </c>
      <c r="G739" t="s">
        <v>5463</v>
      </c>
      <c r="H739" t="str">
        <f t="shared" si="22"/>
        <v>16</v>
      </c>
      <c r="I739">
        <f t="shared" si="23"/>
        <v>2</v>
      </c>
    </row>
    <row r="740" spans="1:9">
      <c r="A740" t="s">
        <v>2892</v>
      </c>
      <c r="B740" t="s">
        <v>4764</v>
      </c>
      <c r="C740" t="s">
        <v>1117</v>
      </c>
      <c r="D740" t="s">
        <v>2346</v>
      </c>
      <c r="E740" t="s">
        <v>2097</v>
      </c>
      <c r="F740" t="s">
        <v>3764</v>
      </c>
      <c r="G740" t="s">
        <v>3766</v>
      </c>
      <c r="H740" t="str">
        <f t="shared" si="22"/>
        <v>12</v>
      </c>
      <c r="I740">
        <f t="shared" si="23"/>
        <v>2</v>
      </c>
    </row>
    <row r="741" spans="1:9">
      <c r="A741" t="s">
        <v>2892</v>
      </c>
      <c r="B741" t="s">
        <v>761</v>
      </c>
      <c r="C741" t="s">
        <v>1117</v>
      </c>
      <c r="D741" t="s">
        <v>762</v>
      </c>
      <c r="E741" t="s">
        <v>2097</v>
      </c>
      <c r="F741" t="s">
        <v>3761</v>
      </c>
      <c r="G741" t="s">
        <v>3766</v>
      </c>
      <c r="H741" t="str">
        <f t="shared" si="22"/>
        <v>12</v>
      </c>
      <c r="I741">
        <f t="shared" si="23"/>
        <v>2</v>
      </c>
    </row>
    <row r="742" spans="1:9">
      <c r="A742" t="s">
        <v>2892</v>
      </c>
      <c r="B742" t="s">
        <v>765</v>
      </c>
      <c r="C742" t="s">
        <v>1117</v>
      </c>
      <c r="D742" t="s">
        <v>766</v>
      </c>
      <c r="E742" t="s">
        <v>2097</v>
      </c>
      <c r="F742" t="s">
        <v>3761</v>
      </c>
      <c r="G742" t="s">
        <v>3766</v>
      </c>
      <c r="H742" t="str">
        <f t="shared" si="22"/>
        <v>12</v>
      </c>
      <c r="I742">
        <f t="shared" si="23"/>
        <v>2</v>
      </c>
    </row>
    <row r="743" spans="1:9">
      <c r="A743" t="s">
        <v>2892</v>
      </c>
      <c r="B743" t="s">
        <v>767</v>
      </c>
      <c r="C743" t="s">
        <v>1117</v>
      </c>
      <c r="D743" t="s">
        <v>768</v>
      </c>
      <c r="E743" t="s">
        <v>2097</v>
      </c>
      <c r="F743" t="s">
        <v>3761</v>
      </c>
      <c r="G743" t="s">
        <v>3766</v>
      </c>
      <c r="H743" t="str">
        <f t="shared" si="22"/>
        <v>12</v>
      </c>
      <c r="I743">
        <f t="shared" si="23"/>
        <v>2</v>
      </c>
    </row>
    <row r="744" spans="1:9">
      <c r="A744" t="s">
        <v>2892</v>
      </c>
      <c r="B744" t="s">
        <v>781</v>
      </c>
      <c r="C744" t="s">
        <v>1117</v>
      </c>
      <c r="D744" t="s">
        <v>782</v>
      </c>
      <c r="E744" t="s">
        <v>2097</v>
      </c>
      <c r="F744" t="s">
        <v>3761</v>
      </c>
      <c r="G744" t="s">
        <v>3766</v>
      </c>
      <c r="H744" t="str">
        <f t="shared" si="22"/>
        <v>12</v>
      </c>
      <c r="I744">
        <f t="shared" si="23"/>
        <v>2</v>
      </c>
    </row>
    <row r="745" spans="1:9">
      <c r="A745" t="s">
        <v>2891</v>
      </c>
      <c r="B745" t="s">
        <v>808</v>
      </c>
      <c r="C745" t="s">
        <v>1116</v>
      </c>
      <c r="D745" t="s">
        <v>809</v>
      </c>
      <c r="E745" t="s">
        <v>2589</v>
      </c>
      <c r="F745" t="s">
        <v>3755</v>
      </c>
      <c r="G745" t="s">
        <v>3756</v>
      </c>
      <c r="H745" t="str">
        <f t="shared" si="22"/>
        <v>56</v>
      </c>
      <c r="I745">
        <f t="shared" si="23"/>
        <v>1</v>
      </c>
    </row>
    <row r="746" spans="1:9">
      <c r="A746" t="s">
        <v>2891</v>
      </c>
      <c r="B746" t="s">
        <v>806</v>
      </c>
      <c r="C746" t="s">
        <v>1116</v>
      </c>
      <c r="D746" t="s">
        <v>807</v>
      </c>
      <c r="E746" t="s">
        <v>2589</v>
      </c>
      <c r="F746" t="s">
        <v>3757</v>
      </c>
      <c r="G746" t="s">
        <v>3769</v>
      </c>
      <c r="H746" t="str">
        <f t="shared" si="22"/>
        <v>47</v>
      </c>
      <c r="I746">
        <f t="shared" si="23"/>
        <v>1</v>
      </c>
    </row>
    <row r="747" spans="1:9">
      <c r="A747" t="s">
        <v>2891</v>
      </c>
      <c r="B747" t="s">
        <v>804</v>
      </c>
      <c r="C747" t="s">
        <v>1116</v>
      </c>
      <c r="D747" t="s">
        <v>805</v>
      </c>
      <c r="E747" t="s">
        <v>2589</v>
      </c>
      <c r="F747" t="s">
        <v>3761</v>
      </c>
      <c r="G747" t="s">
        <v>5464</v>
      </c>
      <c r="H747" t="str">
        <f t="shared" si="22"/>
        <v>15</v>
      </c>
      <c r="I747">
        <f t="shared" si="23"/>
        <v>1</v>
      </c>
    </row>
    <row r="748" spans="1:9">
      <c r="A748" t="s">
        <v>2891</v>
      </c>
      <c r="B748" t="s">
        <v>802</v>
      </c>
      <c r="C748" t="s">
        <v>1116</v>
      </c>
      <c r="D748" t="s">
        <v>803</v>
      </c>
      <c r="E748" t="s">
        <v>2587</v>
      </c>
      <c r="F748" t="s">
        <v>3761</v>
      </c>
      <c r="G748" t="s">
        <v>5464</v>
      </c>
      <c r="H748" t="str">
        <f t="shared" si="22"/>
        <v>15</v>
      </c>
      <c r="I748">
        <f t="shared" si="23"/>
        <v>3</v>
      </c>
    </row>
    <row r="749" spans="1:9">
      <c r="A749" t="s">
        <v>2891</v>
      </c>
      <c r="B749" t="s">
        <v>800</v>
      </c>
      <c r="C749" t="s">
        <v>1116</v>
      </c>
      <c r="D749" t="s">
        <v>801</v>
      </c>
      <c r="E749" t="s">
        <v>2589</v>
      </c>
      <c r="F749" t="s">
        <v>3764</v>
      </c>
      <c r="G749" t="s">
        <v>3017</v>
      </c>
      <c r="H749" t="str">
        <f t="shared" si="22"/>
        <v>01</v>
      </c>
      <c r="I749">
        <f t="shared" si="23"/>
        <v>1</v>
      </c>
    </row>
    <row r="750" spans="1:9">
      <c r="A750" t="s">
        <v>2890</v>
      </c>
      <c r="B750" t="s">
        <v>821</v>
      </c>
      <c r="C750" t="s">
        <v>1115</v>
      </c>
      <c r="D750" t="s">
        <v>822</v>
      </c>
      <c r="E750" t="s">
        <v>2589</v>
      </c>
      <c r="F750" t="s">
        <v>3755</v>
      </c>
      <c r="G750" t="s">
        <v>3756</v>
      </c>
      <c r="H750" t="str">
        <f t="shared" si="22"/>
        <v>56</v>
      </c>
      <c r="I750">
        <f t="shared" si="23"/>
        <v>1</v>
      </c>
    </row>
    <row r="751" spans="1:9">
      <c r="A751" t="s">
        <v>2890</v>
      </c>
      <c r="B751" t="s">
        <v>810</v>
      </c>
      <c r="C751" t="s">
        <v>1115</v>
      </c>
      <c r="D751" t="s">
        <v>811</v>
      </c>
      <c r="E751" t="s">
        <v>2097</v>
      </c>
      <c r="F751" t="s">
        <v>3770</v>
      </c>
      <c r="G751" t="s">
        <v>5476</v>
      </c>
      <c r="H751" t="str">
        <f t="shared" si="22"/>
        <v>36</v>
      </c>
      <c r="I751">
        <f t="shared" si="23"/>
        <v>2</v>
      </c>
    </row>
    <row r="752" spans="1:9">
      <c r="A752" t="s">
        <v>2890</v>
      </c>
      <c r="B752" t="s">
        <v>812</v>
      </c>
      <c r="C752" t="s">
        <v>1115</v>
      </c>
      <c r="D752" t="s">
        <v>813</v>
      </c>
      <c r="E752" t="s">
        <v>2097</v>
      </c>
      <c r="F752" t="s">
        <v>3770</v>
      </c>
      <c r="G752" t="s">
        <v>5476</v>
      </c>
      <c r="H752" t="str">
        <f t="shared" si="22"/>
        <v>36</v>
      </c>
      <c r="I752">
        <f t="shared" si="23"/>
        <v>2</v>
      </c>
    </row>
    <row r="753" spans="1:9">
      <c r="A753" t="s">
        <v>2890</v>
      </c>
      <c r="B753" t="s">
        <v>814</v>
      </c>
      <c r="C753" t="s">
        <v>1115</v>
      </c>
      <c r="D753" t="s">
        <v>815</v>
      </c>
      <c r="E753" t="s">
        <v>2097</v>
      </c>
      <c r="F753" t="s">
        <v>3770</v>
      </c>
      <c r="G753" t="s">
        <v>5476</v>
      </c>
      <c r="H753" t="str">
        <f t="shared" si="22"/>
        <v>36</v>
      </c>
      <c r="I753">
        <f t="shared" si="23"/>
        <v>2</v>
      </c>
    </row>
    <row r="754" spans="1:9">
      <c r="A754" t="s">
        <v>2890</v>
      </c>
      <c r="B754" t="s">
        <v>816</v>
      </c>
      <c r="C754" t="s">
        <v>1115</v>
      </c>
      <c r="D754" t="s">
        <v>817</v>
      </c>
      <c r="E754" t="s">
        <v>2097</v>
      </c>
      <c r="F754" t="s">
        <v>3770</v>
      </c>
      <c r="G754" t="s">
        <v>5476</v>
      </c>
      <c r="H754" t="str">
        <f t="shared" si="22"/>
        <v>36</v>
      </c>
      <c r="I754">
        <f t="shared" si="23"/>
        <v>2</v>
      </c>
    </row>
    <row r="755" spans="1:9">
      <c r="A755" t="s">
        <v>2890</v>
      </c>
      <c r="B755" t="s">
        <v>819</v>
      </c>
      <c r="C755" t="s">
        <v>1115</v>
      </c>
      <c r="D755" t="s">
        <v>820</v>
      </c>
      <c r="E755" t="s">
        <v>2097</v>
      </c>
      <c r="F755" t="s">
        <v>3770</v>
      </c>
      <c r="G755" t="s">
        <v>5476</v>
      </c>
      <c r="H755" t="str">
        <f t="shared" si="22"/>
        <v>36</v>
      </c>
      <c r="I755">
        <f t="shared" si="23"/>
        <v>2</v>
      </c>
    </row>
    <row r="756" spans="1:9">
      <c r="A756" t="s">
        <v>2890</v>
      </c>
      <c r="B756" t="s">
        <v>818</v>
      </c>
      <c r="C756" t="s">
        <v>1115</v>
      </c>
      <c r="D756" t="s">
        <v>4211</v>
      </c>
      <c r="E756" t="s">
        <v>2589</v>
      </c>
      <c r="F756" t="s">
        <v>3764</v>
      </c>
      <c r="G756" t="s">
        <v>3017</v>
      </c>
      <c r="H756" t="str">
        <f t="shared" si="22"/>
        <v>01</v>
      </c>
      <c r="I756">
        <f t="shared" si="23"/>
        <v>1</v>
      </c>
    </row>
    <row r="757" spans="1:9">
      <c r="A757" t="s">
        <v>2889</v>
      </c>
      <c r="B757" t="s">
        <v>831</v>
      </c>
      <c r="C757" t="s">
        <v>1114</v>
      </c>
      <c r="D757" t="s">
        <v>832</v>
      </c>
      <c r="E757" t="s">
        <v>2589</v>
      </c>
      <c r="F757" t="s">
        <v>3755</v>
      </c>
      <c r="G757" t="s">
        <v>3756</v>
      </c>
      <c r="H757" t="str">
        <f t="shared" si="22"/>
        <v>56</v>
      </c>
      <c r="I757">
        <f t="shared" si="23"/>
        <v>1</v>
      </c>
    </row>
    <row r="758" spans="1:9">
      <c r="A758" t="s">
        <v>2889</v>
      </c>
      <c r="B758" t="s">
        <v>829</v>
      </c>
      <c r="C758" t="s">
        <v>1114</v>
      </c>
      <c r="D758" t="s">
        <v>830</v>
      </c>
      <c r="E758" t="s">
        <v>2589</v>
      </c>
      <c r="F758" t="s">
        <v>3757</v>
      </c>
      <c r="G758" t="s">
        <v>3758</v>
      </c>
      <c r="H758" t="str">
        <f t="shared" si="22"/>
        <v>50</v>
      </c>
      <c r="I758">
        <f t="shared" si="23"/>
        <v>1</v>
      </c>
    </row>
    <row r="759" spans="1:9">
      <c r="A759" t="s">
        <v>2889</v>
      </c>
      <c r="B759" t="s">
        <v>827</v>
      </c>
      <c r="C759" t="s">
        <v>1114</v>
      </c>
      <c r="D759" t="s">
        <v>828</v>
      </c>
      <c r="E759" t="s">
        <v>2589</v>
      </c>
      <c r="F759" t="s">
        <v>3761</v>
      </c>
      <c r="G759" t="s">
        <v>3762</v>
      </c>
      <c r="H759" t="str">
        <f t="shared" si="22"/>
        <v>27</v>
      </c>
      <c r="I759">
        <f t="shared" si="23"/>
        <v>1</v>
      </c>
    </row>
    <row r="760" spans="1:9">
      <c r="A760" t="s">
        <v>2889</v>
      </c>
      <c r="B760" t="s">
        <v>825</v>
      </c>
      <c r="C760" t="s">
        <v>1114</v>
      </c>
      <c r="D760" t="s">
        <v>826</v>
      </c>
      <c r="E760" t="s">
        <v>2587</v>
      </c>
      <c r="F760" t="s">
        <v>3764</v>
      </c>
      <c r="G760" t="s">
        <v>5483</v>
      </c>
      <c r="H760" t="str">
        <f t="shared" si="22"/>
        <v>07</v>
      </c>
      <c r="I760">
        <f t="shared" si="23"/>
        <v>3</v>
      </c>
    </row>
    <row r="761" spans="1:9">
      <c r="A761" t="s">
        <v>2889</v>
      </c>
      <c r="B761" t="s">
        <v>823</v>
      </c>
      <c r="C761" t="s">
        <v>1114</v>
      </c>
      <c r="D761" t="s">
        <v>824</v>
      </c>
      <c r="E761" t="s">
        <v>2589</v>
      </c>
      <c r="F761" t="s">
        <v>3764</v>
      </c>
      <c r="G761" t="s">
        <v>3017</v>
      </c>
      <c r="H761" t="str">
        <f t="shared" si="22"/>
        <v>01</v>
      </c>
      <c r="I761">
        <f t="shared" si="23"/>
        <v>1</v>
      </c>
    </row>
    <row r="762" spans="1:9">
      <c r="A762" t="s">
        <v>2888</v>
      </c>
      <c r="B762" t="s">
        <v>847</v>
      </c>
      <c r="C762" t="s">
        <v>1113</v>
      </c>
      <c r="D762" t="s">
        <v>848</v>
      </c>
      <c r="E762" t="s">
        <v>2589</v>
      </c>
      <c r="F762" t="s">
        <v>3755</v>
      </c>
      <c r="G762" t="s">
        <v>3756</v>
      </c>
      <c r="H762" t="str">
        <f t="shared" si="22"/>
        <v>56</v>
      </c>
      <c r="I762">
        <f t="shared" si="23"/>
        <v>1</v>
      </c>
    </row>
    <row r="763" spans="1:9">
      <c r="A763" t="s">
        <v>2888</v>
      </c>
      <c r="B763" t="s">
        <v>845</v>
      </c>
      <c r="C763" t="s">
        <v>1113</v>
      </c>
      <c r="D763" t="s">
        <v>846</v>
      </c>
      <c r="E763" t="s">
        <v>2589</v>
      </c>
      <c r="F763" t="s">
        <v>3757</v>
      </c>
      <c r="G763" t="s">
        <v>3772</v>
      </c>
      <c r="H763" t="str">
        <f t="shared" ref="H763:H826" si="24">VLOOKUP(G763,dataSchoolOrder,2,0)</f>
        <v>52</v>
      </c>
      <c r="I763">
        <f t="shared" si="23"/>
        <v>1</v>
      </c>
    </row>
    <row r="764" spans="1:9">
      <c r="A764" t="s">
        <v>2888</v>
      </c>
      <c r="B764" t="s">
        <v>839</v>
      </c>
      <c r="C764" t="s">
        <v>1113</v>
      </c>
      <c r="D764" t="s">
        <v>840</v>
      </c>
      <c r="E764" t="s">
        <v>2587</v>
      </c>
      <c r="F764" t="s">
        <v>3761</v>
      </c>
      <c r="G764" t="s">
        <v>3773</v>
      </c>
      <c r="H764" t="str">
        <f t="shared" si="24"/>
        <v>30</v>
      </c>
      <c r="I764">
        <f t="shared" si="23"/>
        <v>3</v>
      </c>
    </row>
    <row r="765" spans="1:9">
      <c r="A765" t="s">
        <v>2888</v>
      </c>
      <c r="B765" t="s">
        <v>835</v>
      </c>
      <c r="C765" t="s">
        <v>1113</v>
      </c>
      <c r="D765" t="s">
        <v>836</v>
      </c>
      <c r="E765" t="s">
        <v>2589</v>
      </c>
      <c r="F765" t="s">
        <v>5467</v>
      </c>
      <c r="G765" t="s">
        <v>3796</v>
      </c>
      <c r="H765" t="str">
        <f t="shared" si="24"/>
        <v>22</v>
      </c>
      <c r="I765">
        <f t="shared" si="23"/>
        <v>1</v>
      </c>
    </row>
    <row r="766" spans="1:9">
      <c r="A766" t="s">
        <v>2888</v>
      </c>
      <c r="B766" t="s">
        <v>833</v>
      </c>
      <c r="C766" t="s">
        <v>1113</v>
      </c>
      <c r="D766" t="s">
        <v>834</v>
      </c>
      <c r="E766" t="s">
        <v>2589</v>
      </c>
      <c r="F766" t="s">
        <v>5467</v>
      </c>
      <c r="G766" t="s">
        <v>5468</v>
      </c>
      <c r="H766" t="str">
        <f t="shared" si="24"/>
        <v>14</v>
      </c>
      <c r="I766">
        <f t="shared" si="23"/>
        <v>1</v>
      </c>
    </row>
    <row r="767" spans="1:9">
      <c r="A767" t="s">
        <v>2888</v>
      </c>
      <c r="B767" t="s">
        <v>841</v>
      </c>
      <c r="C767" t="s">
        <v>1113</v>
      </c>
      <c r="D767" t="s">
        <v>842</v>
      </c>
      <c r="E767" t="s">
        <v>2589</v>
      </c>
      <c r="F767" t="s">
        <v>5467</v>
      </c>
      <c r="G767" t="s">
        <v>3785</v>
      </c>
      <c r="H767" t="str">
        <f t="shared" si="24"/>
        <v>09</v>
      </c>
      <c r="I767">
        <f t="shared" si="23"/>
        <v>1</v>
      </c>
    </row>
    <row r="768" spans="1:9">
      <c r="A768" t="s">
        <v>2888</v>
      </c>
      <c r="B768" t="s">
        <v>837</v>
      </c>
      <c r="C768" t="s">
        <v>1113</v>
      </c>
      <c r="D768" t="s">
        <v>838</v>
      </c>
      <c r="E768" t="s">
        <v>2589</v>
      </c>
      <c r="F768" t="s">
        <v>3764</v>
      </c>
      <c r="G768" t="s">
        <v>5484</v>
      </c>
      <c r="H768" t="str">
        <f t="shared" si="24"/>
        <v>05</v>
      </c>
      <c r="I768">
        <f t="shared" si="23"/>
        <v>1</v>
      </c>
    </row>
    <row r="769" spans="1:9">
      <c r="A769" t="s">
        <v>2887</v>
      </c>
      <c r="B769" t="s">
        <v>849</v>
      </c>
      <c r="C769" t="s">
        <v>1112</v>
      </c>
      <c r="D769" t="s">
        <v>850</v>
      </c>
      <c r="E769" t="s">
        <v>2587</v>
      </c>
      <c r="F769" t="s">
        <v>3761</v>
      </c>
      <c r="G769" t="s">
        <v>3768</v>
      </c>
      <c r="H769" t="str">
        <f t="shared" si="24"/>
        <v>13</v>
      </c>
      <c r="I769">
        <f t="shared" si="23"/>
        <v>3</v>
      </c>
    </row>
    <row r="770" spans="1:9">
      <c r="A770" t="s">
        <v>2886</v>
      </c>
      <c r="B770" t="s">
        <v>859</v>
      </c>
      <c r="C770" t="s">
        <v>1111</v>
      </c>
      <c r="D770" t="s">
        <v>860</v>
      </c>
      <c r="E770" t="s">
        <v>2589</v>
      </c>
      <c r="F770" t="s">
        <v>3755</v>
      </c>
      <c r="G770" t="s">
        <v>3756</v>
      </c>
      <c r="H770" t="str">
        <f t="shared" si="24"/>
        <v>56</v>
      </c>
      <c r="I770">
        <f t="shared" ref="I770:I833" si="25">IFERROR(VLOOKUP(E770,dataTitleIOrder,2,0),"")</f>
        <v>1</v>
      </c>
    </row>
    <row r="771" spans="1:9">
      <c r="A771" t="s">
        <v>2886</v>
      </c>
      <c r="B771" t="s">
        <v>858</v>
      </c>
      <c r="C771" t="s">
        <v>1111</v>
      </c>
      <c r="D771" t="s">
        <v>3589</v>
      </c>
      <c r="E771" t="s">
        <v>2097</v>
      </c>
      <c r="F771" t="s">
        <v>3757</v>
      </c>
      <c r="G771" t="s">
        <v>3769</v>
      </c>
      <c r="H771" t="str">
        <f t="shared" si="24"/>
        <v>47</v>
      </c>
      <c r="I771">
        <f t="shared" si="25"/>
        <v>2</v>
      </c>
    </row>
    <row r="772" spans="1:9">
      <c r="A772" t="s">
        <v>2886</v>
      </c>
      <c r="B772" t="s">
        <v>852</v>
      </c>
      <c r="C772" t="s">
        <v>1111</v>
      </c>
      <c r="D772" t="s">
        <v>853</v>
      </c>
      <c r="E772" t="s">
        <v>2097</v>
      </c>
      <c r="F772" t="s">
        <v>3761</v>
      </c>
      <c r="G772" t="s">
        <v>5464</v>
      </c>
      <c r="H772" t="str">
        <f t="shared" si="24"/>
        <v>15</v>
      </c>
      <c r="I772">
        <f t="shared" si="25"/>
        <v>2</v>
      </c>
    </row>
    <row r="773" spans="1:9">
      <c r="A773" t="s">
        <v>2886</v>
      </c>
      <c r="B773" t="s">
        <v>854</v>
      </c>
      <c r="C773" t="s">
        <v>1111</v>
      </c>
      <c r="D773" t="s">
        <v>855</v>
      </c>
      <c r="E773" t="s">
        <v>2097</v>
      </c>
      <c r="F773" t="s">
        <v>3761</v>
      </c>
      <c r="G773" t="s">
        <v>5464</v>
      </c>
      <c r="H773" t="str">
        <f t="shared" si="24"/>
        <v>15</v>
      </c>
      <c r="I773">
        <f t="shared" si="25"/>
        <v>2</v>
      </c>
    </row>
    <row r="774" spans="1:9">
      <c r="A774" t="s">
        <v>2886</v>
      </c>
      <c r="B774" t="s">
        <v>856</v>
      </c>
      <c r="C774" t="s">
        <v>1111</v>
      </c>
      <c r="D774" t="s">
        <v>857</v>
      </c>
      <c r="E774" t="s">
        <v>2097</v>
      </c>
      <c r="F774" t="s">
        <v>3761</v>
      </c>
      <c r="G774" t="s">
        <v>5464</v>
      </c>
      <c r="H774" t="str">
        <f t="shared" si="24"/>
        <v>15</v>
      </c>
      <c r="I774">
        <f t="shared" si="25"/>
        <v>2</v>
      </c>
    </row>
    <row r="775" spans="1:9">
      <c r="A775" t="s">
        <v>2886</v>
      </c>
      <c r="B775" t="s">
        <v>851</v>
      </c>
      <c r="C775" t="s">
        <v>1111</v>
      </c>
      <c r="D775" t="s">
        <v>2346</v>
      </c>
      <c r="E775" t="s">
        <v>2589</v>
      </c>
      <c r="F775" t="s">
        <v>3764</v>
      </c>
      <c r="G775" t="s">
        <v>3017</v>
      </c>
      <c r="H775" t="str">
        <f t="shared" si="24"/>
        <v>01</v>
      </c>
      <c r="I775">
        <f t="shared" si="25"/>
        <v>1</v>
      </c>
    </row>
    <row r="776" spans="1:9">
      <c r="A776" t="s">
        <v>2885</v>
      </c>
      <c r="B776" t="s">
        <v>873</v>
      </c>
      <c r="C776" t="s">
        <v>1110</v>
      </c>
      <c r="D776" t="s">
        <v>874</v>
      </c>
      <c r="E776" t="s">
        <v>2589</v>
      </c>
      <c r="F776" t="s">
        <v>3755</v>
      </c>
      <c r="G776" t="s">
        <v>3756</v>
      </c>
      <c r="H776" t="str">
        <f t="shared" si="24"/>
        <v>56</v>
      </c>
      <c r="I776">
        <f t="shared" si="25"/>
        <v>1</v>
      </c>
    </row>
    <row r="777" spans="1:9">
      <c r="A777" t="s">
        <v>2885</v>
      </c>
      <c r="B777" t="s">
        <v>871</v>
      </c>
      <c r="C777" t="s">
        <v>1110</v>
      </c>
      <c r="D777" t="s">
        <v>872</v>
      </c>
      <c r="E777" t="s">
        <v>2587</v>
      </c>
      <c r="F777" t="s">
        <v>3757</v>
      </c>
      <c r="G777" t="s">
        <v>3758</v>
      </c>
      <c r="H777" t="str">
        <f t="shared" si="24"/>
        <v>50</v>
      </c>
      <c r="I777">
        <f t="shared" si="25"/>
        <v>3</v>
      </c>
    </row>
    <row r="778" spans="1:9">
      <c r="A778" t="s">
        <v>2885</v>
      </c>
      <c r="B778" t="s">
        <v>863</v>
      </c>
      <c r="C778" t="s">
        <v>1110</v>
      </c>
      <c r="D778" t="s">
        <v>864</v>
      </c>
      <c r="E778" t="s">
        <v>2589</v>
      </c>
      <c r="F778" t="s">
        <v>3761</v>
      </c>
      <c r="G778" t="s">
        <v>5463</v>
      </c>
      <c r="H778" t="str">
        <f t="shared" si="24"/>
        <v>16</v>
      </c>
      <c r="I778">
        <f t="shared" si="25"/>
        <v>1</v>
      </c>
    </row>
    <row r="779" spans="1:9">
      <c r="A779" t="s">
        <v>2885</v>
      </c>
      <c r="B779" t="s">
        <v>861</v>
      </c>
      <c r="C779" t="s">
        <v>1110</v>
      </c>
      <c r="D779" t="s">
        <v>862</v>
      </c>
      <c r="E779" t="s">
        <v>2587</v>
      </c>
      <c r="F779" t="s">
        <v>3761</v>
      </c>
      <c r="G779" t="s">
        <v>5463</v>
      </c>
      <c r="H779" t="str">
        <f t="shared" si="24"/>
        <v>16</v>
      </c>
      <c r="I779">
        <f t="shared" si="25"/>
        <v>3</v>
      </c>
    </row>
    <row r="780" spans="1:9">
      <c r="A780" t="s">
        <v>2885</v>
      </c>
      <c r="B780" t="s">
        <v>867</v>
      </c>
      <c r="C780" t="s">
        <v>1110</v>
      </c>
      <c r="D780" t="s">
        <v>868</v>
      </c>
      <c r="E780" t="s">
        <v>2587</v>
      </c>
      <c r="F780" t="s">
        <v>3761</v>
      </c>
      <c r="G780" t="s">
        <v>5463</v>
      </c>
      <c r="H780" t="str">
        <f t="shared" si="24"/>
        <v>16</v>
      </c>
      <c r="I780">
        <f t="shared" si="25"/>
        <v>3</v>
      </c>
    </row>
    <row r="781" spans="1:9">
      <c r="A781" t="s">
        <v>2885</v>
      </c>
      <c r="B781" t="s">
        <v>865</v>
      </c>
      <c r="C781" t="s">
        <v>1110</v>
      </c>
      <c r="D781" t="s">
        <v>866</v>
      </c>
      <c r="E781" t="s">
        <v>2587</v>
      </c>
      <c r="F781" t="s">
        <v>3761</v>
      </c>
      <c r="G781" t="s">
        <v>3766</v>
      </c>
      <c r="H781" t="str">
        <f t="shared" si="24"/>
        <v>12</v>
      </c>
      <c r="I781">
        <f t="shared" si="25"/>
        <v>3</v>
      </c>
    </row>
    <row r="782" spans="1:9">
      <c r="A782" t="s">
        <v>2885</v>
      </c>
      <c r="B782" t="s">
        <v>869</v>
      </c>
      <c r="C782" t="s">
        <v>1110</v>
      </c>
      <c r="D782" t="s">
        <v>870</v>
      </c>
      <c r="E782" t="s">
        <v>2587</v>
      </c>
      <c r="F782" t="s">
        <v>3761</v>
      </c>
      <c r="G782" t="s">
        <v>3766</v>
      </c>
      <c r="H782" t="str">
        <f t="shared" si="24"/>
        <v>12</v>
      </c>
      <c r="I782">
        <f t="shared" si="25"/>
        <v>3</v>
      </c>
    </row>
    <row r="783" spans="1:9">
      <c r="A783" t="s">
        <v>2884</v>
      </c>
      <c r="B783" t="s">
        <v>881</v>
      </c>
      <c r="C783" t="s">
        <v>1109</v>
      </c>
      <c r="D783" t="s">
        <v>882</v>
      </c>
      <c r="E783" t="s">
        <v>2589</v>
      </c>
      <c r="F783" t="s">
        <v>3755</v>
      </c>
      <c r="G783" t="s">
        <v>3756</v>
      </c>
      <c r="H783" t="str">
        <f t="shared" si="24"/>
        <v>56</v>
      </c>
      <c r="I783">
        <f t="shared" si="25"/>
        <v>1</v>
      </c>
    </row>
    <row r="784" spans="1:9">
      <c r="A784" t="s">
        <v>2884</v>
      </c>
      <c r="B784" t="s">
        <v>877</v>
      </c>
      <c r="C784" t="s">
        <v>1109</v>
      </c>
      <c r="D784" t="s">
        <v>878</v>
      </c>
      <c r="E784" t="s">
        <v>2589</v>
      </c>
      <c r="F784" t="s">
        <v>3757</v>
      </c>
      <c r="G784" t="s">
        <v>3772</v>
      </c>
      <c r="H784" t="str">
        <f t="shared" si="24"/>
        <v>52</v>
      </c>
      <c r="I784">
        <f t="shared" si="25"/>
        <v>1</v>
      </c>
    </row>
    <row r="785" spans="1:9">
      <c r="A785" t="s">
        <v>2884</v>
      </c>
      <c r="B785" t="s">
        <v>879</v>
      </c>
      <c r="C785" t="s">
        <v>1109</v>
      </c>
      <c r="D785" t="s">
        <v>880</v>
      </c>
      <c r="E785" t="s">
        <v>2587</v>
      </c>
      <c r="F785" t="s">
        <v>3761</v>
      </c>
      <c r="G785" t="s">
        <v>3777</v>
      </c>
      <c r="H785" t="str">
        <f t="shared" si="24"/>
        <v>28</v>
      </c>
      <c r="I785">
        <f t="shared" si="25"/>
        <v>3</v>
      </c>
    </row>
    <row r="786" spans="1:9">
      <c r="A786" t="s">
        <v>2884</v>
      </c>
      <c r="B786" t="s">
        <v>875</v>
      </c>
      <c r="C786" t="s">
        <v>1109</v>
      </c>
      <c r="D786" t="s">
        <v>876</v>
      </c>
      <c r="E786" t="s">
        <v>2587</v>
      </c>
      <c r="F786" t="s">
        <v>3764</v>
      </c>
      <c r="G786" t="s">
        <v>3765</v>
      </c>
      <c r="H786" t="str">
        <f t="shared" si="24"/>
        <v>06</v>
      </c>
      <c r="I786">
        <f t="shared" si="25"/>
        <v>3</v>
      </c>
    </row>
    <row r="787" spans="1:9">
      <c r="A787" t="s">
        <v>2883</v>
      </c>
      <c r="B787" t="s">
        <v>884</v>
      </c>
      <c r="C787" t="s">
        <v>1108</v>
      </c>
      <c r="D787" t="s">
        <v>885</v>
      </c>
      <c r="E787" t="s">
        <v>2587</v>
      </c>
      <c r="F787" t="s">
        <v>3761</v>
      </c>
      <c r="G787" t="s">
        <v>3773</v>
      </c>
      <c r="H787" t="str">
        <f t="shared" si="24"/>
        <v>30</v>
      </c>
      <c r="I787">
        <f t="shared" si="25"/>
        <v>3</v>
      </c>
    </row>
    <row r="788" spans="1:9">
      <c r="A788" t="s">
        <v>2883</v>
      </c>
      <c r="B788" t="s">
        <v>883</v>
      </c>
      <c r="C788" t="s">
        <v>1108</v>
      </c>
      <c r="D788" t="s">
        <v>2588</v>
      </c>
      <c r="E788" t="s">
        <v>2589</v>
      </c>
      <c r="F788" t="s">
        <v>5467</v>
      </c>
      <c r="G788" t="s">
        <v>3785</v>
      </c>
      <c r="H788" t="str">
        <f t="shared" si="24"/>
        <v>09</v>
      </c>
      <c r="I788">
        <f t="shared" si="25"/>
        <v>1</v>
      </c>
    </row>
    <row r="789" spans="1:9">
      <c r="A789" t="s">
        <v>2882</v>
      </c>
      <c r="B789" t="s">
        <v>890</v>
      </c>
      <c r="C789" t="s">
        <v>1107</v>
      </c>
      <c r="D789" t="s">
        <v>891</v>
      </c>
      <c r="E789" t="s">
        <v>2589</v>
      </c>
      <c r="F789" t="s">
        <v>4553</v>
      </c>
      <c r="G789" t="s">
        <v>3792</v>
      </c>
      <c r="H789" t="str">
        <f t="shared" si="24"/>
        <v>60</v>
      </c>
      <c r="I789">
        <f t="shared" si="25"/>
        <v>1</v>
      </c>
    </row>
    <row r="790" spans="1:9">
      <c r="A790" t="s">
        <v>2882</v>
      </c>
      <c r="B790" t="s">
        <v>888</v>
      </c>
      <c r="C790" t="s">
        <v>1107</v>
      </c>
      <c r="D790" t="s">
        <v>889</v>
      </c>
      <c r="E790" t="s">
        <v>2587</v>
      </c>
      <c r="F790" t="s">
        <v>3770</v>
      </c>
      <c r="G790" t="s">
        <v>3801</v>
      </c>
      <c r="H790" t="str">
        <f t="shared" si="24"/>
        <v>42</v>
      </c>
      <c r="I790">
        <f t="shared" si="25"/>
        <v>3</v>
      </c>
    </row>
    <row r="791" spans="1:9">
      <c r="A791" t="s">
        <v>2882</v>
      </c>
      <c r="B791" t="s">
        <v>886</v>
      </c>
      <c r="C791" t="s">
        <v>1107</v>
      </c>
      <c r="D791" t="s">
        <v>887</v>
      </c>
      <c r="E791" t="s">
        <v>2587</v>
      </c>
      <c r="F791" t="s">
        <v>5467</v>
      </c>
      <c r="G791" t="s">
        <v>3785</v>
      </c>
      <c r="H791" t="str">
        <f t="shared" si="24"/>
        <v>09</v>
      </c>
      <c r="I791">
        <f t="shared" si="25"/>
        <v>3</v>
      </c>
    </row>
    <row r="792" spans="1:9">
      <c r="A792" t="s">
        <v>2881</v>
      </c>
      <c r="B792" t="s">
        <v>900</v>
      </c>
      <c r="C792" t="s">
        <v>1106</v>
      </c>
      <c r="D792" t="s">
        <v>901</v>
      </c>
      <c r="E792" t="s">
        <v>2589</v>
      </c>
      <c r="F792" t="s">
        <v>3755</v>
      </c>
      <c r="G792" t="s">
        <v>3756</v>
      </c>
      <c r="H792" t="str">
        <f t="shared" si="24"/>
        <v>56</v>
      </c>
      <c r="I792">
        <f t="shared" si="25"/>
        <v>1</v>
      </c>
    </row>
    <row r="793" spans="1:9">
      <c r="A793" t="s">
        <v>2881</v>
      </c>
      <c r="B793" t="s">
        <v>898</v>
      </c>
      <c r="C793" t="s">
        <v>1106</v>
      </c>
      <c r="D793" t="s">
        <v>899</v>
      </c>
      <c r="E793" t="s">
        <v>2589</v>
      </c>
      <c r="F793" t="s">
        <v>3757</v>
      </c>
      <c r="G793" t="s">
        <v>3758</v>
      </c>
      <c r="H793" t="str">
        <f t="shared" si="24"/>
        <v>50</v>
      </c>
      <c r="I793">
        <f t="shared" si="25"/>
        <v>1</v>
      </c>
    </row>
    <row r="794" spans="1:9">
      <c r="A794" t="s">
        <v>2881</v>
      </c>
      <c r="B794" t="s">
        <v>894</v>
      </c>
      <c r="C794" t="s">
        <v>1106</v>
      </c>
      <c r="D794" t="s">
        <v>895</v>
      </c>
      <c r="E794" t="s">
        <v>2589</v>
      </c>
      <c r="F794" t="s">
        <v>3761</v>
      </c>
      <c r="G794" t="s">
        <v>3786</v>
      </c>
      <c r="H794" t="str">
        <f t="shared" si="24"/>
        <v>29</v>
      </c>
      <c r="I794">
        <f t="shared" si="25"/>
        <v>1</v>
      </c>
    </row>
    <row r="795" spans="1:9">
      <c r="A795" t="s">
        <v>2881</v>
      </c>
      <c r="B795" t="s">
        <v>896</v>
      </c>
      <c r="C795" t="s">
        <v>1106</v>
      </c>
      <c r="D795" t="s">
        <v>897</v>
      </c>
      <c r="E795" t="s">
        <v>2589</v>
      </c>
      <c r="F795" t="s">
        <v>5467</v>
      </c>
      <c r="G795" t="s">
        <v>3796</v>
      </c>
      <c r="H795" t="str">
        <f t="shared" si="24"/>
        <v>22</v>
      </c>
      <c r="I795">
        <f t="shared" si="25"/>
        <v>1</v>
      </c>
    </row>
    <row r="796" spans="1:9">
      <c r="A796" t="s">
        <v>2881</v>
      </c>
      <c r="B796" t="s">
        <v>892</v>
      </c>
      <c r="C796" t="s">
        <v>1106</v>
      </c>
      <c r="D796" t="s">
        <v>893</v>
      </c>
      <c r="E796" t="s">
        <v>2587</v>
      </c>
      <c r="F796" t="s">
        <v>3764</v>
      </c>
      <c r="G796" t="s">
        <v>3780</v>
      </c>
      <c r="H796" t="str">
        <f t="shared" si="24"/>
        <v>04</v>
      </c>
      <c r="I796">
        <f t="shared" si="25"/>
        <v>3</v>
      </c>
    </row>
    <row r="797" spans="1:9">
      <c r="A797" t="s">
        <v>2880</v>
      </c>
      <c r="B797" t="s">
        <v>914</v>
      </c>
      <c r="C797" t="s">
        <v>1105</v>
      </c>
      <c r="D797" t="s">
        <v>915</v>
      </c>
      <c r="E797" t="s">
        <v>2589</v>
      </c>
      <c r="F797" t="s">
        <v>3755</v>
      </c>
      <c r="G797" t="s">
        <v>3803</v>
      </c>
      <c r="H797" t="str">
        <f t="shared" si="24"/>
        <v>61</v>
      </c>
      <c r="I797">
        <f t="shared" si="25"/>
        <v>1</v>
      </c>
    </row>
    <row r="798" spans="1:9">
      <c r="A798" t="s">
        <v>2880</v>
      </c>
      <c r="B798" t="s">
        <v>916</v>
      </c>
      <c r="C798" t="s">
        <v>1105</v>
      </c>
      <c r="D798" t="s">
        <v>917</v>
      </c>
      <c r="E798" t="s">
        <v>2589</v>
      </c>
      <c r="F798" t="s">
        <v>3755</v>
      </c>
      <c r="G798" t="s">
        <v>3756</v>
      </c>
      <c r="H798" t="str">
        <f t="shared" si="24"/>
        <v>56</v>
      </c>
      <c r="I798">
        <f t="shared" si="25"/>
        <v>1</v>
      </c>
    </row>
    <row r="799" spans="1:9">
      <c r="A799" t="s">
        <v>2880</v>
      </c>
      <c r="B799" t="s">
        <v>918</v>
      </c>
      <c r="C799" t="s">
        <v>1105</v>
      </c>
      <c r="D799" t="s">
        <v>4212</v>
      </c>
      <c r="E799" t="s">
        <v>2589</v>
      </c>
      <c r="F799" t="s">
        <v>3755</v>
      </c>
      <c r="G799" t="s">
        <v>3756</v>
      </c>
      <c r="H799" t="str">
        <f t="shared" si="24"/>
        <v>56</v>
      </c>
      <c r="I799">
        <f t="shared" si="25"/>
        <v>1</v>
      </c>
    </row>
    <row r="800" spans="1:9">
      <c r="A800" t="s">
        <v>2880</v>
      </c>
      <c r="B800" t="s">
        <v>910</v>
      </c>
      <c r="C800" t="s">
        <v>1105</v>
      </c>
      <c r="D800" t="s">
        <v>911</v>
      </c>
      <c r="E800" t="s">
        <v>2589</v>
      </c>
      <c r="F800" t="s">
        <v>3757</v>
      </c>
      <c r="G800" t="s">
        <v>3758</v>
      </c>
      <c r="H800" t="str">
        <f t="shared" si="24"/>
        <v>50</v>
      </c>
      <c r="I800">
        <f t="shared" si="25"/>
        <v>1</v>
      </c>
    </row>
    <row r="801" spans="1:9">
      <c r="A801" t="s">
        <v>2880</v>
      </c>
      <c r="B801" t="s">
        <v>912</v>
      </c>
      <c r="C801" t="s">
        <v>1105</v>
      </c>
      <c r="D801" t="s">
        <v>913</v>
      </c>
      <c r="E801" t="s">
        <v>2589</v>
      </c>
      <c r="F801" t="s">
        <v>3757</v>
      </c>
      <c r="G801" t="s">
        <v>3758</v>
      </c>
      <c r="H801" t="str">
        <f t="shared" si="24"/>
        <v>50</v>
      </c>
      <c r="I801">
        <f t="shared" si="25"/>
        <v>1</v>
      </c>
    </row>
    <row r="802" spans="1:9">
      <c r="A802" t="s">
        <v>2880</v>
      </c>
      <c r="B802" t="s">
        <v>904</v>
      </c>
      <c r="C802" t="s">
        <v>1105</v>
      </c>
      <c r="D802" t="s">
        <v>905</v>
      </c>
      <c r="E802" t="s">
        <v>2589</v>
      </c>
      <c r="F802" t="s">
        <v>3761</v>
      </c>
      <c r="G802" t="s">
        <v>3766</v>
      </c>
      <c r="H802" t="str">
        <f t="shared" si="24"/>
        <v>12</v>
      </c>
      <c r="I802">
        <f t="shared" si="25"/>
        <v>1</v>
      </c>
    </row>
    <row r="803" spans="1:9">
      <c r="A803" t="s">
        <v>2880</v>
      </c>
      <c r="B803" t="s">
        <v>902</v>
      </c>
      <c r="C803" t="s">
        <v>1105</v>
      </c>
      <c r="D803" t="s">
        <v>903</v>
      </c>
      <c r="E803" t="s">
        <v>2587</v>
      </c>
      <c r="F803" t="s">
        <v>3761</v>
      </c>
      <c r="G803" t="s">
        <v>3766</v>
      </c>
      <c r="H803" t="str">
        <f t="shared" si="24"/>
        <v>12</v>
      </c>
      <c r="I803">
        <f t="shared" si="25"/>
        <v>3</v>
      </c>
    </row>
    <row r="804" spans="1:9">
      <c r="A804" t="s">
        <v>2880</v>
      </c>
      <c r="B804" t="s">
        <v>906</v>
      </c>
      <c r="C804" t="s">
        <v>1105</v>
      </c>
      <c r="D804" t="s">
        <v>907</v>
      </c>
      <c r="E804" t="s">
        <v>2587</v>
      </c>
      <c r="F804" t="s">
        <v>3761</v>
      </c>
      <c r="G804" t="s">
        <v>3766</v>
      </c>
      <c r="H804" t="str">
        <f t="shared" si="24"/>
        <v>12</v>
      </c>
      <c r="I804">
        <f t="shared" si="25"/>
        <v>3</v>
      </c>
    </row>
    <row r="805" spans="1:9">
      <c r="A805" t="s">
        <v>2880</v>
      </c>
      <c r="B805" t="s">
        <v>908</v>
      </c>
      <c r="C805" t="s">
        <v>1105</v>
      </c>
      <c r="D805" t="s">
        <v>909</v>
      </c>
      <c r="E805" t="s">
        <v>2587</v>
      </c>
      <c r="F805" t="s">
        <v>3761</v>
      </c>
      <c r="G805" t="s">
        <v>3766</v>
      </c>
      <c r="H805" t="str">
        <f t="shared" si="24"/>
        <v>12</v>
      </c>
      <c r="I805">
        <f t="shared" si="25"/>
        <v>3</v>
      </c>
    </row>
    <row r="806" spans="1:9">
      <c r="A806" t="s">
        <v>2879</v>
      </c>
      <c r="B806" t="s">
        <v>923</v>
      </c>
      <c r="C806" t="s">
        <v>1104</v>
      </c>
      <c r="D806" t="s">
        <v>924</v>
      </c>
      <c r="E806" t="s">
        <v>2589</v>
      </c>
      <c r="F806" t="s">
        <v>3755</v>
      </c>
      <c r="G806" t="s">
        <v>3756</v>
      </c>
      <c r="H806" t="str">
        <f t="shared" si="24"/>
        <v>56</v>
      </c>
      <c r="I806">
        <f t="shared" si="25"/>
        <v>1</v>
      </c>
    </row>
    <row r="807" spans="1:9">
      <c r="A807" t="s">
        <v>2879</v>
      </c>
      <c r="B807" t="s">
        <v>921</v>
      </c>
      <c r="C807" t="s">
        <v>1104</v>
      </c>
      <c r="D807" t="s">
        <v>922</v>
      </c>
      <c r="E807" t="s">
        <v>2589</v>
      </c>
      <c r="F807" t="s">
        <v>3757</v>
      </c>
      <c r="G807" t="s">
        <v>3769</v>
      </c>
      <c r="H807" t="str">
        <f t="shared" si="24"/>
        <v>47</v>
      </c>
      <c r="I807">
        <f t="shared" si="25"/>
        <v>1</v>
      </c>
    </row>
    <row r="808" spans="1:9">
      <c r="A808" t="s">
        <v>2879</v>
      </c>
      <c r="B808" t="s">
        <v>920</v>
      </c>
      <c r="C808" t="s">
        <v>1104</v>
      </c>
      <c r="D808" t="s">
        <v>4766</v>
      </c>
      <c r="E808" t="s">
        <v>2587</v>
      </c>
      <c r="F808" t="s">
        <v>3761</v>
      </c>
      <c r="G808" t="s">
        <v>3783</v>
      </c>
      <c r="H808" t="str">
        <f t="shared" si="24"/>
        <v>23</v>
      </c>
      <c r="I808">
        <f t="shared" si="25"/>
        <v>3</v>
      </c>
    </row>
    <row r="809" spans="1:9">
      <c r="A809" t="s">
        <v>2879</v>
      </c>
      <c r="B809" t="s">
        <v>919</v>
      </c>
      <c r="C809" t="s">
        <v>1104</v>
      </c>
      <c r="D809" t="s">
        <v>4213</v>
      </c>
      <c r="E809" t="s">
        <v>2587</v>
      </c>
      <c r="F809" t="s">
        <v>3764</v>
      </c>
      <c r="G809" t="s">
        <v>3780</v>
      </c>
      <c r="H809" t="str">
        <f t="shared" si="24"/>
        <v>04</v>
      </c>
      <c r="I809">
        <f t="shared" si="25"/>
        <v>3</v>
      </c>
    </row>
    <row r="810" spans="1:9">
      <c r="A810" t="s">
        <v>2878</v>
      </c>
      <c r="B810" t="s">
        <v>936</v>
      </c>
      <c r="C810" t="s">
        <v>1103</v>
      </c>
      <c r="D810" t="s">
        <v>937</v>
      </c>
      <c r="E810" t="s">
        <v>2589</v>
      </c>
      <c r="F810" t="s">
        <v>3755</v>
      </c>
      <c r="G810" t="s">
        <v>3756</v>
      </c>
      <c r="H810" t="str">
        <f t="shared" si="24"/>
        <v>56</v>
      </c>
      <c r="I810">
        <f t="shared" si="25"/>
        <v>1</v>
      </c>
    </row>
    <row r="811" spans="1:9">
      <c r="A811" t="s">
        <v>2878</v>
      </c>
      <c r="B811" t="s">
        <v>934</v>
      </c>
      <c r="C811" t="s">
        <v>1103</v>
      </c>
      <c r="D811" t="s">
        <v>935</v>
      </c>
      <c r="E811" t="s">
        <v>2589</v>
      </c>
      <c r="F811" t="s">
        <v>3757</v>
      </c>
      <c r="G811" t="s">
        <v>3758</v>
      </c>
      <c r="H811" t="str">
        <f t="shared" si="24"/>
        <v>50</v>
      </c>
      <c r="I811">
        <f t="shared" si="25"/>
        <v>1</v>
      </c>
    </row>
    <row r="812" spans="1:9">
      <c r="A812" t="s">
        <v>2878</v>
      </c>
      <c r="B812" t="s">
        <v>926</v>
      </c>
      <c r="C812" t="s">
        <v>1103</v>
      </c>
      <c r="D812" t="s">
        <v>927</v>
      </c>
      <c r="E812" t="s">
        <v>2589</v>
      </c>
      <c r="F812" t="s">
        <v>3761</v>
      </c>
      <c r="G812" t="s">
        <v>5463</v>
      </c>
      <c r="H812" t="str">
        <f t="shared" si="24"/>
        <v>16</v>
      </c>
      <c r="I812">
        <f t="shared" si="25"/>
        <v>1</v>
      </c>
    </row>
    <row r="813" spans="1:9">
      <c r="A813" t="s">
        <v>2878</v>
      </c>
      <c r="B813" t="s">
        <v>930</v>
      </c>
      <c r="C813" t="s">
        <v>1103</v>
      </c>
      <c r="D813" t="s">
        <v>3298</v>
      </c>
      <c r="E813" t="s">
        <v>2589</v>
      </c>
      <c r="F813" t="s">
        <v>3761</v>
      </c>
      <c r="G813" t="s">
        <v>5463</v>
      </c>
      <c r="H813" t="str">
        <f t="shared" si="24"/>
        <v>16</v>
      </c>
      <c r="I813">
        <f t="shared" si="25"/>
        <v>1</v>
      </c>
    </row>
    <row r="814" spans="1:9">
      <c r="A814" t="s">
        <v>2878</v>
      </c>
      <c r="B814" t="s">
        <v>933</v>
      </c>
      <c r="C814" t="s">
        <v>1103</v>
      </c>
      <c r="D814" t="s">
        <v>3476</v>
      </c>
      <c r="E814" t="s">
        <v>2589</v>
      </c>
      <c r="F814" t="s">
        <v>3761</v>
      </c>
      <c r="G814" t="s">
        <v>5463</v>
      </c>
      <c r="H814" t="str">
        <f t="shared" si="24"/>
        <v>16</v>
      </c>
      <c r="I814">
        <f t="shared" si="25"/>
        <v>1</v>
      </c>
    </row>
    <row r="815" spans="1:9">
      <c r="A815" t="s">
        <v>2878</v>
      </c>
      <c r="B815" t="s">
        <v>928</v>
      </c>
      <c r="C815" t="s">
        <v>1103</v>
      </c>
      <c r="D815" t="s">
        <v>929</v>
      </c>
      <c r="E815" t="s">
        <v>2587</v>
      </c>
      <c r="F815" t="s">
        <v>3761</v>
      </c>
      <c r="G815" t="s">
        <v>5463</v>
      </c>
      <c r="H815" t="str">
        <f t="shared" si="24"/>
        <v>16</v>
      </c>
      <c r="I815">
        <f t="shared" si="25"/>
        <v>3</v>
      </c>
    </row>
    <row r="816" spans="1:9">
      <c r="A816" t="s">
        <v>2878</v>
      </c>
      <c r="B816" t="s">
        <v>931</v>
      </c>
      <c r="C816" t="s">
        <v>1103</v>
      </c>
      <c r="D816" t="s">
        <v>932</v>
      </c>
      <c r="E816" t="s">
        <v>2587</v>
      </c>
      <c r="F816" t="s">
        <v>3761</v>
      </c>
      <c r="G816" t="s">
        <v>5463</v>
      </c>
      <c r="H816" t="str">
        <f t="shared" si="24"/>
        <v>16</v>
      </c>
      <c r="I816">
        <f t="shared" si="25"/>
        <v>3</v>
      </c>
    </row>
    <row r="817" spans="1:9">
      <c r="A817" t="s">
        <v>2878</v>
      </c>
      <c r="B817" t="s">
        <v>925</v>
      </c>
      <c r="C817" t="s">
        <v>1103</v>
      </c>
      <c r="D817" t="s">
        <v>2346</v>
      </c>
      <c r="E817" t="s">
        <v>2589</v>
      </c>
      <c r="F817" t="s">
        <v>3764</v>
      </c>
      <c r="G817" t="s">
        <v>3017</v>
      </c>
      <c r="H817" t="str">
        <f t="shared" si="24"/>
        <v>01</v>
      </c>
      <c r="I817">
        <f t="shared" si="25"/>
        <v>1</v>
      </c>
    </row>
    <row r="818" spans="1:9">
      <c r="A818" t="s">
        <v>2877</v>
      </c>
      <c r="B818" t="s">
        <v>946</v>
      </c>
      <c r="C818" t="s">
        <v>1102</v>
      </c>
      <c r="D818" t="s">
        <v>947</v>
      </c>
      <c r="E818" t="s">
        <v>2587</v>
      </c>
      <c r="F818" t="s">
        <v>3755</v>
      </c>
      <c r="G818" t="s">
        <v>3756</v>
      </c>
      <c r="H818" t="str">
        <f t="shared" si="24"/>
        <v>56</v>
      </c>
      <c r="I818">
        <f t="shared" si="25"/>
        <v>3</v>
      </c>
    </row>
    <row r="819" spans="1:9">
      <c r="A819" t="s">
        <v>2877</v>
      </c>
      <c r="B819" t="s">
        <v>938</v>
      </c>
      <c r="C819" t="s">
        <v>1102</v>
      </c>
      <c r="D819" t="s">
        <v>939</v>
      </c>
      <c r="E819" t="s">
        <v>2589</v>
      </c>
      <c r="F819" t="s">
        <v>3770</v>
      </c>
      <c r="G819" t="s">
        <v>3771</v>
      </c>
      <c r="H819" t="str">
        <f t="shared" si="24"/>
        <v>34</v>
      </c>
      <c r="I819">
        <f t="shared" si="25"/>
        <v>1</v>
      </c>
    </row>
    <row r="820" spans="1:9">
      <c r="A820" t="s">
        <v>2877</v>
      </c>
      <c r="B820" t="s">
        <v>940</v>
      </c>
      <c r="C820" t="s">
        <v>1102</v>
      </c>
      <c r="D820" t="s">
        <v>941</v>
      </c>
      <c r="E820" t="s">
        <v>2589</v>
      </c>
      <c r="F820" t="s">
        <v>3770</v>
      </c>
      <c r="G820" t="s">
        <v>3771</v>
      </c>
      <c r="H820" t="str">
        <f t="shared" si="24"/>
        <v>34</v>
      </c>
      <c r="I820">
        <f t="shared" si="25"/>
        <v>1</v>
      </c>
    </row>
    <row r="821" spans="1:9">
      <c r="A821" t="s">
        <v>2877</v>
      </c>
      <c r="B821" t="s">
        <v>942</v>
      </c>
      <c r="C821" t="s">
        <v>1102</v>
      </c>
      <c r="D821" t="s">
        <v>943</v>
      </c>
      <c r="E821" t="s">
        <v>2587</v>
      </c>
      <c r="F821" t="s">
        <v>3770</v>
      </c>
      <c r="G821" t="s">
        <v>3771</v>
      </c>
      <c r="H821" t="str">
        <f t="shared" si="24"/>
        <v>34</v>
      </c>
      <c r="I821">
        <f t="shared" si="25"/>
        <v>3</v>
      </c>
    </row>
    <row r="822" spans="1:9">
      <c r="A822" t="s">
        <v>2877</v>
      </c>
      <c r="B822" t="s">
        <v>944</v>
      </c>
      <c r="C822" t="s">
        <v>1102</v>
      </c>
      <c r="D822" t="s">
        <v>945</v>
      </c>
      <c r="E822" t="s">
        <v>2587</v>
      </c>
      <c r="F822" t="s">
        <v>3770</v>
      </c>
      <c r="G822" t="s">
        <v>3771</v>
      </c>
      <c r="H822" t="str">
        <f t="shared" si="24"/>
        <v>34</v>
      </c>
      <c r="I822">
        <f t="shared" si="25"/>
        <v>3</v>
      </c>
    </row>
    <row r="823" spans="1:9">
      <c r="A823" t="s">
        <v>2876</v>
      </c>
      <c r="B823" t="s">
        <v>954</v>
      </c>
      <c r="C823" t="s">
        <v>1101</v>
      </c>
      <c r="D823" t="s">
        <v>955</v>
      </c>
      <c r="E823" t="s">
        <v>2589</v>
      </c>
      <c r="F823" t="s">
        <v>3755</v>
      </c>
      <c r="G823" t="s">
        <v>3756</v>
      </c>
      <c r="H823" t="str">
        <f t="shared" si="24"/>
        <v>56</v>
      </c>
      <c r="I823">
        <f t="shared" si="25"/>
        <v>1</v>
      </c>
    </row>
    <row r="824" spans="1:9">
      <c r="A824" t="s">
        <v>2876</v>
      </c>
      <c r="B824" t="s">
        <v>952</v>
      </c>
      <c r="C824" t="s">
        <v>1101</v>
      </c>
      <c r="D824" t="s">
        <v>953</v>
      </c>
      <c r="E824" t="s">
        <v>2589</v>
      </c>
      <c r="F824" t="s">
        <v>3757</v>
      </c>
      <c r="G824" t="s">
        <v>3758</v>
      </c>
      <c r="H824" t="str">
        <f t="shared" si="24"/>
        <v>50</v>
      </c>
      <c r="I824">
        <f t="shared" si="25"/>
        <v>1</v>
      </c>
    </row>
    <row r="825" spans="1:9">
      <c r="A825" t="s">
        <v>2876</v>
      </c>
      <c r="B825" t="s">
        <v>948</v>
      </c>
      <c r="C825" t="s">
        <v>1101</v>
      </c>
      <c r="D825" t="s">
        <v>4214</v>
      </c>
      <c r="E825" t="s">
        <v>2097</v>
      </c>
      <c r="F825" t="s">
        <v>3761</v>
      </c>
      <c r="G825" t="s">
        <v>3781</v>
      </c>
      <c r="H825" t="str">
        <f t="shared" si="24"/>
        <v>20</v>
      </c>
      <c r="I825">
        <f t="shared" si="25"/>
        <v>2</v>
      </c>
    </row>
    <row r="826" spans="1:9">
      <c r="A826" t="s">
        <v>2876</v>
      </c>
      <c r="B826" t="s">
        <v>4215</v>
      </c>
      <c r="C826" t="s">
        <v>1101</v>
      </c>
      <c r="D826" t="s">
        <v>951</v>
      </c>
      <c r="E826" t="s">
        <v>2097</v>
      </c>
      <c r="F826" t="s">
        <v>3761</v>
      </c>
      <c r="G826" t="s">
        <v>3781</v>
      </c>
      <c r="H826" t="str">
        <f t="shared" si="24"/>
        <v>20</v>
      </c>
      <c r="I826">
        <f t="shared" si="25"/>
        <v>2</v>
      </c>
    </row>
    <row r="827" spans="1:9">
      <c r="A827" t="s">
        <v>2876</v>
      </c>
      <c r="B827" t="s">
        <v>949</v>
      </c>
      <c r="C827" t="s">
        <v>1101</v>
      </c>
      <c r="D827" t="s">
        <v>950</v>
      </c>
      <c r="E827" t="s">
        <v>2097</v>
      </c>
      <c r="F827" t="s">
        <v>3764</v>
      </c>
      <c r="G827" t="s">
        <v>3775</v>
      </c>
      <c r="H827" t="str">
        <f t="shared" ref="H827:H890" si="26">VLOOKUP(G827,dataSchoolOrder,2,0)</f>
        <v>03</v>
      </c>
      <c r="I827">
        <f t="shared" si="25"/>
        <v>2</v>
      </c>
    </row>
    <row r="828" spans="1:9">
      <c r="A828" t="s">
        <v>2875</v>
      </c>
      <c r="B828" t="s">
        <v>958</v>
      </c>
      <c r="C828" t="s">
        <v>1100</v>
      </c>
      <c r="D828" t="s">
        <v>959</v>
      </c>
      <c r="E828" t="s">
        <v>2589</v>
      </c>
      <c r="F828" t="s">
        <v>3761</v>
      </c>
      <c r="G828" t="s">
        <v>3768</v>
      </c>
      <c r="H828" t="str">
        <f t="shared" si="26"/>
        <v>13</v>
      </c>
      <c r="I828">
        <f t="shared" si="25"/>
        <v>1</v>
      </c>
    </row>
    <row r="829" spans="1:9">
      <c r="A829" t="s">
        <v>2875</v>
      </c>
      <c r="B829" t="s">
        <v>956</v>
      </c>
      <c r="C829" t="s">
        <v>1100</v>
      </c>
      <c r="D829" t="s">
        <v>957</v>
      </c>
      <c r="E829" t="s">
        <v>2587</v>
      </c>
      <c r="F829" t="s">
        <v>3764</v>
      </c>
      <c r="G829" t="s">
        <v>5483</v>
      </c>
      <c r="H829" t="str">
        <f t="shared" si="26"/>
        <v>07</v>
      </c>
      <c r="I829">
        <f t="shared" si="25"/>
        <v>3</v>
      </c>
    </row>
    <row r="830" spans="1:9">
      <c r="A830" t="s">
        <v>2874</v>
      </c>
      <c r="B830" t="s">
        <v>970</v>
      </c>
      <c r="C830" t="s">
        <v>1099</v>
      </c>
      <c r="D830" t="s">
        <v>971</v>
      </c>
      <c r="E830" t="s">
        <v>2589</v>
      </c>
      <c r="F830" t="s">
        <v>3755</v>
      </c>
      <c r="G830" t="s">
        <v>3756</v>
      </c>
      <c r="H830" t="str">
        <f t="shared" si="26"/>
        <v>56</v>
      </c>
      <c r="I830">
        <f t="shared" si="25"/>
        <v>1</v>
      </c>
    </row>
    <row r="831" spans="1:9">
      <c r="A831" t="s">
        <v>2874</v>
      </c>
      <c r="B831" t="s">
        <v>966</v>
      </c>
      <c r="C831" t="s">
        <v>1099</v>
      </c>
      <c r="D831" t="s">
        <v>967</v>
      </c>
      <c r="E831" t="s">
        <v>2587</v>
      </c>
      <c r="F831" t="s">
        <v>3757</v>
      </c>
      <c r="G831" t="s">
        <v>3758</v>
      </c>
      <c r="H831" t="str">
        <f t="shared" si="26"/>
        <v>50</v>
      </c>
      <c r="I831">
        <f t="shared" si="25"/>
        <v>3</v>
      </c>
    </row>
    <row r="832" spans="1:9">
      <c r="A832" t="s">
        <v>2874</v>
      </c>
      <c r="B832" t="s">
        <v>964</v>
      </c>
      <c r="C832" t="s">
        <v>1099</v>
      </c>
      <c r="D832" t="s">
        <v>965</v>
      </c>
      <c r="E832" t="s">
        <v>2097</v>
      </c>
      <c r="F832" t="s">
        <v>3761</v>
      </c>
      <c r="G832" t="s">
        <v>3781</v>
      </c>
      <c r="H832" t="str">
        <f t="shared" si="26"/>
        <v>20</v>
      </c>
      <c r="I832">
        <f t="shared" si="25"/>
        <v>2</v>
      </c>
    </row>
    <row r="833" spans="1:9">
      <c r="A833" t="s">
        <v>2874</v>
      </c>
      <c r="B833" t="s">
        <v>960</v>
      </c>
      <c r="C833" t="s">
        <v>1099</v>
      </c>
      <c r="D833" t="s">
        <v>636</v>
      </c>
      <c r="E833" t="s">
        <v>2097</v>
      </c>
      <c r="F833" t="s">
        <v>3764</v>
      </c>
      <c r="G833" t="s">
        <v>5483</v>
      </c>
      <c r="H833" t="str">
        <f t="shared" si="26"/>
        <v>07</v>
      </c>
      <c r="I833">
        <f t="shared" si="25"/>
        <v>2</v>
      </c>
    </row>
    <row r="834" spans="1:9">
      <c r="A834" t="s">
        <v>2874</v>
      </c>
      <c r="B834" t="s">
        <v>961</v>
      </c>
      <c r="C834" t="s">
        <v>1099</v>
      </c>
      <c r="D834" t="s">
        <v>962</v>
      </c>
      <c r="E834" t="s">
        <v>2097</v>
      </c>
      <c r="F834" t="s">
        <v>3764</v>
      </c>
      <c r="G834" t="s">
        <v>5483</v>
      </c>
      <c r="H834" t="str">
        <f t="shared" si="26"/>
        <v>07</v>
      </c>
      <c r="I834">
        <f t="shared" ref="I834:I897" si="27">IFERROR(VLOOKUP(E834,dataTitleIOrder,2,0),"")</f>
        <v>2</v>
      </c>
    </row>
    <row r="835" spans="1:9">
      <c r="A835" t="s">
        <v>2874</v>
      </c>
      <c r="B835" t="s">
        <v>963</v>
      </c>
      <c r="C835" t="s">
        <v>1099</v>
      </c>
      <c r="D835" t="s">
        <v>4216</v>
      </c>
      <c r="E835" t="s">
        <v>2589</v>
      </c>
      <c r="F835" t="s">
        <v>3764</v>
      </c>
      <c r="G835" s="202" t="s">
        <v>3017</v>
      </c>
      <c r="H835" t="str">
        <f t="shared" si="26"/>
        <v>01</v>
      </c>
      <c r="I835">
        <f t="shared" si="27"/>
        <v>1</v>
      </c>
    </row>
    <row r="836" spans="1:9">
      <c r="A836" t="s">
        <v>2873</v>
      </c>
      <c r="B836" t="s">
        <v>976</v>
      </c>
      <c r="C836" t="s">
        <v>1098</v>
      </c>
      <c r="D836" t="s">
        <v>4217</v>
      </c>
      <c r="E836" t="s">
        <v>2589</v>
      </c>
      <c r="F836" t="s">
        <v>4553</v>
      </c>
      <c r="G836" t="s">
        <v>3767</v>
      </c>
      <c r="H836" t="str">
        <f t="shared" si="26"/>
        <v>58</v>
      </c>
      <c r="I836">
        <f t="shared" si="27"/>
        <v>1</v>
      </c>
    </row>
    <row r="837" spans="1:9">
      <c r="A837" t="s">
        <v>2873</v>
      </c>
      <c r="B837" t="s">
        <v>974</v>
      </c>
      <c r="C837" t="s">
        <v>1098</v>
      </c>
      <c r="D837" t="s">
        <v>975</v>
      </c>
      <c r="E837" t="s">
        <v>2587</v>
      </c>
      <c r="F837" t="s">
        <v>3761</v>
      </c>
      <c r="G837" t="s">
        <v>3773</v>
      </c>
      <c r="H837" t="str">
        <f t="shared" si="26"/>
        <v>30</v>
      </c>
      <c r="I837">
        <f t="shared" si="27"/>
        <v>3</v>
      </c>
    </row>
    <row r="838" spans="1:9">
      <c r="A838" t="s">
        <v>2873</v>
      </c>
      <c r="B838" t="s">
        <v>972</v>
      </c>
      <c r="C838" t="s">
        <v>1098</v>
      </c>
      <c r="D838" t="s">
        <v>973</v>
      </c>
      <c r="E838" t="s">
        <v>2587</v>
      </c>
      <c r="F838" t="s">
        <v>5467</v>
      </c>
      <c r="G838" t="s">
        <v>3785</v>
      </c>
      <c r="H838" t="str">
        <f t="shared" si="26"/>
        <v>09</v>
      </c>
      <c r="I838">
        <f t="shared" si="27"/>
        <v>3</v>
      </c>
    </row>
    <row r="839" spans="1:9">
      <c r="A839" t="s">
        <v>2872</v>
      </c>
      <c r="B839" t="s">
        <v>981</v>
      </c>
      <c r="C839" t="s">
        <v>1097</v>
      </c>
      <c r="D839" t="s">
        <v>982</v>
      </c>
      <c r="E839" t="s">
        <v>2589</v>
      </c>
      <c r="F839" t="s">
        <v>3755</v>
      </c>
      <c r="G839" t="s">
        <v>3756</v>
      </c>
      <c r="H839" t="str">
        <f t="shared" si="26"/>
        <v>56</v>
      </c>
      <c r="I839">
        <f t="shared" si="27"/>
        <v>1</v>
      </c>
    </row>
    <row r="840" spans="1:9">
      <c r="A840" t="s">
        <v>2872</v>
      </c>
      <c r="B840" t="s">
        <v>979</v>
      </c>
      <c r="C840" t="s">
        <v>1097</v>
      </c>
      <c r="D840" t="s">
        <v>980</v>
      </c>
      <c r="E840" t="s">
        <v>2589</v>
      </c>
      <c r="F840" t="s">
        <v>3757</v>
      </c>
      <c r="G840" t="s">
        <v>3769</v>
      </c>
      <c r="H840" t="str">
        <f t="shared" si="26"/>
        <v>47</v>
      </c>
      <c r="I840">
        <f t="shared" si="27"/>
        <v>1</v>
      </c>
    </row>
    <row r="841" spans="1:9">
      <c r="A841" t="s">
        <v>2872</v>
      </c>
      <c r="B841" t="s">
        <v>977</v>
      </c>
      <c r="C841" t="s">
        <v>1097</v>
      </c>
      <c r="D841" t="s">
        <v>978</v>
      </c>
      <c r="E841" t="s">
        <v>2587</v>
      </c>
      <c r="F841" t="s">
        <v>3761</v>
      </c>
      <c r="G841" t="s">
        <v>3776</v>
      </c>
      <c r="H841" t="str">
        <f t="shared" si="26"/>
        <v>11</v>
      </c>
      <c r="I841">
        <f t="shared" si="27"/>
        <v>3</v>
      </c>
    </row>
    <row r="842" spans="1:9">
      <c r="A842" t="s">
        <v>2871</v>
      </c>
      <c r="B842" t="s">
        <v>992</v>
      </c>
      <c r="C842" t="s">
        <v>1096</v>
      </c>
      <c r="D842" t="s">
        <v>993</v>
      </c>
      <c r="E842" t="s">
        <v>2589</v>
      </c>
      <c r="F842" t="s">
        <v>3755</v>
      </c>
      <c r="G842" t="s">
        <v>3803</v>
      </c>
      <c r="H842" t="str">
        <f t="shared" si="26"/>
        <v>61</v>
      </c>
      <c r="I842">
        <f t="shared" si="27"/>
        <v>1</v>
      </c>
    </row>
    <row r="843" spans="1:9">
      <c r="A843" t="s">
        <v>2871</v>
      </c>
      <c r="B843" t="s">
        <v>990</v>
      </c>
      <c r="C843" t="s">
        <v>1096</v>
      </c>
      <c r="D843" t="s">
        <v>991</v>
      </c>
      <c r="E843" t="s">
        <v>2589</v>
      </c>
      <c r="F843" t="s">
        <v>3757</v>
      </c>
      <c r="G843" t="s">
        <v>3758</v>
      </c>
      <c r="H843" t="str">
        <f t="shared" si="26"/>
        <v>50</v>
      </c>
      <c r="I843">
        <f t="shared" si="27"/>
        <v>1</v>
      </c>
    </row>
    <row r="844" spans="1:9">
      <c r="A844" t="s">
        <v>2871</v>
      </c>
      <c r="B844" t="s">
        <v>985</v>
      </c>
      <c r="C844" t="s">
        <v>1096</v>
      </c>
      <c r="D844" t="s">
        <v>986</v>
      </c>
      <c r="E844" t="s">
        <v>2589</v>
      </c>
      <c r="F844" t="s">
        <v>3761</v>
      </c>
      <c r="G844" t="s">
        <v>5463</v>
      </c>
      <c r="H844" t="str">
        <f t="shared" si="26"/>
        <v>16</v>
      </c>
      <c r="I844">
        <f t="shared" si="27"/>
        <v>1</v>
      </c>
    </row>
    <row r="845" spans="1:9">
      <c r="A845" t="s">
        <v>2871</v>
      </c>
      <c r="B845" t="s">
        <v>987</v>
      </c>
      <c r="C845" t="s">
        <v>1096</v>
      </c>
      <c r="D845" t="s">
        <v>842</v>
      </c>
      <c r="E845" t="s">
        <v>2589</v>
      </c>
      <c r="F845" t="s">
        <v>3761</v>
      </c>
      <c r="G845" t="s">
        <v>5463</v>
      </c>
      <c r="H845" t="str">
        <f t="shared" si="26"/>
        <v>16</v>
      </c>
      <c r="I845">
        <f t="shared" si="27"/>
        <v>1</v>
      </c>
    </row>
    <row r="846" spans="1:9">
      <c r="A846" t="s">
        <v>2871</v>
      </c>
      <c r="B846" t="s">
        <v>983</v>
      </c>
      <c r="C846" t="s">
        <v>1096</v>
      </c>
      <c r="D846" t="s">
        <v>984</v>
      </c>
      <c r="E846" t="s">
        <v>2589</v>
      </c>
      <c r="F846" t="s">
        <v>3761</v>
      </c>
      <c r="G846" t="s">
        <v>3766</v>
      </c>
      <c r="H846" t="str">
        <f t="shared" si="26"/>
        <v>12</v>
      </c>
      <c r="I846">
        <f t="shared" si="27"/>
        <v>1</v>
      </c>
    </row>
    <row r="847" spans="1:9">
      <c r="A847" t="s">
        <v>2871</v>
      </c>
      <c r="B847" t="s">
        <v>988</v>
      </c>
      <c r="C847" t="s">
        <v>1096</v>
      </c>
      <c r="D847" t="s">
        <v>989</v>
      </c>
      <c r="E847" t="s">
        <v>2587</v>
      </c>
      <c r="F847" t="s">
        <v>3761</v>
      </c>
      <c r="G847" t="s">
        <v>3766</v>
      </c>
      <c r="H847" t="str">
        <f t="shared" si="26"/>
        <v>12</v>
      </c>
      <c r="I847">
        <f t="shared" si="27"/>
        <v>3</v>
      </c>
    </row>
    <row r="848" spans="1:9">
      <c r="A848" t="s">
        <v>2870</v>
      </c>
      <c r="B848" t="s">
        <v>997</v>
      </c>
      <c r="C848" t="s">
        <v>1095</v>
      </c>
      <c r="D848" t="s">
        <v>5485</v>
      </c>
      <c r="E848" t="s">
        <v>2589</v>
      </c>
      <c r="F848" t="s">
        <v>3755</v>
      </c>
      <c r="G848" t="s">
        <v>3756</v>
      </c>
      <c r="H848" t="str">
        <f t="shared" si="26"/>
        <v>56</v>
      </c>
      <c r="I848">
        <f t="shared" si="27"/>
        <v>1</v>
      </c>
    </row>
    <row r="849" spans="1:9">
      <c r="A849" t="s">
        <v>2870</v>
      </c>
      <c r="B849" t="s">
        <v>995</v>
      </c>
      <c r="C849" t="s">
        <v>1095</v>
      </c>
      <c r="D849" t="s">
        <v>996</v>
      </c>
      <c r="E849" t="s">
        <v>2587</v>
      </c>
      <c r="F849" t="s">
        <v>3757</v>
      </c>
      <c r="G849" t="s">
        <v>3769</v>
      </c>
      <c r="H849" t="str">
        <f t="shared" si="26"/>
        <v>47</v>
      </c>
      <c r="I849">
        <f t="shared" si="27"/>
        <v>3</v>
      </c>
    </row>
    <row r="850" spans="1:9">
      <c r="A850" t="s">
        <v>2870</v>
      </c>
      <c r="B850" t="s">
        <v>994</v>
      </c>
      <c r="C850" t="s">
        <v>1095</v>
      </c>
      <c r="D850" t="s">
        <v>4218</v>
      </c>
      <c r="E850" t="s">
        <v>2587</v>
      </c>
      <c r="F850" t="s">
        <v>3761</v>
      </c>
      <c r="G850" t="s">
        <v>3776</v>
      </c>
      <c r="H850" t="str">
        <f t="shared" si="26"/>
        <v>11</v>
      </c>
      <c r="I850">
        <f t="shared" si="27"/>
        <v>3</v>
      </c>
    </row>
    <row r="851" spans="1:9">
      <c r="A851" t="s">
        <v>2869</v>
      </c>
      <c r="B851" t="s">
        <v>998</v>
      </c>
      <c r="C851" t="s">
        <v>1094</v>
      </c>
      <c r="D851" t="s">
        <v>999</v>
      </c>
      <c r="E851" t="s">
        <v>2587</v>
      </c>
      <c r="F851" t="s">
        <v>3761</v>
      </c>
      <c r="G851" t="s">
        <v>3768</v>
      </c>
      <c r="H851" t="str">
        <f t="shared" si="26"/>
        <v>13</v>
      </c>
      <c r="I851">
        <f t="shared" si="27"/>
        <v>3</v>
      </c>
    </row>
    <row r="852" spans="1:9">
      <c r="A852" t="s">
        <v>2868</v>
      </c>
      <c r="B852" t="s">
        <v>1459</v>
      </c>
      <c r="C852" t="s">
        <v>1093</v>
      </c>
      <c r="D852" t="s">
        <v>1460</v>
      </c>
      <c r="E852" t="s">
        <v>2589</v>
      </c>
      <c r="F852" t="s">
        <v>3755</v>
      </c>
      <c r="G852" t="s">
        <v>3756</v>
      </c>
      <c r="H852" t="str">
        <f t="shared" si="26"/>
        <v>56</v>
      </c>
      <c r="I852">
        <f t="shared" si="27"/>
        <v>1</v>
      </c>
    </row>
    <row r="853" spans="1:9">
      <c r="A853" t="s">
        <v>2868</v>
      </c>
      <c r="B853" t="s">
        <v>1002</v>
      </c>
      <c r="C853" t="s">
        <v>1093</v>
      </c>
      <c r="D853" t="s">
        <v>1458</v>
      </c>
      <c r="E853" t="s">
        <v>2589</v>
      </c>
      <c r="F853" t="s">
        <v>3757</v>
      </c>
      <c r="G853" t="s">
        <v>3758</v>
      </c>
      <c r="H853" t="str">
        <f t="shared" si="26"/>
        <v>50</v>
      </c>
      <c r="I853">
        <f t="shared" si="27"/>
        <v>1</v>
      </c>
    </row>
    <row r="854" spans="1:9">
      <c r="A854" t="s">
        <v>2868</v>
      </c>
      <c r="B854" t="s">
        <v>1000</v>
      </c>
      <c r="C854" t="s">
        <v>1093</v>
      </c>
      <c r="D854" t="s">
        <v>1001</v>
      </c>
      <c r="E854" t="s">
        <v>2587</v>
      </c>
      <c r="F854" t="s">
        <v>3761</v>
      </c>
      <c r="G854" t="s">
        <v>3766</v>
      </c>
      <c r="H854" t="str">
        <f t="shared" si="26"/>
        <v>12</v>
      </c>
      <c r="I854">
        <f t="shared" si="27"/>
        <v>3</v>
      </c>
    </row>
    <row r="855" spans="1:9">
      <c r="A855" t="s">
        <v>2867</v>
      </c>
      <c r="B855" t="s">
        <v>1472</v>
      </c>
      <c r="C855" t="s">
        <v>1092</v>
      </c>
      <c r="D855" t="s">
        <v>1473</v>
      </c>
      <c r="E855" t="s">
        <v>2589</v>
      </c>
      <c r="F855" t="s">
        <v>3755</v>
      </c>
      <c r="G855" t="s">
        <v>3803</v>
      </c>
      <c r="H855" t="str">
        <f t="shared" si="26"/>
        <v>61</v>
      </c>
      <c r="I855">
        <f t="shared" si="27"/>
        <v>1</v>
      </c>
    </row>
    <row r="856" spans="1:9">
      <c r="A856" t="s">
        <v>2867</v>
      </c>
      <c r="B856" t="s">
        <v>1469</v>
      </c>
      <c r="C856" t="s">
        <v>1092</v>
      </c>
      <c r="D856" t="s">
        <v>4220</v>
      </c>
      <c r="E856" t="s">
        <v>2589</v>
      </c>
      <c r="F856" t="s">
        <v>3757</v>
      </c>
      <c r="G856" t="s">
        <v>3769</v>
      </c>
      <c r="H856" t="str">
        <f t="shared" si="26"/>
        <v>47</v>
      </c>
      <c r="I856">
        <f t="shared" si="27"/>
        <v>1</v>
      </c>
    </row>
    <row r="857" spans="1:9">
      <c r="A857" t="s">
        <v>2867</v>
      </c>
      <c r="B857" t="s">
        <v>1470</v>
      </c>
      <c r="C857" t="s">
        <v>1092</v>
      </c>
      <c r="D857" t="s">
        <v>1471</v>
      </c>
      <c r="E857" t="s">
        <v>2589</v>
      </c>
      <c r="F857" t="s">
        <v>3757</v>
      </c>
      <c r="G857" t="s">
        <v>3769</v>
      </c>
      <c r="H857" t="str">
        <f t="shared" si="26"/>
        <v>47</v>
      </c>
      <c r="I857">
        <f t="shared" si="27"/>
        <v>1</v>
      </c>
    </row>
    <row r="858" spans="1:9">
      <c r="A858" t="s">
        <v>2867</v>
      </c>
      <c r="B858" t="s">
        <v>1461</v>
      </c>
      <c r="C858" t="s">
        <v>1092</v>
      </c>
      <c r="D858" t="s">
        <v>1462</v>
      </c>
      <c r="E858" t="s">
        <v>2589</v>
      </c>
      <c r="F858" t="s">
        <v>3761</v>
      </c>
      <c r="G858" t="s">
        <v>5464</v>
      </c>
      <c r="H858" t="str">
        <f t="shared" si="26"/>
        <v>15</v>
      </c>
      <c r="I858">
        <f t="shared" si="27"/>
        <v>1</v>
      </c>
    </row>
    <row r="859" spans="1:9">
      <c r="A859" t="s">
        <v>2867</v>
      </c>
      <c r="B859" t="s">
        <v>1463</v>
      </c>
      <c r="C859" t="s">
        <v>1092</v>
      </c>
      <c r="D859" t="s">
        <v>1464</v>
      </c>
      <c r="E859" t="s">
        <v>2589</v>
      </c>
      <c r="F859" t="s">
        <v>3761</v>
      </c>
      <c r="G859" t="s">
        <v>5464</v>
      </c>
      <c r="H859" t="str">
        <f t="shared" si="26"/>
        <v>15</v>
      </c>
      <c r="I859">
        <f t="shared" si="27"/>
        <v>1</v>
      </c>
    </row>
    <row r="860" spans="1:9">
      <c r="A860" t="s">
        <v>2867</v>
      </c>
      <c r="B860" t="s">
        <v>1466</v>
      </c>
      <c r="C860" t="s">
        <v>1092</v>
      </c>
      <c r="D860" t="s">
        <v>1467</v>
      </c>
      <c r="E860" t="s">
        <v>2589</v>
      </c>
      <c r="F860" t="s">
        <v>3761</v>
      </c>
      <c r="G860" t="s">
        <v>5464</v>
      </c>
      <c r="H860" t="str">
        <f t="shared" si="26"/>
        <v>15</v>
      </c>
      <c r="I860">
        <f t="shared" si="27"/>
        <v>1</v>
      </c>
    </row>
    <row r="861" spans="1:9">
      <c r="A861" t="s">
        <v>2867</v>
      </c>
      <c r="B861" t="s">
        <v>1468</v>
      </c>
      <c r="C861" t="s">
        <v>1092</v>
      </c>
      <c r="D861" t="s">
        <v>636</v>
      </c>
      <c r="E861" t="s">
        <v>2589</v>
      </c>
      <c r="F861" t="s">
        <v>3761</v>
      </c>
      <c r="G861" t="s">
        <v>5464</v>
      </c>
      <c r="H861" t="str">
        <f t="shared" si="26"/>
        <v>15</v>
      </c>
      <c r="I861">
        <f t="shared" si="27"/>
        <v>1</v>
      </c>
    </row>
    <row r="862" spans="1:9">
      <c r="A862" t="s">
        <v>2867</v>
      </c>
      <c r="B862" t="s">
        <v>1465</v>
      </c>
      <c r="C862" t="s">
        <v>1092</v>
      </c>
      <c r="D862" t="s">
        <v>999</v>
      </c>
      <c r="E862" t="s">
        <v>2587</v>
      </c>
      <c r="F862" t="s">
        <v>3761</v>
      </c>
      <c r="G862" t="s">
        <v>5464</v>
      </c>
      <c r="H862" t="str">
        <f t="shared" si="26"/>
        <v>15</v>
      </c>
      <c r="I862">
        <f t="shared" si="27"/>
        <v>3</v>
      </c>
    </row>
    <row r="863" spans="1:9">
      <c r="A863" t="s">
        <v>2866</v>
      </c>
      <c r="B863" t="s">
        <v>1487</v>
      </c>
      <c r="C863" t="s">
        <v>1091</v>
      </c>
      <c r="D863" t="s">
        <v>1488</v>
      </c>
      <c r="E863" t="s">
        <v>2589</v>
      </c>
      <c r="F863" t="s">
        <v>3755</v>
      </c>
      <c r="G863" t="s">
        <v>3756</v>
      </c>
      <c r="H863" t="str">
        <f t="shared" si="26"/>
        <v>56</v>
      </c>
      <c r="I863">
        <f t="shared" si="27"/>
        <v>1</v>
      </c>
    </row>
    <row r="864" spans="1:9">
      <c r="A864" t="s">
        <v>2866</v>
      </c>
      <c r="B864" t="s">
        <v>1483</v>
      </c>
      <c r="C864" t="s">
        <v>1091</v>
      </c>
      <c r="D864" t="s">
        <v>1484</v>
      </c>
      <c r="E864" t="s">
        <v>2589</v>
      </c>
      <c r="F864" t="s">
        <v>3757</v>
      </c>
      <c r="G864" t="s">
        <v>3772</v>
      </c>
      <c r="H864" t="str">
        <f t="shared" si="26"/>
        <v>52</v>
      </c>
      <c r="I864">
        <f t="shared" si="27"/>
        <v>1</v>
      </c>
    </row>
    <row r="865" spans="1:9">
      <c r="A865" t="s">
        <v>2866</v>
      </c>
      <c r="B865" t="s">
        <v>1485</v>
      </c>
      <c r="C865" t="s">
        <v>1091</v>
      </c>
      <c r="D865" t="s">
        <v>1486</v>
      </c>
      <c r="E865" t="s">
        <v>2589</v>
      </c>
      <c r="F865" t="s">
        <v>3757</v>
      </c>
      <c r="G865" t="s">
        <v>3760</v>
      </c>
      <c r="H865" t="str">
        <f t="shared" si="26"/>
        <v>48</v>
      </c>
      <c r="I865">
        <f t="shared" si="27"/>
        <v>1</v>
      </c>
    </row>
    <row r="866" spans="1:9">
      <c r="A866" t="s">
        <v>2866</v>
      </c>
      <c r="B866" t="s">
        <v>1474</v>
      </c>
      <c r="C866" t="s">
        <v>1091</v>
      </c>
      <c r="D866" t="s">
        <v>1475</v>
      </c>
      <c r="E866" t="s">
        <v>2589</v>
      </c>
      <c r="F866" t="s">
        <v>3761</v>
      </c>
      <c r="G866" t="s">
        <v>5463</v>
      </c>
      <c r="H866" t="str">
        <f t="shared" si="26"/>
        <v>16</v>
      </c>
      <c r="I866">
        <f t="shared" si="27"/>
        <v>1</v>
      </c>
    </row>
    <row r="867" spans="1:9">
      <c r="A867" t="s">
        <v>2866</v>
      </c>
      <c r="B867" t="s">
        <v>1478</v>
      </c>
      <c r="C867" t="s">
        <v>1091</v>
      </c>
      <c r="D867" t="s">
        <v>1479</v>
      </c>
      <c r="E867" t="s">
        <v>2589</v>
      </c>
      <c r="F867" t="s">
        <v>3761</v>
      </c>
      <c r="G867" t="s">
        <v>5463</v>
      </c>
      <c r="H867" t="str">
        <f t="shared" si="26"/>
        <v>16</v>
      </c>
      <c r="I867">
        <f t="shared" si="27"/>
        <v>1</v>
      </c>
    </row>
    <row r="868" spans="1:9">
      <c r="A868" t="s">
        <v>2866</v>
      </c>
      <c r="B868" t="s">
        <v>1480</v>
      </c>
      <c r="C868" t="s">
        <v>1091</v>
      </c>
      <c r="D868" t="s">
        <v>1481</v>
      </c>
      <c r="E868" t="s">
        <v>2589</v>
      </c>
      <c r="F868" t="s">
        <v>3761</v>
      </c>
      <c r="G868" t="s">
        <v>5463</v>
      </c>
      <c r="H868" t="str">
        <f t="shared" si="26"/>
        <v>16</v>
      </c>
      <c r="I868">
        <f t="shared" si="27"/>
        <v>1</v>
      </c>
    </row>
    <row r="869" spans="1:9">
      <c r="A869" t="s">
        <v>2866</v>
      </c>
      <c r="B869" t="s">
        <v>1476</v>
      </c>
      <c r="C869" t="s">
        <v>1091</v>
      </c>
      <c r="D869" t="s">
        <v>1477</v>
      </c>
      <c r="E869" t="s">
        <v>2587</v>
      </c>
      <c r="F869" t="s">
        <v>3761</v>
      </c>
      <c r="G869" t="s">
        <v>5463</v>
      </c>
      <c r="H869" t="str">
        <f t="shared" si="26"/>
        <v>16</v>
      </c>
      <c r="I869">
        <f t="shared" si="27"/>
        <v>3</v>
      </c>
    </row>
    <row r="870" spans="1:9">
      <c r="A870" t="s">
        <v>2866</v>
      </c>
      <c r="B870" t="s">
        <v>1482</v>
      </c>
      <c r="C870" t="s">
        <v>1091</v>
      </c>
      <c r="D870" t="s">
        <v>4221</v>
      </c>
      <c r="E870" t="s">
        <v>2589</v>
      </c>
      <c r="F870" t="s">
        <v>3761</v>
      </c>
      <c r="G870" t="s">
        <v>3766</v>
      </c>
      <c r="H870" t="str">
        <f t="shared" si="26"/>
        <v>12</v>
      </c>
      <c r="I870">
        <f t="shared" si="27"/>
        <v>1</v>
      </c>
    </row>
    <row r="871" spans="1:9">
      <c r="A871" t="s">
        <v>2865</v>
      </c>
      <c r="B871" t="s">
        <v>1240</v>
      </c>
      <c r="C871" t="s">
        <v>1090</v>
      </c>
      <c r="D871" t="s">
        <v>1241</v>
      </c>
      <c r="E871" t="s">
        <v>2097</v>
      </c>
      <c r="F871" t="s">
        <v>3755</v>
      </c>
      <c r="G871" t="s">
        <v>3756</v>
      </c>
      <c r="H871" t="str">
        <f t="shared" si="26"/>
        <v>56</v>
      </c>
      <c r="I871">
        <f t="shared" si="27"/>
        <v>2</v>
      </c>
    </row>
    <row r="872" spans="1:9">
      <c r="A872" t="s">
        <v>2865</v>
      </c>
      <c r="B872" t="s">
        <v>1242</v>
      </c>
      <c r="C872" t="s">
        <v>1090</v>
      </c>
      <c r="D872" t="s">
        <v>1243</v>
      </c>
      <c r="E872" t="s">
        <v>2097</v>
      </c>
      <c r="F872" t="s">
        <v>4553</v>
      </c>
      <c r="G872" t="s">
        <v>3790</v>
      </c>
      <c r="H872" t="str">
        <f t="shared" si="26"/>
        <v>55</v>
      </c>
      <c r="I872">
        <f t="shared" si="27"/>
        <v>2</v>
      </c>
    </row>
    <row r="873" spans="1:9">
      <c r="A873" t="s">
        <v>2865</v>
      </c>
      <c r="B873" t="s">
        <v>1244</v>
      </c>
      <c r="C873" t="s">
        <v>1090</v>
      </c>
      <c r="D873" t="s">
        <v>4223</v>
      </c>
      <c r="E873" t="s">
        <v>2097</v>
      </c>
      <c r="F873" t="s">
        <v>4553</v>
      </c>
      <c r="G873" t="s">
        <v>3790</v>
      </c>
      <c r="H873" t="str">
        <f t="shared" si="26"/>
        <v>55</v>
      </c>
      <c r="I873">
        <f t="shared" si="27"/>
        <v>2</v>
      </c>
    </row>
    <row r="874" spans="1:9">
      <c r="A874" t="s">
        <v>2865</v>
      </c>
      <c r="B874" t="s">
        <v>1234</v>
      </c>
      <c r="C874" t="s">
        <v>1090</v>
      </c>
      <c r="D874" t="s">
        <v>1235</v>
      </c>
      <c r="E874" t="s">
        <v>2097</v>
      </c>
      <c r="F874" t="s">
        <v>3757</v>
      </c>
      <c r="G874" t="s">
        <v>3758</v>
      </c>
      <c r="H874" t="str">
        <f t="shared" si="26"/>
        <v>50</v>
      </c>
      <c r="I874">
        <f t="shared" si="27"/>
        <v>2</v>
      </c>
    </row>
    <row r="875" spans="1:9">
      <c r="A875" t="s">
        <v>2865</v>
      </c>
      <c r="B875" t="s">
        <v>1236</v>
      </c>
      <c r="C875" t="s">
        <v>1090</v>
      </c>
      <c r="D875" t="s">
        <v>1237</v>
      </c>
      <c r="E875" t="s">
        <v>2097</v>
      </c>
      <c r="F875" t="s">
        <v>3757</v>
      </c>
      <c r="G875" t="s">
        <v>3758</v>
      </c>
      <c r="H875" t="str">
        <f t="shared" si="26"/>
        <v>50</v>
      </c>
      <c r="I875">
        <f t="shared" si="27"/>
        <v>2</v>
      </c>
    </row>
    <row r="876" spans="1:9">
      <c r="A876" t="s">
        <v>2865</v>
      </c>
      <c r="B876" t="s">
        <v>1238</v>
      </c>
      <c r="C876" t="s">
        <v>1090</v>
      </c>
      <c r="D876" t="s">
        <v>1239</v>
      </c>
      <c r="E876" t="s">
        <v>2097</v>
      </c>
      <c r="F876" t="s">
        <v>3757</v>
      </c>
      <c r="G876" t="s">
        <v>3758</v>
      </c>
      <c r="H876" t="str">
        <f t="shared" si="26"/>
        <v>50</v>
      </c>
      <c r="I876">
        <f t="shared" si="27"/>
        <v>2</v>
      </c>
    </row>
    <row r="877" spans="1:9">
      <c r="A877" t="s">
        <v>2865</v>
      </c>
      <c r="B877" t="s">
        <v>1489</v>
      </c>
      <c r="C877" t="s">
        <v>1090</v>
      </c>
      <c r="D877" t="s">
        <v>1490</v>
      </c>
      <c r="E877" t="s">
        <v>2097</v>
      </c>
      <c r="F877" t="s">
        <v>3761</v>
      </c>
      <c r="G877" t="s">
        <v>5463</v>
      </c>
      <c r="H877" t="str">
        <f t="shared" si="26"/>
        <v>16</v>
      </c>
      <c r="I877">
        <f t="shared" si="27"/>
        <v>2</v>
      </c>
    </row>
    <row r="878" spans="1:9">
      <c r="A878" t="s">
        <v>2865</v>
      </c>
      <c r="B878" t="s">
        <v>1495</v>
      </c>
      <c r="C878" t="s">
        <v>1090</v>
      </c>
      <c r="D878" t="s">
        <v>1496</v>
      </c>
      <c r="E878" t="s">
        <v>2097</v>
      </c>
      <c r="F878" t="s">
        <v>3761</v>
      </c>
      <c r="G878" t="s">
        <v>5463</v>
      </c>
      <c r="H878" t="str">
        <f t="shared" si="26"/>
        <v>16</v>
      </c>
      <c r="I878">
        <f t="shared" si="27"/>
        <v>2</v>
      </c>
    </row>
    <row r="879" spans="1:9">
      <c r="A879" t="s">
        <v>2865</v>
      </c>
      <c r="B879" t="s">
        <v>1498</v>
      </c>
      <c r="C879" t="s">
        <v>1090</v>
      </c>
      <c r="D879" t="s">
        <v>1499</v>
      </c>
      <c r="E879" t="s">
        <v>2097</v>
      </c>
      <c r="F879" t="s">
        <v>3761</v>
      </c>
      <c r="G879" t="s">
        <v>5463</v>
      </c>
      <c r="H879" t="str">
        <f t="shared" si="26"/>
        <v>16</v>
      </c>
      <c r="I879">
        <f t="shared" si="27"/>
        <v>2</v>
      </c>
    </row>
    <row r="880" spans="1:9">
      <c r="A880" t="s">
        <v>2865</v>
      </c>
      <c r="B880" t="s">
        <v>1504</v>
      </c>
      <c r="C880" t="s">
        <v>1090</v>
      </c>
      <c r="D880" t="s">
        <v>1505</v>
      </c>
      <c r="E880" t="s">
        <v>2097</v>
      </c>
      <c r="F880" t="s">
        <v>3761</v>
      </c>
      <c r="G880" t="s">
        <v>5463</v>
      </c>
      <c r="H880" t="str">
        <f t="shared" si="26"/>
        <v>16</v>
      </c>
      <c r="I880">
        <f t="shared" si="27"/>
        <v>2</v>
      </c>
    </row>
    <row r="881" spans="1:9">
      <c r="A881" t="s">
        <v>2865</v>
      </c>
      <c r="B881" t="s">
        <v>1510</v>
      </c>
      <c r="C881" t="s">
        <v>1090</v>
      </c>
      <c r="D881" t="s">
        <v>3153</v>
      </c>
      <c r="E881" t="s">
        <v>2097</v>
      </c>
      <c r="F881" t="s">
        <v>3761</v>
      </c>
      <c r="G881" t="s">
        <v>5463</v>
      </c>
      <c r="H881" t="str">
        <f t="shared" si="26"/>
        <v>16</v>
      </c>
      <c r="I881">
        <f t="shared" si="27"/>
        <v>2</v>
      </c>
    </row>
    <row r="882" spans="1:9">
      <c r="A882" t="s">
        <v>2865</v>
      </c>
      <c r="B882" t="s">
        <v>1226</v>
      </c>
      <c r="C882" t="s">
        <v>1090</v>
      </c>
      <c r="D882" t="s">
        <v>1227</v>
      </c>
      <c r="E882" t="s">
        <v>2097</v>
      </c>
      <c r="F882" t="s">
        <v>3761</v>
      </c>
      <c r="G882" t="s">
        <v>5463</v>
      </c>
      <c r="H882" t="str">
        <f t="shared" si="26"/>
        <v>16</v>
      </c>
      <c r="I882">
        <f t="shared" si="27"/>
        <v>2</v>
      </c>
    </row>
    <row r="883" spans="1:9">
      <c r="A883" t="s">
        <v>2865</v>
      </c>
      <c r="B883" t="s">
        <v>1228</v>
      </c>
      <c r="C883" t="s">
        <v>1090</v>
      </c>
      <c r="D883" t="s">
        <v>1229</v>
      </c>
      <c r="E883" t="s">
        <v>2097</v>
      </c>
      <c r="F883" t="s">
        <v>3761</v>
      </c>
      <c r="G883" t="s">
        <v>5463</v>
      </c>
      <c r="H883" t="str">
        <f t="shared" si="26"/>
        <v>16</v>
      </c>
      <c r="I883">
        <f t="shared" si="27"/>
        <v>2</v>
      </c>
    </row>
    <row r="884" spans="1:9">
      <c r="A884" t="s">
        <v>2865</v>
      </c>
      <c r="B884" t="s">
        <v>1230</v>
      </c>
      <c r="C884" t="s">
        <v>1090</v>
      </c>
      <c r="D884" t="s">
        <v>1231</v>
      </c>
      <c r="E884" t="s">
        <v>2097</v>
      </c>
      <c r="F884" t="s">
        <v>3761</v>
      </c>
      <c r="G884" t="s">
        <v>5463</v>
      </c>
      <c r="H884" t="str">
        <f t="shared" si="26"/>
        <v>16</v>
      </c>
      <c r="I884">
        <f t="shared" si="27"/>
        <v>2</v>
      </c>
    </row>
    <row r="885" spans="1:9">
      <c r="A885" t="s">
        <v>2865</v>
      </c>
      <c r="B885" t="s">
        <v>1232</v>
      </c>
      <c r="C885" t="s">
        <v>1090</v>
      </c>
      <c r="D885" t="s">
        <v>1233</v>
      </c>
      <c r="E885" t="s">
        <v>2097</v>
      </c>
      <c r="F885" t="s">
        <v>3761</v>
      </c>
      <c r="G885" t="s">
        <v>5463</v>
      </c>
      <c r="H885" t="str">
        <f t="shared" si="26"/>
        <v>16</v>
      </c>
      <c r="I885">
        <f t="shared" si="27"/>
        <v>2</v>
      </c>
    </row>
    <row r="886" spans="1:9">
      <c r="A886" t="s">
        <v>2865</v>
      </c>
      <c r="B886" t="s">
        <v>1491</v>
      </c>
      <c r="C886" t="s">
        <v>1090</v>
      </c>
      <c r="D886" t="s">
        <v>1492</v>
      </c>
      <c r="E886" t="s">
        <v>2097</v>
      </c>
      <c r="F886" t="s">
        <v>3761</v>
      </c>
      <c r="G886" t="s">
        <v>3766</v>
      </c>
      <c r="H886" t="str">
        <f t="shared" si="26"/>
        <v>12</v>
      </c>
      <c r="I886">
        <f t="shared" si="27"/>
        <v>2</v>
      </c>
    </row>
    <row r="887" spans="1:9">
      <c r="A887" t="s">
        <v>2865</v>
      </c>
      <c r="B887" t="s">
        <v>1493</v>
      </c>
      <c r="C887" t="s">
        <v>1090</v>
      </c>
      <c r="D887" t="s">
        <v>1494</v>
      </c>
      <c r="E887" t="s">
        <v>2097</v>
      </c>
      <c r="F887" t="s">
        <v>3761</v>
      </c>
      <c r="G887" t="s">
        <v>3766</v>
      </c>
      <c r="H887" t="str">
        <f t="shared" si="26"/>
        <v>12</v>
      </c>
      <c r="I887">
        <f t="shared" si="27"/>
        <v>2</v>
      </c>
    </row>
    <row r="888" spans="1:9">
      <c r="A888" t="s">
        <v>2865</v>
      </c>
      <c r="B888" t="s">
        <v>1497</v>
      </c>
      <c r="C888" t="s">
        <v>1090</v>
      </c>
      <c r="D888" t="s">
        <v>4222</v>
      </c>
      <c r="E888" t="s">
        <v>2097</v>
      </c>
      <c r="F888" t="s">
        <v>3761</v>
      </c>
      <c r="G888" t="s">
        <v>3766</v>
      </c>
      <c r="H888" t="str">
        <f t="shared" si="26"/>
        <v>12</v>
      </c>
      <c r="I888">
        <f t="shared" si="27"/>
        <v>2</v>
      </c>
    </row>
    <row r="889" spans="1:9">
      <c r="A889" t="s">
        <v>2865</v>
      </c>
      <c r="B889" t="s">
        <v>1500</v>
      </c>
      <c r="C889" t="s">
        <v>1090</v>
      </c>
      <c r="D889" t="s">
        <v>1501</v>
      </c>
      <c r="E889" t="s">
        <v>2097</v>
      </c>
      <c r="F889" t="s">
        <v>3761</v>
      </c>
      <c r="G889" t="s">
        <v>3766</v>
      </c>
      <c r="H889" t="str">
        <f t="shared" si="26"/>
        <v>12</v>
      </c>
      <c r="I889">
        <f t="shared" si="27"/>
        <v>2</v>
      </c>
    </row>
    <row r="890" spans="1:9">
      <c r="A890" t="s">
        <v>2865</v>
      </c>
      <c r="B890" t="s">
        <v>1502</v>
      </c>
      <c r="C890" t="s">
        <v>1090</v>
      </c>
      <c r="D890" t="s">
        <v>1503</v>
      </c>
      <c r="E890" t="s">
        <v>2097</v>
      </c>
      <c r="F890" t="s">
        <v>3761</v>
      </c>
      <c r="G890" t="s">
        <v>3766</v>
      </c>
      <c r="H890" t="str">
        <f t="shared" si="26"/>
        <v>12</v>
      </c>
      <c r="I890">
        <f t="shared" si="27"/>
        <v>2</v>
      </c>
    </row>
    <row r="891" spans="1:9">
      <c r="A891" t="s">
        <v>2865</v>
      </c>
      <c r="B891" t="s">
        <v>1506</v>
      </c>
      <c r="C891" t="s">
        <v>1090</v>
      </c>
      <c r="D891" t="s">
        <v>1507</v>
      </c>
      <c r="E891" t="s">
        <v>2097</v>
      </c>
      <c r="F891" t="s">
        <v>3761</v>
      </c>
      <c r="G891" t="s">
        <v>3766</v>
      </c>
      <c r="H891" t="str">
        <f t="shared" ref="H891:H954" si="28">VLOOKUP(G891,dataSchoolOrder,2,0)</f>
        <v>12</v>
      </c>
      <c r="I891">
        <f t="shared" si="27"/>
        <v>2</v>
      </c>
    </row>
    <row r="892" spans="1:9">
      <c r="A892" t="s">
        <v>2865</v>
      </c>
      <c r="B892" t="s">
        <v>1511</v>
      </c>
      <c r="C892" t="s">
        <v>1090</v>
      </c>
      <c r="D892" t="s">
        <v>1512</v>
      </c>
      <c r="E892" t="s">
        <v>2097</v>
      </c>
      <c r="F892" t="s">
        <v>3761</v>
      </c>
      <c r="G892" t="s">
        <v>3766</v>
      </c>
      <c r="H892" t="str">
        <f t="shared" si="28"/>
        <v>12</v>
      </c>
      <c r="I892">
        <f t="shared" si="27"/>
        <v>2</v>
      </c>
    </row>
    <row r="893" spans="1:9">
      <c r="A893" t="s">
        <v>2865</v>
      </c>
      <c r="B893" t="s">
        <v>1513</v>
      </c>
      <c r="C893" t="s">
        <v>1090</v>
      </c>
      <c r="D893" t="s">
        <v>1514</v>
      </c>
      <c r="E893" t="s">
        <v>2097</v>
      </c>
      <c r="F893" t="s">
        <v>3761</v>
      </c>
      <c r="G893" t="s">
        <v>3766</v>
      </c>
      <c r="H893" t="str">
        <f t="shared" si="28"/>
        <v>12</v>
      </c>
      <c r="I893">
        <f t="shared" si="27"/>
        <v>2</v>
      </c>
    </row>
    <row r="894" spans="1:9">
      <c r="A894" t="s">
        <v>2865</v>
      </c>
      <c r="B894" t="s">
        <v>1224</v>
      </c>
      <c r="C894" t="s">
        <v>1090</v>
      </c>
      <c r="D894" t="s">
        <v>1225</v>
      </c>
      <c r="E894" t="s">
        <v>2097</v>
      </c>
      <c r="F894" t="s">
        <v>3761</v>
      </c>
      <c r="G894" t="s">
        <v>3766</v>
      </c>
      <c r="H894" t="str">
        <f t="shared" si="28"/>
        <v>12</v>
      </c>
      <c r="I894">
        <f t="shared" si="27"/>
        <v>2</v>
      </c>
    </row>
    <row r="895" spans="1:9">
      <c r="A895" t="s">
        <v>2865</v>
      </c>
      <c r="B895" t="s">
        <v>4770</v>
      </c>
      <c r="C895" t="s">
        <v>1090</v>
      </c>
      <c r="D895" t="s">
        <v>4769</v>
      </c>
      <c r="E895" t="s">
        <v>2097</v>
      </c>
      <c r="F895" t="s">
        <v>3761</v>
      </c>
      <c r="G895" t="s">
        <v>3766</v>
      </c>
      <c r="H895" t="str">
        <f t="shared" si="28"/>
        <v>12</v>
      </c>
      <c r="I895">
        <f t="shared" si="27"/>
        <v>2</v>
      </c>
    </row>
    <row r="896" spans="1:9">
      <c r="A896" t="s">
        <v>2864</v>
      </c>
      <c r="B896" t="s">
        <v>1252</v>
      </c>
      <c r="C896" t="s">
        <v>1089</v>
      </c>
      <c r="D896" t="s">
        <v>1253</v>
      </c>
      <c r="E896" t="s">
        <v>2589</v>
      </c>
      <c r="F896" t="s">
        <v>3755</v>
      </c>
      <c r="G896" t="s">
        <v>3756</v>
      </c>
      <c r="H896" t="str">
        <f t="shared" si="28"/>
        <v>56</v>
      </c>
      <c r="I896">
        <f t="shared" si="27"/>
        <v>1</v>
      </c>
    </row>
    <row r="897" spans="1:9">
      <c r="A897" t="s">
        <v>2864</v>
      </c>
      <c r="B897" t="s">
        <v>1250</v>
      </c>
      <c r="C897" t="s">
        <v>1089</v>
      </c>
      <c r="D897" t="s">
        <v>1251</v>
      </c>
      <c r="E897" t="s">
        <v>2589</v>
      </c>
      <c r="F897" t="s">
        <v>3757</v>
      </c>
      <c r="G897" t="s">
        <v>3758</v>
      </c>
      <c r="H897" t="str">
        <f t="shared" si="28"/>
        <v>50</v>
      </c>
      <c r="I897">
        <f t="shared" si="27"/>
        <v>1</v>
      </c>
    </row>
    <row r="898" spans="1:9">
      <c r="A898" t="s">
        <v>2864</v>
      </c>
      <c r="B898" t="s">
        <v>1248</v>
      </c>
      <c r="C898" t="s">
        <v>1089</v>
      </c>
      <c r="D898" t="s">
        <v>1249</v>
      </c>
      <c r="E898" t="s">
        <v>2589</v>
      </c>
      <c r="F898" t="s">
        <v>3761</v>
      </c>
      <c r="G898" t="s">
        <v>3786</v>
      </c>
      <c r="H898" t="str">
        <f t="shared" si="28"/>
        <v>29</v>
      </c>
      <c r="I898">
        <f t="shared" ref="I898:I961" si="29">IFERROR(VLOOKUP(E898,dataTitleIOrder,2,0),"")</f>
        <v>1</v>
      </c>
    </row>
    <row r="899" spans="1:9">
      <c r="A899" t="s">
        <v>2864</v>
      </c>
      <c r="B899" t="s">
        <v>1245</v>
      </c>
      <c r="C899" t="s">
        <v>1089</v>
      </c>
      <c r="D899" t="s">
        <v>4224</v>
      </c>
      <c r="E899" t="s">
        <v>2587</v>
      </c>
      <c r="F899" t="s">
        <v>5467</v>
      </c>
      <c r="G899" t="s">
        <v>3785</v>
      </c>
      <c r="H899" t="str">
        <f t="shared" si="28"/>
        <v>09</v>
      </c>
      <c r="I899">
        <f t="shared" si="29"/>
        <v>3</v>
      </c>
    </row>
    <row r="900" spans="1:9">
      <c r="A900" t="s">
        <v>2863</v>
      </c>
      <c r="B900" t="s">
        <v>1292</v>
      </c>
      <c r="C900" t="s">
        <v>1088</v>
      </c>
      <c r="D900" t="s">
        <v>1293</v>
      </c>
      <c r="E900" t="s">
        <v>2589</v>
      </c>
      <c r="F900" t="s">
        <v>3755</v>
      </c>
      <c r="G900" t="s">
        <v>3756</v>
      </c>
      <c r="H900" t="str">
        <f t="shared" si="28"/>
        <v>56</v>
      </c>
      <c r="I900">
        <f t="shared" si="29"/>
        <v>1</v>
      </c>
    </row>
    <row r="901" spans="1:9">
      <c r="A901" t="s">
        <v>2863</v>
      </c>
      <c r="B901" t="s">
        <v>1294</v>
      </c>
      <c r="C901" t="s">
        <v>1088</v>
      </c>
      <c r="D901" t="s">
        <v>1295</v>
      </c>
      <c r="E901" t="s">
        <v>2589</v>
      </c>
      <c r="F901" t="s">
        <v>3755</v>
      </c>
      <c r="G901" t="s">
        <v>3756</v>
      </c>
      <c r="H901" t="str">
        <f t="shared" si="28"/>
        <v>56</v>
      </c>
      <c r="I901">
        <f t="shared" si="29"/>
        <v>1</v>
      </c>
    </row>
    <row r="902" spans="1:9">
      <c r="A902" t="s">
        <v>2863</v>
      </c>
      <c r="B902" t="s">
        <v>1284</v>
      </c>
      <c r="C902" t="s">
        <v>1088</v>
      </c>
      <c r="D902" t="s">
        <v>1285</v>
      </c>
      <c r="E902" t="s">
        <v>2589</v>
      </c>
      <c r="F902" t="s">
        <v>3757</v>
      </c>
      <c r="G902" t="s">
        <v>3758</v>
      </c>
      <c r="H902" t="str">
        <f t="shared" si="28"/>
        <v>50</v>
      </c>
      <c r="I902">
        <f t="shared" si="29"/>
        <v>1</v>
      </c>
    </row>
    <row r="903" spans="1:9">
      <c r="A903" t="s">
        <v>2863</v>
      </c>
      <c r="B903" t="s">
        <v>1286</v>
      </c>
      <c r="C903" t="s">
        <v>1088</v>
      </c>
      <c r="D903" t="s">
        <v>1287</v>
      </c>
      <c r="E903" t="s">
        <v>2589</v>
      </c>
      <c r="F903" t="s">
        <v>3757</v>
      </c>
      <c r="G903" t="s">
        <v>3758</v>
      </c>
      <c r="H903" t="str">
        <f t="shared" si="28"/>
        <v>50</v>
      </c>
      <c r="I903">
        <f t="shared" si="29"/>
        <v>1</v>
      </c>
    </row>
    <row r="904" spans="1:9">
      <c r="A904" t="s">
        <v>2863</v>
      </c>
      <c r="B904" t="s">
        <v>1288</v>
      </c>
      <c r="C904" t="s">
        <v>1088</v>
      </c>
      <c r="D904" t="s">
        <v>1289</v>
      </c>
      <c r="E904" t="s">
        <v>2589</v>
      </c>
      <c r="F904" t="s">
        <v>3757</v>
      </c>
      <c r="G904" t="s">
        <v>3758</v>
      </c>
      <c r="H904" t="str">
        <f t="shared" si="28"/>
        <v>50</v>
      </c>
      <c r="I904">
        <f t="shared" si="29"/>
        <v>1</v>
      </c>
    </row>
    <row r="905" spans="1:9">
      <c r="A905" t="s">
        <v>2863</v>
      </c>
      <c r="B905" t="s">
        <v>1290</v>
      </c>
      <c r="C905" t="s">
        <v>1088</v>
      </c>
      <c r="D905" t="s">
        <v>1291</v>
      </c>
      <c r="E905" t="s">
        <v>2589</v>
      </c>
      <c r="F905" t="s">
        <v>3757</v>
      </c>
      <c r="G905" t="s">
        <v>3758</v>
      </c>
      <c r="H905" t="str">
        <f t="shared" si="28"/>
        <v>50</v>
      </c>
      <c r="I905">
        <f t="shared" si="29"/>
        <v>1</v>
      </c>
    </row>
    <row r="906" spans="1:9">
      <c r="A906" t="s">
        <v>2863</v>
      </c>
      <c r="B906" t="s">
        <v>1254</v>
      </c>
      <c r="C906" t="s">
        <v>1088</v>
      </c>
      <c r="D906" t="s">
        <v>1255</v>
      </c>
      <c r="E906" t="s">
        <v>2589</v>
      </c>
      <c r="F906" t="s">
        <v>3761</v>
      </c>
      <c r="G906" t="s">
        <v>5463</v>
      </c>
      <c r="H906" t="str">
        <f t="shared" si="28"/>
        <v>16</v>
      </c>
      <c r="I906">
        <f t="shared" si="29"/>
        <v>1</v>
      </c>
    </row>
    <row r="907" spans="1:9">
      <c r="A907" t="s">
        <v>2863</v>
      </c>
      <c r="B907" t="s">
        <v>1256</v>
      </c>
      <c r="C907" t="s">
        <v>1088</v>
      </c>
      <c r="D907" t="s">
        <v>1257</v>
      </c>
      <c r="E907" t="s">
        <v>2589</v>
      </c>
      <c r="F907" t="s">
        <v>3761</v>
      </c>
      <c r="G907" t="s">
        <v>5463</v>
      </c>
      <c r="H907" t="str">
        <f t="shared" si="28"/>
        <v>16</v>
      </c>
      <c r="I907">
        <f t="shared" si="29"/>
        <v>1</v>
      </c>
    </row>
    <row r="908" spans="1:9">
      <c r="A908" t="s">
        <v>2863</v>
      </c>
      <c r="B908" t="s">
        <v>1258</v>
      </c>
      <c r="C908" t="s">
        <v>1088</v>
      </c>
      <c r="D908" t="s">
        <v>1259</v>
      </c>
      <c r="E908" t="s">
        <v>2589</v>
      </c>
      <c r="F908" t="s">
        <v>3761</v>
      </c>
      <c r="G908" t="s">
        <v>5463</v>
      </c>
      <c r="H908" t="str">
        <f t="shared" si="28"/>
        <v>16</v>
      </c>
      <c r="I908">
        <f t="shared" si="29"/>
        <v>1</v>
      </c>
    </row>
    <row r="909" spans="1:9">
      <c r="A909" t="s">
        <v>2863</v>
      </c>
      <c r="B909" t="s">
        <v>1260</v>
      </c>
      <c r="C909" t="s">
        <v>1088</v>
      </c>
      <c r="D909" t="s">
        <v>1261</v>
      </c>
      <c r="E909" t="s">
        <v>2589</v>
      </c>
      <c r="F909" t="s">
        <v>3761</v>
      </c>
      <c r="G909" t="s">
        <v>5463</v>
      </c>
      <c r="H909" t="str">
        <f t="shared" si="28"/>
        <v>16</v>
      </c>
      <c r="I909">
        <f t="shared" si="29"/>
        <v>1</v>
      </c>
    </row>
    <row r="910" spans="1:9">
      <c r="A910" t="s">
        <v>2863</v>
      </c>
      <c r="B910" t="s">
        <v>1264</v>
      </c>
      <c r="C910" t="s">
        <v>1088</v>
      </c>
      <c r="D910" t="s">
        <v>1265</v>
      </c>
      <c r="E910" t="s">
        <v>2589</v>
      </c>
      <c r="F910" t="s">
        <v>3761</v>
      </c>
      <c r="G910" t="s">
        <v>5463</v>
      </c>
      <c r="H910" t="str">
        <f t="shared" si="28"/>
        <v>16</v>
      </c>
      <c r="I910">
        <f t="shared" si="29"/>
        <v>1</v>
      </c>
    </row>
    <row r="911" spans="1:9">
      <c r="A911" t="s">
        <v>2863</v>
      </c>
      <c r="B911" t="s">
        <v>1269</v>
      </c>
      <c r="C911" t="s">
        <v>1088</v>
      </c>
      <c r="D911" t="s">
        <v>1270</v>
      </c>
      <c r="E911" t="s">
        <v>2589</v>
      </c>
      <c r="F911" t="s">
        <v>3761</v>
      </c>
      <c r="G911" t="s">
        <v>5463</v>
      </c>
      <c r="H911" t="str">
        <f t="shared" si="28"/>
        <v>16</v>
      </c>
      <c r="I911">
        <f t="shared" si="29"/>
        <v>1</v>
      </c>
    </row>
    <row r="912" spans="1:9">
      <c r="A912" t="s">
        <v>2863</v>
      </c>
      <c r="B912" t="s">
        <v>1271</v>
      </c>
      <c r="C912" t="s">
        <v>1088</v>
      </c>
      <c r="D912" t="s">
        <v>2039</v>
      </c>
      <c r="E912" t="s">
        <v>2589</v>
      </c>
      <c r="F912" t="s">
        <v>3761</v>
      </c>
      <c r="G912" t="s">
        <v>5463</v>
      </c>
      <c r="H912" t="str">
        <f t="shared" si="28"/>
        <v>16</v>
      </c>
      <c r="I912">
        <f t="shared" si="29"/>
        <v>1</v>
      </c>
    </row>
    <row r="913" spans="1:9">
      <c r="A913" t="s">
        <v>2863</v>
      </c>
      <c r="B913" t="s">
        <v>1272</v>
      </c>
      <c r="C913" t="s">
        <v>1088</v>
      </c>
      <c r="D913" t="s">
        <v>1273</v>
      </c>
      <c r="E913" t="s">
        <v>2589</v>
      </c>
      <c r="F913" t="s">
        <v>3761</v>
      </c>
      <c r="G913" t="s">
        <v>5463</v>
      </c>
      <c r="H913" t="str">
        <f t="shared" si="28"/>
        <v>16</v>
      </c>
      <c r="I913">
        <f t="shared" si="29"/>
        <v>1</v>
      </c>
    </row>
    <row r="914" spans="1:9">
      <c r="A914" t="s">
        <v>2863</v>
      </c>
      <c r="B914" t="s">
        <v>1278</v>
      </c>
      <c r="C914" t="s">
        <v>1088</v>
      </c>
      <c r="D914" t="s">
        <v>1279</v>
      </c>
      <c r="E914" t="s">
        <v>2589</v>
      </c>
      <c r="F914" t="s">
        <v>3761</v>
      </c>
      <c r="G914" t="s">
        <v>5463</v>
      </c>
      <c r="H914" t="str">
        <f t="shared" si="28"/>
        <v>16</v>
      </c>
      <c r="I914">
        <f t="shared" si="29"/>
        <v>1</v>
      </c>
    </row>
    <row r="915" spans="1:9">
      <c r="A915" t="s">
        <v>2863</v>
      </c>
      <c r="B915" t="s">
        <v>1280</v>
      </c>
      <c r="C915" t="s">
        <v>1088</v>
      </c>
      <c r="D915" t="s">
        <v>1281</v>
      </c>
      <c r="E915" t="s">
        <v>2589</v>
      </c>
      <c r="F915" t="s">
        <v>3761</v>
      </c>
      <c r="G915" t="s">
        <v>5463</v>
      </c>
      <c r="H915" t="str">
        <f t="shared" si="28"/>
        <v>16</v>
      </c>
      <c r="I915">
        <f t="shared" si="29"/>
        <v>1</v>
      </c>
    </row>
    <row r="916" spans="1:9">
      <c r="A916" t="s">
        <v>2863</v>
      </c>
      <c r="B916" t="s">
        <v>1282</v>
      </c>
      <c r="C916" t="s">
        <v>1088</v>
      </c>
      <c r="D916" t="s">
        <v>1283</v>
      </c>
      <c r="E916" t="s">
        <v>2589</v>
      </c>
      <c r="F916" t="s">
        <v>3761</v>
      </c>
      <c r="G916" t="s">
        <v>5463</v>
      </c>
      <c r="H916" t="str">
        <f t="shared" si="28"/>
        <v>16</v>
      </c>
      <c r="I916">
        <f t="shared" si="29"/>
        <v>1</v>
      </c>
    </row>
    <row r="917" spans="1:9">
      <c r="A917" t="s">
        <v>2863</v>
      </c>
      <c r="B917" t="s">
        <v>1262</v>
      </c>
      <c r="C917" t="s">
        <v>1088</v>
      </c>
      <c r="D917" t="s">
        <v>1263</v>
      </c>
      <c r="E917" t="s">
        <v>2587</v>
      </c>
      <c r="F917" t="s">
        <v>3761</v>
      </c>
      <c r="G917" t="s">
        <v>5463</v>
      </c>
      <c r="H917" t="str">
        <f t="shared" si="28"/>
        <v>16</v>
      </c>
      <c r="I917">
        <f t="shared" si="29"/>
        <v>3</v>
      </c>
    </row>
    <row r="918" spans="1:9">
      <c r="A918" t="s">
        <v>2863</v>
      </c>
      <c r="B918" t="s">
        <v>1266</v>
      </c>
      <c r="C918" t="s">
        <v>1088</v>
      </c>
      <c r="D918" t="s">
        <v>1267</v>
      </c>
      <c r="E918" t="s">
        <v>2587</v>
      </c>
      <c r="F918" t="s">
        <v>3761</v>
      </c>
      <c r="G918" t="s">
        <v>5463</v>
      </c>
      <c r="H918" t="str">
        <f t="shared" si="28"/>
        <v>16</v>
      </c>
      <c r="I918">
        <f t="shared" si="29"/>
        <v>3</v>
      </c>
    </row>
    <row r="919" spans="1:9">
      <c r="A919" t="s">
        <v>2863</v>
      </c>
      <c r="B919" t="s">
        <v>1268</v>
      </c>
      <c r="C919" t="s">
        <v>1088</v>
      </c>
      <c r="D919" t="s">
        <v>3298</v>
      </c>
      <c r="E919" t="s">
        <v>2587</v>
      </c>
      <c r="F919" t="s">
        <v>3761</v>
      </c>
      <c r="G919" t="s">
        <v>5463</v>
      </c>
      <c r="H919" t="str">
        <f t="shared" si="28"/>
        <v>16</v>
      </c>
      <c r="I919">
        <f t="shared" si="29"/>
        <v>3</v>
      </c>
    </row>
    <row r="920" spans="1:9">
      <c r="A920" t="s">
        <v>2863</v>
      </c>
      <c r="B920" t="s">
        <v>1276</v>
      </c>
      <c r="C920" t="s">
        <v>1088</v>
      </c>
      <c r="D920" t="s">
        <v>1277</v>
      </c>
      <c r="E920" t="s">
        <v>2587</v>
      </c>
      <c r="F920" t="s">
        <v>3761</v>
      </c>
      <c r="G920" t="s">
        <v>5463</v>
      </c>
      <c r="H920" t="str">
        <f t="shared" si="28"/>
        <v>16</v>
      </c>
      <c r="I920">
        <f t="shared" si="29"/>
        <v>3</v>
      </c>
    </row>
    <row r="921" spans="1:9">
      <c r="A921" t="s">
        <v>2863</v>
      </c>
      <c r="B921" t="s">
        <v>1274</v>
      </c>
      <c r="C921" t="s">
        <v>1088</v>
      </c>
      <c r="D921" t="s">
        <v>1275</v>
      </c>
      <c r="E921" t="s">
        <v>2589</v>
      </c>
      <c r="F921" t="s">
        <v>3764</v>
      </c>
      <c r="G921" t="s">
        <v>3017</v>
      </c>
      <c r="H921" t="str">
        <f t="shared" si="28"/>
        <v>01</v>
      </c>
      <c r="I921">
        <f t="shared" si="29"/>
        <v>1</v>
      </c>
    </row>
    <row r="922" spans="1:9">
      <c r="A922" t="s">
        <v>2862</v>
      </c>
      <c r="B922" t="s">
        <v>1296</v>
      </c>
      <c r="C922" t="s">
        <v>3001</v>
      </c>
      <c r="D922" t="s">
        <v>4646</v>
      </c>
      <c r="E922" t="s">
        <v>2587</v>
      </c>
      <c r="F922" t="s">
        <v>3761</v>
      </c>
      <c r="G922" t="s">
        <v>3777</v>
      </c>
      <c r="H922" t="str">
        <f t="shared" si="28"/>
        <v>28</v>
      </c>
      <c r="I922">
        <f t="shared" si="29"/>
        <v>3</v>
      </c>
    </row>
    <row r="923" spans="1:9">
      <c r="A923" t="s">
        <v>2862</v>
      </c>
      <c r="B923" t="s">
        <v>1297</v>
      </c>
      <c r="C923" t="s">
        <v>3001</v>
      </c>
      <c r="D923" t="s">
        <v>1298</v>
      </c>
      <c r="E923" t="s">
        <v>2587</v>
      </c>
      <c r="F923" t="s">
        <v>3764</v>
      </c>
      <c r="G923" t="s">
        <v>3765</v>
      </c>
      <c r="H923" t="str">
        <f t="shared" si="28"/>
        <v>06</v>
      </c>
      <c r="I923">
        <f t="shared" si="29"/>
        <v>3</v>
      </c>
    </row>
    <row r="924" spans="1:9">
      <c r="A924" t="s">
        <v>2861</v>
      </c>
      <c r="B924" t="s">
        <v>1305</v>
      </c>
      <c r="C924" t="s">
        <v>1087</v>
      </c>
      <c r="D924" t="s">
        <v>1306</v>
      </c>
      <c r="E924" t="s">
        <v>2589</v>
      </c>
      <c r="F924" t="s">
        <v>4553</v>
      </c>
      <c r="G924" t="s">
        <v>3792</v>
      </c>
      <c r="H924" t="str">
        <f t="shared" si="28"/>
        <v>60</v>
      </c>
      <c r="I924">
        <f t="shared" si="29"/>
        <v>1</v>
      </c>
    </row>
    <row r="925" spans="1:9">
      <c r="A925" t="s">
        <v>2861</v>
      </c>
      <c r="B925" t="s">
        <v>1299</v>
      </c>
      <c r="C925" t="s">
        <v>1087</v>
      </c>
      <c r="D925" t="s">
        <v>5517</v>
      </c>
      <c r="E925" t="s">
        <v>2097</v>
      </c>
      <c r="F925" t="s">
        <v>3770</v>
      </c>
      <c r="G925" t="s">
        <v>5518</v>
      </c>
      <c r="H925" t="str">
        <f t="shared" si="28"/>
        <v>35</v>
      </c>
      <c r="I925">
        <f t="shared" si="29"/>
        <v>2</v>
      </c>
    </row>
    <row r="926" spans="1:9">
      <c r="A926" t="s">
        <v>2861</v>
      </c>
      <c r="B926" t="s">
        <v>1301</v>
      </c>
      <c r="C926" t="s">
        <v>1087</v>
      </c>
      <c r="D926" t="s">
        <v>1302</v>
      </c>
      <c r="E926" t="s">
        <v>2097</v>
      </c>
      <c r="F926" t="s">
        <v>3770</v>
      </c>
      <c r="G926" t="s">
        <v>5518</v>
      </c>
      <c r="H926" t="str">
        <f t="shared" si="28"/>
        <v>35</v>
      </c>
      <c r="I926">
        <f t="shared" si="29"/>
        <v>2</v>
      </c>
    </row>
    <row r="927" spans="1:9">
      <c r="A927" t="s">
        <v>2861</v>
      </c>
      <c r="B927" t="s">
        <v>1303</v>
      </c>
      <c r="C927" t="s">
        <v>1087</v>
      </c>
      <c r="D927" t="s">
        <v>1304</v>
      </c>
      <c r="E927" t="s">
        <v>2097</v>
      </c>
      <c r="F927" t="s">
        <v>3770</v>
      </c>
      <c r="G927" t="s">
        <v>3799</v>
      </c>
      <c r="H927" t="str">
        <f t="shared" si="28"/>
        <v>33</v>
      </c>
      <c r="I927">
        <f t="shared" si="29"/>
        <v>2</v>
      </c>
    </row>
    <row r="928" spans="1:9">
      <c r="A928" t="s">
        <v>2860</v>
      </c>
      <c r="B928" t="s">
        <v>1317</v>
      </c>
      <c r="C928" t="s">
        <v>1086</v>
      </c>
      <c r="D928" t="s">
        <v>1318</v>
      </c>
      <c r="E928" t="s">
        <v>2589</v>
      </c>
      <c r="F928" t="s">
        <v>3755</v>
      </c>
      <c r="G928" t="s">
        <v>3756</v>
      </c>
      <c r="H928" t="str">
        <f t="shared" si="28"/>
        <v>56</v>
      </c>
      <c r="I928">
        <f t="shared" si="29"/>
        <v>1</v>
      </c>
    </row>
    <row r="929" spans="1:9">
      <c r="A929" t="s">
        <v>2860</v>
      </c>
      <c r="B929" t="s">
        <v>1315</v>
      </c>
      <c r="C929" t="s">
        <v>1086</v>
      </c>
      <c r="D929" t="s">
        <v>1316</v>
      </c>
      <c r="E929" t="s">
        <v>2097</v>
      </c>
      <c r="F929" t="s">
        <v>3757</v>
      </c>
      <c r="G929" t="s">
        <v>3758</v>
      </c>
      <c r="H929" t="str">
        <f t="shared" si="28"/>
        <v>50</v>
      </c>
      <c r="I929">
        <f t="shared" si="29"/>
        <v>2</v>
      </c>
    </row>
    <row r="930" spans="1:9">
      <c r="A930" t="s">
        <v>2860</v>
      </c>
      <c r="B930" t="s">
        <v>1309</v>
      </c>
      <c r="C930" t="s">
        <v>1086</v>
      </c>
      <c r="D930" t="s">
        <v>1310</v>
      </c>
      <c r="E930" t="s">
        <v>2097</v>
      </c>
      <c r="F930" t="s">
        <v>3761</v>
      </c>
      <c r="G930" t="s">
        <v>5463</v>
      </c>
      <c r="H930" t="str">
        <f t="shared" si="28"/>
        <v>16</v>
      </c>
      <c r="I930">
        <f t="shared" si="29"/>
        <v>2</v>
      </c>
    </row>
    <row r="931" spans="1:9">
      <c r="A931" t="s">
        <v>2860</v>
      </c>
      <c r="B931" t="s">
        <v>1313</v>
      </c>
      <c r="C931" t="s">
        <v>1086</v>
      </c>
      <c r="D931" t="s">
        <v>1314</v>
      </c>
      <c r="E931" t="s">
        <v>2097</v>
      </c>
      <c r="F931" t="s">
        <v>3761</v>
      </c>
      <c r="G931" t="s">
        <v>5463</v>
      </c>
      <c r="H931" t="str">
        <f t="shared" si="28"/>
        <v>16</v>
      </c>
      <c r="I931">
        <f t="shared" si="29"/>
        <v>2</v>
      </c>
    </row>
    <row r="932" spans="1:9">
      <c r="A932" t="s">
        <v>2860</v>
      </c>
      <c r="B932" t="s">
        <v>1311</v>
      </c>
      <c r="C932" t="s">
        <v>1086</v>
      </c>
      <c r="D932" t="s">
        <v>1312</v>
      </c>
      <c r="E932" t="s">
        <v>2589</v>
      </c>
      <c r="F932" t="s">
        <v>3761</v>
      </c>
      <c r="G932" t="s">
        <v>3766</v>
      </c>
      <c r="H932" t="str">
        <f t="shared" si="28"/>
        <v>12</v>
      </c>
      <c r="I932">
        <f t="shared" si="29"/>
        <v>1</v>
      </c>
    </row>
    <row r="933" spans="1:9">
      <c r="A933" t="s">
        <v>2860</v>
      </c>
      <c r="B933" t="s">
        <v>1307</v>
      </c>
      <c r="C933" t="s">
        <v>1086</v>
      </c>
      <c r="D933" t="s">
        <v>1308</v>
      </c>
      <c r="E933" t="s">
        <v>2097</v>
      </c>
      <c r="F933" t="s">
        <v>3761</v>
      </c>
      <c r="G933" t="s">
        <v>3766</v>
      </c>
      <c r="H933" t="str">
        <f t="shared" si="28"/>
        <v>12</v>
      </c>
      <c r="I933">
        <f t="shared" si="29"/>
        <v>2</v>
      </c>
    </row>
    <row r="934" spans="1:9">
      <c r="A934" t="s">
        <v>2859</v>
      </c>
      <c r="B934" t="s">
        <v>1330</v>
      </c>
      <c r="C934" t="s">
        <v>1085</v>
      </c>
      <c r="D934" t="s">
        <v>1331</v>
      </c>
      <c r="E934" t="s">
        <v>2589</v>
      </c>
      <c r="F934" t="s">
        <v>3755</v>
      </c>
      <c r="G934" t="s">
        <v>3756</v>
      </c>
      <c r="H934" t="str">
        <f t="shared" si="28"/>
        <v>56</v>
      </c>
      <c r="I934">
        <f t="shared" si="29"/>
        <v>1</v>
      </c>
    </row>
    <row r="935" spans="1:9">
      <c r="A935" t="s">
        <v>2859</v>
      </c>
      <c r="B935" t="s">
        <v>1328</v>
      </c>
      <c r="C935" t="s">
        <v>1085</v>
      </c>
      <c r="D935" t="s">
        <v>1329</v>
      </c>
      <c r="E935" t="s">
        <v>2587</v>
      </c>
      <c r="F935" t="s">
        <v>3757</v>
      </c>
      <c r="G935" t="s">
        <v>3758</v>
      </c>
      <c r="H935" t="str">
        <f t="shared" si="28"/>
        <v>50</v>
      </c>
      <c r="I935">
        <f t="shared" si="29"/>
        <v>3</v>
      </c>
    </row>
    <row r="936" spans="1:9">
      <c r="A936" t="s">
        <v>2859</v>
      </c>
      <c r="B936" t="s">
        <v>1321</v>
      </c>
      <c r="C936" t="s">
        <v>1085</v>
      </c>
      <c r="D936" t="s">
        <v>1265</v>
      </c>
      <c r="E936" t="s">
        <v>2589</v>
      </c>
      <c r="F936" t="s">
        <v>3761</v>
      </c>
      <c r="G936" t="s">
        <v>5463</v>
      </c>
      <c r="H936" t="str">
        <f t="shared" si="28"/>
        <v>16</v>
      </c>
      <c r="I936">
        <f t="shared" si="29"/>
        <v>1</v>
      </c>
    </row>
    <row r="937" spans="1:9">
      <c r="A937" t="s">
        <v>2859</v>
      </c>
      <c r="B937" t="s">
        <v>1322</v>
      </c>
      <c r="C937" t="s">
        <v>1085</v>
      </c>
      <c r="D937" t="s">
        <v>1323</v>
      </c>
      <c r="E937" t="s">
        <v>2589</v>
      </c>
      <c r="F937" t="s">
        <v>3761</v>
      </c>
      <c r="G937" t="s">
        <v>5463</v>
      </c>
      <c r="H937" t="str">
        <f t="shared" si="28"/>
        <v>16</v>
      </c>
      <c r="I937">
        <f t="shared" si="29"/>
        <v>1</v>
      </c>
    </row>
    <row r="938" spans="1:9">
      <c r="A938" t="s">
        <v>2859</v>
      </c>
      <c r="B938" t="s">
        <v>1324</v>
      </c>
      <c r="C938" t="s">
        <v>1085</v>
      </c>
      <c r="D938" t="s">
        <v>1325</v>
      </c>
      <c r="E938" t="s">
        <v>2589</v>
      </c>
      <c r="F938" t="s">
        <v>3761</v>
      </c>
      <c r="G938" t="s">
        <v>5463</v>
      </c>
      <c r="H938" t="str">
        <f t="shared" si="28"/>
        <v>16</v>
      </c>
      <c r="I938">
        <f t="shared" si="29"/>
        <v>1</v>
      </c>
    </row>
    <row r="939" spans="1:9">
      <c r="A939" t="s">
        <v>2859</v>
      </c>
      <c r="B939" t="s">
        <v>1326</v>
      </c>
      <c r="C939" t="s">
        <v>1085</v>
      </c>
      <c r="D939" t="s">
        <v>1327</v>
      </c>
      <c r="E939" t="s">
        <v>2587</v>
      </c>
      <c r="F939" t="s">
        <v>3761</v>
      </c>
      <c r="G939" t="s">
        <v>5463</v>
      </c>
      <c r="H939" t="str">
        <f t="shared" si="28"/>
        <v>16</v>
      </c>
      <c r="I939">
        <f t="shared" si="29"/>
        <v>3</v>
      </c>
    </row>
    <row r="940" spans="1:9">
      <c r="A940" t="s">
        <v>2859</v>
      </c>
      <c r="B940" t="s">
        <v>1319</v>
      </c>
      <c r="C940" t="s">
        <v>1085</v>
      </c>
      <c r="D940" t="s">
        <v>1320</v>
      </c>
      <c r="E940" t="s">
        <v>2587</v>
      </c>
      <c r="F940" t="s">
        <v>3761</v>
      </c>
      <c r="G940" t="s">
        <v>3766</v>
      </c>
      <c r="H940" t="str">
        <f t="shared" si="28"/>
        <v>12</v>
      </c>
      <c r="I940">
        <f t="shared" si="29"/>
        <v>3</v>
      </c>
    </row>
    <row r="941" spans="1:9">
      <c r="A941" t="s">
        <v>2858</v>
      </c>
      <c r="B941" t="s">
        <v>1346</v>
      </c>
      <c r="C941" t="s">
        <v>1084</v>
      </c>
      <c r="D941" t="s">
        <v>1347</v>
      </c>
      <c r="E941" t="s">
        <v>2589</v>
      </c>
      <c r="F941" t="s">
        <v>3755</v>
      </c>
      <c r="G941" t="s">
        <v>3756</v>
      </c>
      <c r="H941" t="str">
        <f t="shared" si="28"/>
        <v>56</v>
      </c>
      <c r="I941">
        <f t="shared" si="29"/>
        <v>1</v>
      </c>
    </row>
    <row r="942" spans="1:9">
      <c r="A942" t="s">
        <v>2858</v>
      </c>
      <c r="B942" t="s">
        <v>1344</v>
      </c>
      <c r="C942" t="s">
        <v>1084</v>
      </c>
      <c r="D942" t="s">
        <v>1345</v>
      </c>
      <c r="E942" t="s">
        <v>2589</v>
      </c>
      <c r="F942" t="s">
        <v>3757</v>
      </c>
      <c r="G942" t="s">
        <v>3758</v>
      </c>
      <c r="H942" t="str">
        <f t="shared" si="28"/>
        <v>50</v>
      </c>
      <c r="I942">
        <f t="shared" si="29"/>
        <v>1</v>
      </c>
    </row>
    <row r="943" spans="1:9">
      <c r="A943" t="s">
        <v>2858</v>
      </c>
      <c r="B943" t="s">
        <v>1338</v>
      </c>
      <c r="C943" t="s">
        <v>1084</v>
      </c>
      <c r="D943" t="s">
        <v>4225</v>
      </c>
      <c r="E943" t="s">
        <v>2589</v>
      </c>
      <c r="F943" t="s">
        <v>3761</v>
      </c>
      <c r="G943" t="s">
        <v>5463</v>
      </c>
      <c r="H943" t="str">
        <f t="shared" si="28"/>
        <v>16</v>
      </c>
      <c r="I943">
        <f t="shared" si="29"/>
        <v>1</v>
      </c>
    </row>
    <row r="944" spans="1:9">
      <c r="A944" t="s">
        <v>2858</v>
      </c>
      <c r="B944" t="s">
        <v>1339</v>
      </c>
      <c r="C944" t="s">
        <v>1084</v>
      </c>
      <c r="D944" t="s">
        <v>1340</v>
      </c>
      <c r="E944" t="s">
        <v>2589</v>
      </c>
      <c r="F944" t="s">
        <v>3761</v>
      </c>
      <c r="G944" t="s">
        <v>5463</v>
      </c>
      <c r="H944" t="str">
        <f t="shared" si="28"/>
        <v>16</v>
      </c>
      <c r="I944">
        <f t="shared" si="29"/>
        <v>1</v>
      </c>
    </row>
    <row r="945" spans="1:9">
      <c r="A945" t="s">
        <v>2858</v>
      </c>
      <c r="B945" t="s">
        <v>1336</v>
      </c>
      <c r="C945" t="s">
        <v>1084</v>
      </c>
      <c r="D945" t="s">
        <v>1337</v>
      </c>
      <c r="E945" t="s">
        <v>2587</v>
      </c>
      <c r="F945" t="s">
        <v>3761</v>
      </c>
      <c r="G945" t="s">
        <v>5463</v>
      </c>
      <c r="H945" t="str">
        <f t="shared" si="28"/>
        <v>16</v>
      </c>
      <c r="I945">
        <f t="shared" si="29"/>
        <v>3</v>
      </c>
    </row>
    <row r="946" spans="1:9">
      <c r="A946" t="s">
        <v>2858</v>
      </c>
      <c r="B946" t="s">
        <v>1334</v>
      </c>
      <c r="C946" t="s">
        <v>1084</v>
      </c>
      <c r="D946" t="s">
        <v>1335</v>
      </c>
      <c r="E946" t="s">
        <v>2587</v>
      </c>
      <c r="F946" t="s">
        <v>3761</v>
      </c>
      <c r="G946" t="s">
        <v>5463</v>
      </c>
      <c r="H946" t="str">
        <f t="shared" si="28"/>
        <v>16</v>
      </c>
      <c r="I946">
        <f t="shared" si="29"/>
        <v>3</v>
      </c>
    </row>
    <row r="947" spans="1:9">
      <c r="A947" t="s">
        <v>2858</v>
      </c>
      <c r="B947" t="s">
        <v>1342</v>
      </c>
      <c r="C947" t="s">
        <v>1084</v>
      </c>
      <c r="D947" t="s">
        <v>1343</v>
      </c>
      <c r="E947" t="s">
        <v>2587</v>
      </c>
      <c r="F947" t="s">
        <v>3761</v>
      </c>
      <c r="G947" t="s">
        <v>5463</v>
      </c>
      <c r="H947" t="str">
        <f t="shared" si="28"/>
        <v>16</v>
      </c>
      <c r="I947">
        <f t="shared" si="29"/>
        <v>3</v>
      </c>
    </row>
    <row r="948" spans="1:9">
      <c r="A948" t="s">
        <v>2858</v>
      </c>
      <c r="B948" t="s">
        <v>1341</v>
      </c>
      <c r="C948" t="s">
        <v>1084</v>
      </c>
      <c r="D948" t="s">
        <v>4226</v>
      </c>
      <c r="E948" t="s">
        <v>2589</v>
      </c>
      <c r="F948" t="s">
        <v>3764</v>
      </c>
      <c r="G948" t="s">
        <v>3017</v>
      </c>
      <c r="H948" t="str">
        <f t="shared" si="28"/>
        <v>01</v>
      </c>
      <c r="I948">
        <f t="shared" si="29"/>
        <v>1</v>
      </c>
    </row>
    <row r="949" spans="1:9">
      <c r="A949" t="s">
        <v>2857</v>
      </c>
      <c r="B949" t="s">
        <v>1356</v>
      </c>
      <c r="C949" t="s">
        <v>1083</v>
      </c>
      <c r="D949" t="s">
        <v>1357</v>
      </c>
      <c r="E949" t="s">
        <v>2587</v>
      </c>
      <c r="F949" t="s">
        <v>3757</v>
      </c>
      <c r="G949" t="s">
        <v>3758</v>
      </c>
      <c r="H949" t="str">
        <f t="shared" si="28"/>
        <v>50</v>
      </c>
      <c r="I949">
        <f t="shared" si="29"/>
        <v>3</v>
      </c>
    </row>
    <row r="950" spans="1:9">
      <c r="A950" t="s">
        <v>2857</v>
      </c>
      <c r="B950" t="s">
        <v>1348</v>
      </c>
      <c r="C950" t="s">
        <v>1083</v>
      </c>
      <c r="D950" t="s">
        <v>1349</v>
      </c>
      <c r="E950" t="s">
        <v>2587</v>
      </c>
      <c r="F950" t="s">
        <v>3761</v>
      </c>
      <c r="G950" t="s">
        <v>5463</v>
      </c>
      <c r="H950" t="str">
        <f t="shared" si="28"/>
        <v>16</v>
      </c>
      <c r="I950">
        <f t="shared" si="29"/>
        <v>3</v>
      </c>
    </row>
    <row r="951" spans="1:9">
      <c r="A951" t="s">
        <v>2857</v>
      </c>
      <c r="B951" t="s">
        <v>1350</v>
      </c>
      <c r="C951" t="s">
        <v>1083</v>
      </c>
      <c r="D951" t="s">
        <v>1351</v>
      </c>
      <c r="E951" t="s">
        <v>2587</v>
      </c>
      <c r="F951" t="s">
        <v>3761</v>
      </c>
      <c r="G951" t="s">
        <v>5463</v>
      </c>
      <c r="H951" t="str">
        <f t="shared" si="28"/>
        <v>16</v>
      </c>
      <c r="I951">
        <f t="shared" si="29"/>
        <v>3</v>
      </c>
    </row>
    <row r="952" spans="1:9">
      <c r="A952" t="s">
        <v>2857</v>
      </c>
      <c r="B952" t="s">
        <v>1352</v>
      </c>
      <c r="C952" t="s">
        <v>1083</v>
      </c>
      <c r="D952" t="s">
        <v>1353</v>
      </c>
      <c r="E952" t="s">
        <v>2587</v>
      </c>
      <c r="F952" t="s">
        <v>3761</v>
      </c>
      <c r="G952" t="s">
        <v>5463</v>
      </c>
      <c r="H952" t="str">
        <f t="shared" si="28"/>
        <v>16</v>
      </c>
      <c r="I952">
        <f t="shared" si="29"/>
        <v>3</v>
      </c>
    </row>
    <row r="953" spans="1:9">
      <c r="A953" t="s">
        <v>2857</v>
      </c>
      <c r="B953" t="s">
        <v>1354</v>
      </c>
      <c r="C953" t="s">
        <v>1083</v>
      </c>
      <c r="D953" t="s">
        <v>1355</v>
      </c>
      <c r="E953" t="s">
        <v>2587</v>
      </c>
      <c r="F953" t="s">
        <v>3761</v>
      </c>
      <c r="G953" t="s">
        <v>3766</v>
      </c>
      <c r="H953" t="str">
        <f t="shared" si="28"/>
        <v>12</v>
      </c>
      <c r="I953">
        <f t="shared" si="29"/>
        <v>3</v>
      </c>
    </row>
    <row r="954" spans="1:9">
      <c r="A954" t="s">
        <v>2856</v>
      </c>
      <c r="B954" t="s">
        <v>1364</v>
      </c>
      <c r="C954" t="s">
        <v>1082</v>
      </c>
      <c r="D954" t="s">
        <v>1365</v>
      </c>
      <c r="E954" t="s">
        <v>2589</v>
      </c>
      <c r="F954" t="s">
        <v>3755</v>
      </c>
      <c r="G954" t="s">
        <v>3756</v>
      </c>
      <c r="H954" t="str">
        <f t="shared" si="28"/>
        <v>56</v>
      </c>
      <c r="I954">
        <f t="shared" si="29"/>
        <v>1</v>
      </c>
    </row>
    <row r="955" spans="1:9">
      <c r="A955" t="s">
        <v>2856</v>
      </c>
      <c r="B955" t="s">
        <v>1362</v>
      </c>
      <c r="C955" t="s">
        <v>1082</v>
      </c>
      <c r="D955" t="s">
        <v>1363</v>
      </c>
      <c r="E955" t="s">
        <v>2587</v>
      </c>
      <c r="F955" t="s">
        <v>3757</v>
      </c>
      <c r="G955" t="s">
        <v>3769</v>
      </c>
      <c r="H955" t="str">
        <f t="shared" ref="H955:H1018" si="30">VLOOKUP(G955,dataSchoolOrder,2,0)</f>
        <v>47</v>
      </c>
      <c r="I955">
        <f t="shared" si="29"/>
        <v>3</v>
      </c>
    </row>
    <row r="956" spans="1:9">
      <c r="A956" t="s">
        <v>2856</v>
      </c>
      <c r="B956" t="s">
        <v>1358</v>
      </c>
      <c r="C956" t="s">
        <v>1082</v>
      </c>
      <c r="D956" t="s">
        <v>1359</v>
      </c>
      <c r="E956" t="s">
        <v>2097</v>
      </c>
      <c r="F956" t="s">
        <v>3761</v>
      </c>
      <c r="G956" t="s">
        <v>3783</v>
      </c>
      <c r="H956" t="str">
        <f t="shared" si="30"/>
        <v>23</v>
      </c>
      <c r="I956">
        <f t="shared" si="29"/>
        <v>2</v>
      </c>
    </row>
    <row r="957" spans="1:9">
      <c r="A957" t="s">
        <v>2856</v>
      </c>
      <c r="B957" t="s">
        <v>1360</v>
      </c>
      <c r="C957" t="s">
        <v>1082</v>
      </c>
      <c r="D957" t="s">
        <v>1361</v>
      </c>
      <c r="E957" t="s">
        <v>2587</v>
      </c>
      <c r="F957" t="s">
        <v>3764</v>
      </c>
      <c r="G957" t="s">
        <v>3780</v>
      </c>
      <c r="H957" t="str">
        <f t="shared" si="30"/>
        <v>04</v>
      </c>
      <c r="I957">
        <f t="shared" si="29"/>
        <v>3</v>
      </c>
    </row>
    <row r="958" spans="1:9">
      <c r="A958" t="s">
        <v>2855</v>
      </c>
      <c r="B958" t="s">
        <v>1367</v>
      </c>
      <c r="C958" t="s">
        <v>1081</v>
      </c>
      <c r="D958" t="s">
        <v>1368</v>
      </c>
      <c r="E958" t="s">
        <v>2589</v>
      </c>
      <c r="F958" t="s">
        <v>4553</v>
      </c>
      <c r="G958" t="s">
        <v>3767</v>
      </c>
      <c r="H958" t="str">
        <f t="shared" si="30"/>
        <v>58</v>
      </c>
      <c r="I958">
        <f t="shared" si="29"/>
        <v>1</v>
      </c>
    </row>
    <row r="959" spans="1:9">
      <c r="A959" t="s">
        <v>2855</v>
      </c>
      <c r="B959" t="s">
        <v>1366</v>
      </c>
      <c r="C959" t="s">
        <v>1081</v>
      </c>
      <c r="D959" t="s">
        <v>4227</v>
      </c>
      <c r="E959" t="s">
        <v>2097</v>
      </c>
      <c r="F959" t="s">
        <v>3761</v>
      </c>
      <c r="G959" t="s">
        <v>3768</v>
      </c>
      <c r="H959" t="str">
        <f t="shared" si="30"/>
        <v>13</v>
      </c>
      <c r="I959">
        <f t="shared" si="29"/>
        <v>2</v>
      </c>
    </row>
    <row r="960" spans="1:9">
      <c r="A960" t="s">
        <v>2854</v>
      </c>
      <c r="B960" t="s">
        <v>1377</v>
      </c>
      <c r="C960" t="s">
        <v>1080</v>
      </c>
      <c r="D960" t="s">
        <v>1378</v>
      </c>
      <c r="E960" t="s">
        <v>2589</v>
      </c>
      <c r="F960" t="s">
        <v>3755</v>
      </c>
      <c r="G960" t="s">
        <v>3756</v>
      </c>
      <c r="H960" t="str">
        <f t="shared" si="30"/>
        <v>56</v>
      </c>
      <c r="I960">
        <f t="shared" si="29"/>
        <v>1</v>
      </c>
    </row>
    <row r="961" spans="1:9">
      <c r="A961" t="s">
        <v>2854</v>
      </c>
      <c r="B961" t="s">
        <v>1375</v>
      </c>
      <c r="C961" t="s">
        <v>1080</v>
      </c>
      <c r="D961" t="s">
        <v>1376</v>
      </c>
      <c r="E961" t="s">
        <v>2587</v>
      </c>
      <c r="F961" t="s">
        <v>3757</v>
      </c>
      <c r="G961" t="s">
        <v>3758</v>
      </c>
      <c r="H961" t="str">
        <f t="shared" si="30"/>
        <v>50</v>
      </c>
      <c r="I961">
        <f t="shared" si="29"/>
        <v>3</v>
      </c>
    </row>
    <row r="962" spans="1:9">
      <c r="A962" t="s">
        <v>2854</v>
      </c>
      <c r="B962" t="s">
        <v>1371</v>
      </c>
      <c r="C962" t="s">
        <v>1080</v>
      </c>
      <c r="D962" t="s">
        <v>1372</v>
      </c>
      <c r="E962" t="s">
        <v>2589</v>
      </c>
      <c r="F962" t="s">
        <v>3761</v>
      </c>
      <c r="G962" t="s">
        <v>5463</v>
      </c>
      <c r="H962" t="str">
        <f t="shared" si="30"/>
        <v>16</v>
      </c>
      <c r="I962">
        <f t="shared" ref="I962:I1025" si="31">IFERROR(VLOOKUP(E962,dataTitleIOrder,2,0),"")</f>
        <v>1</v>
      </c>
    </row>
    <row r="963" spans="1:9">
      <c r="A963" t="s">
        <v>2854</v>
      </c>
      <c r="B963" t="s">
        <v>1369</v>
      </c>
      <c r="C963" t="s">
        <v>1080</v>
      </c>
      <c r="D963" t="s">
        <v>1370</v>
      </c>
      <c r="E963" t="s">
        <v>2587</v>
      </c>
      <c r="F963" t="s">
        <v>3761</v>
      </c>
      <c r="G963" t="s">
        <v>3766</v>
      </c>
      <c r="H963" t="str">
        <f t="shared" si="30"/>
        <v>12</v>
      </c>
      <c r="I963">
        <f t="shared" si="31"/>
        <v>3</v>
      </c>
    </row>
    <row r="964" spans="1:9">
      <c r="A964" t="s">
        <v>2854</v>
      </c>
      <c r="B964" t="s">
        <v>1373</v>
      </c>
      <c r="C964" t="s">
        <v>1080</v>
      </c>
      <c r="D964" t="s">
        <v>1374</v>
      </c>
      <c r="E964" t="s">
        <v>2587</v>
      </c>
      <c r="F964" t="s">
        <v>3761</v>
      </c>
      <c r="G964" t="s">
        <v>3766</v>
      </c>
      <c r="H964" t="str">
        <f t="shared" si="30"/>
        <v>12</v>
      </c>
      <c r="I964">
        <f t="shared" si="31"/>
        <v>3</v>
      </c>
    </row>
    <row r="965" spans="1:9">
      <c r="A965" t="s">
        <v>2853</v>
      </c>
      <c r="B965" t="s">
        <v>1387</v>
      </c>
      <c r="C965" t="s">
        <v>1079</v>
      </c>
      <c r="D965" t="s">
        <v>1388</v>
      </c>
      <c r="E965" t="s">
        <v>2589</v>
      </c>
      <c r="F965" t="s">
        <v>3755</v>
      </c>
      <c r="G965" t="s">
        <v>3756</v>
      </c>
      <c r="H965" t="str">
        <f t="shared" si="30"/>
        <v>56</v>
      </c>
      <c r="I965">
        <f t="shared" si="31"/>
        <v>1</v>
      </c>
    </row>
    <row r="966" spans="1:9">
      <c r="A966" t="s">
        <v>2853</v>
      </c>
      <c r="B966" t="s">
        <v>1385</v>
      </c>
      <c r="C966" t="s">
        <v>1079</v>
      </c>
      <c r="D966" t="s">
        <v>1386</v>
      </c>
      <c r="E966" t="s">
        <v>2589</v>
      </c>
      <c r="F966" t="s">
        <v>3757</v>
      </c>
      <c r="G966" t="s">
        <v>3758</v>
      </c>
      <c r="H966" t="str">
        <f t="shared" si="30"/>
        <v>50</v>
      </c>
      <c r="I966">
        <f t="shared" si="31"/>
        <v>1</v>
      </c>
    </row>
    <row r="967" spans="1:9">
      <c r="A967" t="s">
        <v>2853</v>
      </c>
      <c r="B967" t="s">
        <v>1383</v>
      </c>
      <c r="C967" t="s">
        <v>1079</v>
      </c>
      <c r="D967" t="s">
        <v>1384</v>
      </c>
      <c r="E967" t="s">
        <v>2587</v>
      </c>
      <c r="F967" t="s">
        <v>3761</v>
      </c>
      <c r="G967" t="s">
        <v>3786</v>
      </c>
      <c r="H967" t="str">
        <f t="shared" si="30"/>
        <v>29</v>
      </c>
      <c r="I967">
        <f t="shared" si="31"/>
        <v>3</v>
      </c>
    </row>
    <row r="968" spans="1:9">
      <c r="A968" t="s">
        <v>2853</v>
      </c>
      <c r="B968" t="s">
        <v>1381</v>
      </c>
      <c r="C968" t="s">
        <v>1079</v>
      </c>
      <c r="D968" t="s">
        <v>1382</v>
      </c>
      <c r="E968" t="s">
        <v>2587</v>
      </c>
      <c r="F968" t="s">
        <v>5467</v>
      </c>
      <c r="G968" t="s">
        <v>5468</v>
      </c>
      <c r="H968" t="str">
        <f t="shared" si="30"/>
        <v>14</v>
      </c>
      <c r="I968">
        <f t="shared" si="31"/>
        <v>3</v>
      </c>
    </row>
    <row r="969" spans="1:9">
      <c r="A969" t="s">
        <v>2853</v>
      </c>
      <c r="B969" t="s">
        <v>1379</v>
      </c>
      <c r="C969" t="s">
        <v>1079</v>
      </c>
      <c r="D969" t="s">
        <v>1380</v>
      </c>
      <c r="E969" t="s">
        <v>2587</v>
      </c>
      <c r="F969" t="s">
        <v>5467</v>
      </c>
      <c r="G969" t="s">
        <v>3785</v>
      </c>
      <c r="H969" t="str">
        <f t="shared" si="30"/>
        <v>09</v>
      </c>
      <c r="I969">
        <f t="shared" si="31"/>
        <v>3</v>
      </c>
    </row>
    <row r="970" spans="1:9">
      <c r="A970" t="s">
        <v>2852</v>
      </c>
      <c r="B970" t="s">
        <v>1395</v>
      </c>
      <c r="C970" t="s">
        <v>1078</v>
      </c>
      <c r="D970" t="s">
        <v>1396</v>
      </c>
      <c r="E970" t="s">
        <v>2589</v>
      </c>
      <c r="F970" t="s">
        <v>3755</v>
      </c>
      <c r="G970" t="s">
        <v>3756</v>
      </c>
      <c r="H970" t="str">
        <f t="shared" si="30"/>
        <v>56</v>
      </c>
      <c r="I970">
        <f t="shared" si="31"/>
        <v>1</v>
      </c>
    </row>
    <row r="971" spans="1:9">
      <c r="A971" t="s">
        <v>2852</v>
      </c>
      <c r="B971" t="s">
        <v>1393</v>
      </c>
      <c r="C971" t="s">
        <v>1078</v>
      </c>
      <c r="D971" t="s">
        <v>1394</v>
      </c>
      <c r="E971" t="s">
        <v>2587</v>
      </c>
      <c r="F971" t="s">
        <v>3757</v>
      </c>
      <c r="G971" t="s">
        <v>3758</v>
      </c>
      <c r="H971" t="str">
        <f t="shared" si="30"/>
        <v>50</v>
      </c>
      <c r="I971">
        <f t="shared" si="31"/>
        <v>3</v>
      </c>
    </row>
    <row r="972" spans="1:9">
      <c r="A972" t="s">
        <v>2852</v>
      </c>
      <c r="B972" t="s">
        <v>1389</v>
      </c>
      <c r="C972" t="s">
        <v>1078</v>
      </c>
      <c r="D972" t="s">
        <v>1390</v>
      </c>
      <c r="E972" t="s">
        <v>2589</v>
      </c>
      <c r="F972" t="s">
        <v>3761</v>
      </c>
      <c r="G972" t="s">
        <v>3766</v>
      </c>
      <c r="H972" t="str">
        <f t="shared" si="30"/>
        <v>12</v>
      </c>
      <c r="I972">
        <f t="shared" si="31"/>
        <v>1</v>
      </c>
    </row>
    <row r="973" spans="1:9">
      <c r="A973" t="s">
        <v>2852</v>
      </c>
      <c r="B973" t="s">
        <v>1391</v>
      </c>
      <c r="C973" t="s">
        <v>1078</v>
      </c>
      <c r="D973" t="s">
        <v>1392</v>
      </c>
      <c r="E973" t="s">
        <v>2589</v>
      </c>
      <c r="F973" t="s">
        <v>3761</v>
      </c>
      <c r="G973" t="s">
        <v>3766</v>
      </c>
      <c r="H973" t="str">
        <f t="shared" si="30"/>
        <v>12</v>
      </c>
      <c r="I973">
        <f t="shared" si="31"/>
        <v>1</v>
      </c>
    </row>
    <row r="974" spans="1:9">
      <c r="A974" t="s">
        <v>2851</v>
      </c>
      <c r="B974" t="s">
        <v>1411</v>
      </c>
      <c r="C974" t="s">
        <v>1077</v>
      </c>
      <c r="D974" t="s">
        <v>1412</v>
      </c>
      <c r="E974" t="s">
        <v>2589</v>
      </c>
      <c r="F974" t="s">
        <v>3755</v>
      </c>
      <c r="G974" t="s">
        <v>3756</v>
      </c>
      <c r="H974" t="str">
        <f t="shared" si="30"/>
        <v>56</v>
      </c>
      <c r="I974">
        <f t="shared" si="31"/>
        <v>1</v>
      </c>
    </row>
    <row r="975" spans="1:9">
      <c r="A975" t="s">
        <v>2851</v>
      </c>
      <c r="B975" t="s">
        <v>1409</v>
      </c>
      <c r="C975" t="s">
        <v>1077</v>
      </c>
      <c r="D975" t="s">
        <v>1410</v>
      </c>
      <c r="E975" t="s">
        <v>2589</v>
      </c>
      <c r="F975" t="s">
        <v>3757</v>
      </c>
      <c r="G975" t="s">
        <v>3758</v>
      </c>
      <c r="H975" t="str">
        <f t="shared" si="30"/>
        <v>50</v>
      </c>
      <c r="I975">
        <f t="shared" si="31"/>
        <v>1</v>
      </c>
    </row>
    <row r="976" spans="1:9">
      <c r="A976" t="s">
        <v>2851</v>
      </c>
      <c r="B976" t="s">
        <v>1401</v>
      </c>
      <c r="C976" t="s">
        <v>1077</v>
      </c>
      <c r="D976" t="s">
        <v>1402</v>
      </c>
      <c r="E976" t="s">
        <v>2589</v>
      </c>
      <c r="F976" t="s">
        <v>3761</v>
      </c>
      <c r="G976" t="s">
        <v>3781</v>
      </c>
      <c r="H976" t="str">
        <f t="shared" si="30"/>
        <v>20</v>
      </c>
      <c r="I976">
        <f t="shared" si="31"/>
        <v>1</v>
      </c>
    </row>
    <row r="977" spans="1:9">
      <c r="A977" t="s">
        <v>2851</v>
      </c>
      <c r="B977" t="s">
        <v>1397</v>
      </c>
      <c r="C977" t="s">
        <v>1077</v>
      </c>
      <c r="D977" t="s">
        <v>1398</v>
      </c>
      <c r="E977" t="s">
        <v>2587</v>
      </c>
      <c r="F977" t="s">
        <v>3761</v>
      </c>
      <c r="G977" t="s">
        <v>3781</v>
      </c>
      <c r="H977" t="str">
        <f t="shared" si="30"/>
        <v>20</v>
      </c>
      <c r="I977">
        <f t="shared" si="31"/>
        <v>3</v>
      </c>
    </row>
    <row r="978" spans="1:9">
      <c r="A978" t="s">
        <v>2851</v>
      </c>
      <c r="B978" t="s">
        <v>1399</v>
      </c>
      <c r="C978" t="s">
        <v>1077</v>
      </c>
      <c r="D978" t="s">
        <v>1400</v>
      </c>
      <c r="E978" t="s">
        <v>2587</v>
      </c>
      <c r="F978" t="s">
        <v>3761</v>
      </c>
      <c r="G978" t="s">
        <v>3781</v>
      </c>
      <c r="H978" t="str">
        <f t="shared" si="30"/>
        <v>20</v>
      </c>
      <c r="I978">
        <f t="shared" si="31"/>
        <v>3</v>
      </c>
    </row>
    <row r="979" spans="1:9">
      <c r="A979" t="s">
        <v>2851</v>
      </c>
      <c r="B979" t="s">
        <v>1403</v>
      </c>
      <c r="C979" t="s">
        <v>1077</v>
      </c>
      <c r="D979" t="s">
        <v>1404</v>
      </c>
      <c r="E979" t="s">
        <v>2587</v>
      </c>
      <c r="F979" t="s">
        <v>3761</v>
      </c>
      <c r="G979" t="s">
        <v>3781</v>
      </c>
      <c r="H979" t="str">
        <f t="shared" si="30"/>
        <v>20</v>
      </c>
      <c r="I979">
        <f t="shared" si="31"/>
        <v>3</v>
      </c>
    </row>
    <row r="980" spans="1:9">
      <c r="A980" t="s">
        <v>2851</v>
      </c>
      <c r="B980" t="s">
        <v>1405</v>
      </c>
      <c r="C980" t="s">
        <v>1077</v>
      </c>
      <c r="D980" t="s">
        <v>1406</v>
      </c>
      <c r="E980" t="s">
        <v>2589</v>
      </c>
      <c r="F980" t="s">
        <v>3761</v>
      </c>
      <c r="G980" t="s">
        <v>5463</v>
      </c>
      <c r="H980" t="str">
        <f t="shared" si="30"/>
        <v>16</v>
      </c>
      <c r="I980">
        <f t="shared" si="31"/>
        <v>1</v>
      </c>
    </row>
    <row r="981" spans="1:9">
      <c r="A981" t="s">
        <v>2851</v>
      </c>
      <c r="B981" t="s">
        <v>1407</v>
      </c>
      <c r="C981" t="s">
        <v>1077</v>
      </c>
      <c r="D981" t="s">
        <v>1408</v>
      </c>
      <c r="E981" t="s">
        <v>2587</v>
      </c>
      <c r="F981" t="s">
        <v>3764</v>
      </c>
      <c r="G981" t="s">
        <v>3775</v>
      </c>
      <c r="H981" t="str">
        <f t="shared" si="30"/>
        <v>03</v>
      </c>
      <c r="I981">
        <f t="shared" si="31"/>
        <v>3</v>
      </c>
    </row>
    <row r="982" spans="1:9">
      <c r="A982" t="s">
        <v>2850</v>
      </c>
      <c r="B982" t="s">
        <v>1413</v>
      </c>
      <c r="C982" t="s">
        <v>1076</v>
      </c>
      <c r="D982" t="s">
        <v>1414</v>
      </c>
      <c r="E982" t="s">
        <v>2587</v>
      </c>
      <c r="F982" t="s">
        <v>3770</v>
      </c>
      <c r="G982" t="s">
        <v>3771</v>
      </c>
      <c r="H982" t="str">
        <f t="shared" si="30"/>
        <v>34</v>
      </c>
      <c r="I982">
        <f t="shared" si="31"/>
        <v>3</v>
      </c>
    </row>
    <row r="983" spans="1:9">
      <c r="A983" t="s">
        <v>2849</v>
      </c>
      <c r="B983" t="s">
        <v>1417</v>
      </c>
      <c r="C983" t="s">
        <v>1075</v>
      </c>
      <c r="D983" t="s">
        <v>1418</v>
      </c>
      <c r="E983" t="s">
        <v>2097</v>
      </c>
      <c r="F983" t="s">
        <v>3761</v>
      </c>
      <c r="G983" t="s">
        <v>3777</v>
      </c>
      <c r="H983" t="str">
        <f t="shared" si="30"/>
        <v>28</v>
      </c>
      <c r="I983">
        <f t="shared" si="31"/>
        <v>2</v>
      </c>
    </row>
    <row r="984" spans="1:9">
      <c r="A984" t="s">
        <v>2849</v>
      </c>
      <c r="B984" t="s">
        <v>1593</v>
      </c>
      <c r="C984" t="s">
        <v>1075</v>
      </c>
      <c r="D984" t="s">
        <v>1594</v>
      </c>
      <c r="E984" t="s">
        <v>2097</v>
      </c>
      <c r="F984" t="s">
        <v>3764</v>
      </c>
      <c r="G984" t="s">
        <v>3765</v>
      </c>
      <c r="H984" t="str">
        <f t="shared" si="30"/>
        <v>06</v>
      </c>
      <c r="I984">
        <f t="shared" si="31"/>
        <v>2</v>
      </c>
    </row>
    <row r="985" spans="1:9">
      <c r="A985" t="s">
        <v>2848</v>
      </c>
      <c r="B985" t="s">
        <v>1595</v>
      </c>
      <c r="C985" t="s">
        <v>1074</v>
      </c>
      <c r="D985" t="s">
        <v>1596</v>
      </c>
      <c r="E985" t="s">
        <v>2587</v>
      </c>
      <c r="F985" t="s">
        <v>3761</v>
      </c>
      <c r="G985" t="s">
        <v>5463</v>
      </c>
      <c r="H985" t="str">
        <f t="shared" si="30"/>
        <v>16</v>
      </c>
      <c r="I985">
        <f t="shared" si="31"/>
        <v>3</v>
      </c>
    </row>
    <row r="986" spans="1:9">
      <c r="A986" t="s">
        <v>2847</v>
      </c>
      <c r="B986" t="s">
        <v>4773</v>
      </c>
      <c r="C986" t="s">
        <v>1073</v>
      </c>
      <c r="D986" t="s">
        <v>4772</v>
      </c>
      <c r="E986" t="s">
        <v>2589</v>
      </c>
      <c r="F986" t="s">
        <v>3755</v>
      </c>
      <c r="G986" t="s">
        <v>3792</v>
      </c>
      <c r="H986" t="str">
        <f t="shared" si="30"/>
        <v>60</v>
      </c>
      <c r="I986">
        <f t="shared" si="31"/>
        <v>1</v>
      </c>
    </row>
    <row r="987" spans="1:9">
      <c r="A987" t="s">
        <v>2847</v>
      </c>
      <c r="B987" t="s">
        <v>1603</v>
      </c>
      <c r="C987" t="s">
        <v>1073</v>
      </c>
      <c r="D987" t="s">
        <v>1604</v>
      </c>
      <c r="E987" t="s">
        <v>2589</v>
      </c>
      <c r="F987" t="s">
        <v>4553</v>
      </c>
      <c r="G987" t="s">
        <v>3792</v>
      </c>
      <c r="H987" t="str">
        <f t="shared" si="30"/>
        <v>60</v>
      </c>
      <c r="I987">
        <f t="shared" si="31"/>
        <v>1</v>
      </c>
    </row>
    <row r="988" spans="1:9">
      <c r="A988" t="s">
        <v>2847</v>
      </c>
      <c r="B988" t="s">
        <v>1601</v>
      </c>
      <c r="C988" t="s">
        <v>1073</v>
      </c>
      <c r="D988" t="s">
        <v>1602</v>
      </c>
      <c r="E988" t="s">
        <v>2587</v>
      </c>
      <c r="F988" t="s">
        <v>3757</v>
      </c>
      <c r="G988" t="s">
        <v>3798</v>
      </c>
      <c r="H988" t="str">
        <f t="shared" si="30"/>
        <v>46</v>
      </c>
      <c r="I988">
        <f t="shared" si="31"/>
        <v>3</v>
      </c>
    </row>
    <row r="989" spans="1:9">
      <c r="A989" t="s">
        <v>2847</v>
      </c>
      <c r="B989" t="s">
        <v>1597</v>
      </c>
      <c r="C989" t="s">
        <v>1073</v>
      </c>
      <c r="D989" t="s">
        <v>1598</v>
      </c>
      <c r="E989" t="s">
        <v>2587</v>
      </c>
      <c r="F989" t="s">
        <v>3761</v>
      </c>
      <c r="G989" t="s">
        <v>3783</v>
      </c>
      <c r="H989" t="str">
        <f t="shared" si="30"/>
        <v>23</v>
      </c>
      <c r="I989">
        <f t="shared" si="31"/>
        <v>3</v>
      </c>
    </row>
    <row r="990" spans="1:9">
      <c r="A990" t="s">
        <v>2847</v>
      </c>
      <c r="B990" t="s">
        <v>1599</v>
      </c>
      <c r="C990" t="s">
        <v>1073</v>
      </c>
      <c r="D990" t="s">
        <v>1600</v>
      </c>
      <c r="E990" t="s">
        <v>2587</v>
      </c>
      <c r="F990" t="s">
        <v>3764</v>
      </c>
      <c r="G990" t="s">
        <v>3780</v>
      </c>
      <c r="H990" t="str">
        <f t="shared" si="30"/>
        <v>04</v>
      </c>
      <c r="I990">
        <f t="shared" si="31"/>
        <v>3</v>
      </c>
    </row>
    <row r="991" spans="1:9">
      <c r="A991" t="s">
        <v>2846</v>
      </c>
      <c r="B991" t="s">
        <v>1609</v>
      </c>
      <c r="C991" t="s">
        <v>1072</v>
      </c>
      <c r="D991" t="s">
        <v>1610</v>
      </c>
      <c r="E991" t="s">
        <v>2587</v>
      </c>
      <c r="F991" t="s">
        <v>4553</v>
      </c>
      <c r="G991" t="s">
        <v>3792</v>
      </c>
      <c r="H991" t="str">
        <f t="shared" si="30"/>
        <v>60</v>
      </c>
      <c r="I991">
        <f t="shared" si="31"/>
        <v>3</v>
      </c>
    </row>
    <row r="992" spans="1:9">
      <c r="A992" t="s">
        <v>2846</v>
      </c>
      <c r="B992" t="s">
        <v>1607</v>
      </c>
      <c r="C992" t="s">
        <v>1072</v>
      </c>
      <c r="D992" t="s">
        <v>1608</v>
      </c>
      <c r="E992" t="s">
        <v>2587</v>
      </c>
      <c r="F992" t="s">
        <v>3757</v>
      </c>
      <c r="G992" t="s">
        <v>3795</v>
      </c>
      <c r="H992" t="str">
        <f t="shared" si="30"/>
        <v>49</v>
      </c>
      <c r="I992">
        <f t="shared" si="31"/>
        <v>3</v>
      </c>
    </row>
    <row r="993" spans="1:9">
      <c r="A993" t="s">
        <v>2846</v>
      </c>
      <c r="B993" t="s">
        <v>1605</v>
      </c>
      <c r="C993" t="s">
        <v>1072</v>
      </c>
      <c r="D993" t="s">
        <v>1606</v>
      </c>
      <c r="E993" t="s">
        <v>2587</v>
      </c>
      <c r="F993" t="s">
        <v>3761</v>
      </c>
      <c r="G993" t="s">
        <v>3766</v>
      </c>
      <c r="H993" t="str">
        <f t="shared" si="30"/>
        <v>12</v>
      </c>
      <c r="I993">
        <f t="shared" si="31"/>
        <v>3</v>
      </c>
    </row>
    <row r="994" spans="1:9">
      <c r="A994" t="s">
        <v>2845</v>
      </c>
      <c r="B994" t="s">
        <v>1628</v>
      </c>
      <c r="C994" t="s">
        <v>661</v>
      </c>
      <c r="D994" t="s">
        <v>1629</v>
      </c>
      <c r="E994" t="s">
        <v>2589</v>
      </c>
      <c r="F994" t="s">
        <v>3755</v>
      </c>
      <c r="G994" t="s">
        <v>3756</v>
      </c>
      <c r="H994" t="str">
        <f t="shared" si="30"/>
        <v>56</v>
      </c>
      <c r="I994">
        <f t="shared" si="31"/>
        <v>1</v>
      </c>
    </row>
    <row r="995" spans="1:9">
      <c r="A995" t="s">
        <v>2845</v>
      </c>
      <c r="B995" t="s">
        <v>1626</v>
      </c>
      <c r="C995" t="s">
        <v>661</v>
      </c>
      <c r="D995" t="s">
        <v>1627</v>
      </c>
      <c r="E995" t="s">
        <v>2589</v>
      </c>
      <c r="F995" t="s">
        <v>3757</v>
      </c>
      <c r="G995" t="s">
        <v>3758</v>
      </c>
      <c r="H995" t="str">
        <f t="shared" si="30"/>
        <v>50</v>
      </c>
      <c r="I995">
        <f t="shared" si="31"/>
        <v>1</v>
      </c>
    </row>
    <row r="996" spans="1:9">
      <c r="A996" t="s">
        <v>2845</v>
      </c>
      <c r="B996" t="s">
        <v>1613</v>
      </c>
      <c r="C996" t="s">
        <v>661</v>
      </c>
      <c r="D996" t="s">
        <v>1614</v>
      </c>
      <c r="E996" t="s">
        <v>2589</v>
      </c>
      <c r="F996" t="s">
        <v>3761</v>
      </c>
      <c r="G996" t="s">
        <v>5463</v>
      </c>
      <c r="H996" t="str">
        <f t="shared" si="30"/>
        <v>16</v>
      </c>
      <c r="I996">
        <f t="shared" si="31"/>
        <v>1</v>
      </c>
    </row>
    <row r="997" spans="1:9">
      <c r="A997" t="s">
        <v>2845</v>
      </c>
      <c r="B997" t="s">
        <v>1615</v>
      </c>
      <c r="C997" t="s">
        <v>661</v>
      </c>
      <c r="D997" t="s">
        <v>1616</v>
      </c>
      <c r="E997" t="s">
        <v>2097</v>
      </c>
      <c r="F997" t="s">
        <v>3761</v>
      </c>
      <c r="G997" t="s">
        <v>5463</v>
      </c>
      <c r="H997" t="str">
        <f t="shared" si="30"/>
        <v>16</v>
      </c>
      <c r="I997">
        <f t="shared" si="31"/>
        <v>2</v>
      </c>
    </row>
    <row r="998" spans="1:9">
      <c r="A998" t="s">
        <v>2845</v>
      </c>
      <c r="B998" t="s">
        <v>1611</v>
      </c>
      <c r="C998" t="s">
        <v>661</v>
      </c>
      <c r="D998" t="s">
        <v>1612</v>
      </c>
      <c r="E998" t="s">
        <v>2097</v>
      </c>
      <c r="F998" t="s">
        <v>3761</v>
      </c>
      <c r="G998" t="s">
        <v>5463</v>
      </c>
      <c r="H998" t="str">
        <f t="shared" si="30"/>
        <v>16</v>
      </c>
      <c r="I998">
        <f t="shared" si="31"/>
        <v>2</v>
      </c>
    </row>
    <row r="999" spans="1:9">
      <c r="A999" t="s">
        <v>2845</v>
      </c>
      <c r="B999" t="s">
        <v>1617</v>
      </c>
      <c r="C999" t="s">
        <v>661</v>
      </c>
      <c r="D999" t="s">
        <v>2588</v>
      </c>
      <c r="E999" t="s">
        <v>2097</v>
      </c>
      <c r="F999" t="s">
        <v>3761</v>
      </c>
      <c r="G999" t="s">
        <v>5463</v>
      </c>
      <c r="H999" t="str">
        <f t="shared" si="30"/>
        <v>16</v>
      </c>
      <c r="I999">
        <f t="shared" si="31"/>
        <v>2</v>
      </c>
    </row>
    <row r="1000" spans="1:9">
      <c r="A1000" t="s">
        <v>2845</v>
      </c>
      <c r="B1000" t="s">
        <v>1622</v>
      </c>
      <c r="C1000" t="s">
        <v>661</v>
      </c>
      <c r="D1000" t="s">
        <v>1623</v>
      </c>
      <c r="E1000" t="s">
        <v>2589</v>
      </c>
      <c r="F1000" t="s">
        <v>3761</v>
      </c>
      <c r="G1000" t="s">
        <v>3766</v>
      </c>
      <c r="H1000" t="str">
        <f t="shared" si="30"/>
        <v>12</v>
      </c>
      <c r="I1000">
        <f t="shared" si="31"/>
        <v>1</v>
      </c>
    </row>
    <row r="1001" spans="1:9">
      <c r="A1001" t="s">
        <v>2845</v>
      </c>
      <c r="B1001" t="s">
        <v>1624</v>
      </c>
      <c r="C1001" t="s">
        <v>661</v>
      </c>
      <c r="D1001" t="s">
        <v>1625</v>
      </c>
      <c r="E1001" t="s">
        <v>2589</v>
      </c>
      <c r="F1001" t="s">
        <v>3761</v>
      </c>
      <c r="G1001" t="s">
        <v>3766</v>
      </c>
      <c r="H1001" t="str">
        <f t="shared" si="30"/>
        <v>12</v>
      </c>
      <c r="I1001">
        <f t="shared" si="31"/>
        <v>1</v>
      </c>
    </row>
    <row r="1002" spans="1:9">
      <c r="A1002" t="s">
        <v>2845</v>
      </c>
      <c r="B1002" t="s">
        <v>1620</v>
      </c>
      <c r="C1002" t="s">
        <v>661</v>
      </c>
      <c r="D1002" t="s">
        <v>1621</v>
      </c>
      <c r="E1002" t="s">
        <v>2097</v>
      </c>
      <c r="F1002" t="s">
        <v>3761</v>
      </c>
      <c r="G1002" t="s">
        <v>3766</v>
      </c>
      <c r="H1002" t="str">
        <f t="shared" si="30"/>
        <v>12</v>
      </c>
      <c r="I1002">
        <f t="shared" si="31"/>
        <v>2</v>
      </c>
    </row>
    <row r="1003" spans="1:9">
      <c r="A1003" t="s">
        <v>2845</v>
      </c>
      <c r="B1003" t="s">
        <v>1618</v>
      </c>
      <c r="C1003" t="s">
        <v>661</v>
      </c>
      <c r="D1003" t="s">
        <v>1619</v>
      </c>
      <c r="E1003" t="s">
        <v>2097</v>
      </c>
      <c r="F1003" t="s">
        <v>3761</v>
      </c>
      <c r="G1003" t="s">
        <v>3766</v>
      </c>
      <c r="H1003" t="str">
        <f t="shared" si="30"/>
        <v>12</v>
      </c>
      <c r="I1003">
        <f t="shared" si="31"/>
        <v>2</v>
      </c>
    </row>
    <row r="1004" spans="1:9">
      <c r="A1004" t="s">
        <v>2844</v>
      </c>
      <c r="B1004" t="s">
        <v>1630</v>
      </c>
      <c r="C1004" t="s">
        <v>1071</v>
      </c>
      <c r="D1004" t="s">
        <v>1631</v>
      </c>
      <c r="E1004" t="s">
        <v>2589</v>
      </c>
      <c r="F1004" t="s">
        <v>3761</v>
      </c>
      <c r="G1004" t="s">
        <v>5486</v>
      </c>
      <c r="H1004" t="str">
        <f t="shared" si="30"/>
        <v>17</v>
      </c>
      <c r="I1004">
        <f t="shared" si="31"/>
        <v>1</v>
      </c>
    </row>
    <row r="1005" spans="1:9">
      <c r="A1005" t="s">
        <v>2843</v>
      </c>
      <c r="B1005" t="s">
        <v>1639</v>
      </c>
      <c r="C1005" t="s">
        <v>1070</v>
      </c>
      <c r="D1005" t="s">
        <v>1640</v>
      </c>
      <c r="E1005" t="s">
        <v>2589</v>
      </c>
      <c r="F1005" t="s">
        <v>3755</v>
      </c>
      <c r="G1005" t="s">
        <v>3756</v>
      </c>
      <c r="H1005" t="str">
        <f t="shared" si="30"/>
        <v>56</v>
      </c>
      <c r="I1005">
        <f t="shared" si="31"/>
        <v>1</v>
      </c>
    </row>
    <row r="1006" spans="1:9">
      <c r="A1006" t="s">
        <v>2843</v>
      </c>
      <c r="B1006" t="s">
        <v>1637</v>
      </c>
      <c r="C1006" t="s">
        <v>1070</v>
      </c>
      <c r="D1006" t="s">
        <v>1638</v>
      </c>
      <c r="E1006" t="s">
        <v>2587</v>
      </c>
      <c r="F1006" t="s">
        <v>3757</v>
      </c>
      <c r="G1006" t="s">
        <v>3772</v>
      </c>
      <c r="H1006" t="str">
        <f t="shared" si="30"/>
        <v>52</v>
      </c>
      <c r="I1006">
        <f t="shared" si="31"/>
        <v>3</v>
      </c>
    </row>
    <row r="1007" spans="1:9">
      <c r="A1007" t="s">
        <v>2843</v>
      </c>
      <c r="B1007" t="s">
        <v>1634</v>
      </c>
      <c r="C1007" t="s">
        <v>1070</v>
      </c>
      <c r="D1007" t="s">
        <v>1635</v>
      </c>
      <c r="E1007" t="s">
        <v>2589</v>
      </c>
      <c r="F1007" t="s">
        <v>3761</v>
      </c>
      <c r="G1007" t="s">
        <v>5486</v>
      </c>
      <c r="H1007" t="str">
        <f t="shared" si="30"/>
        <v>17</v>
      </c>
      <c r="I1007">
        <f t="shared" si="31"/>
        <v>1</v>
      </c>
    </row>
    <row r="1008" spans="1:9">
      <c r="A1008" t="s">
        <v>2843</v>
      </c>
      <c r="B1008" t="s">
        <v>1632</v>
      </c>
      <c r="C1008" t="s">
        <v>1070</v>
      </c>
      <c r="D1008" t="s">
        <v>1633</v>
      </c>
      <c r="E1008" t="s">
        <v>2587</v>
      </c>
      <c r="F1008" t="s">
        <v>3761</v>
      </c>
      <c r="G1008" t="s">
        <v>5486</v>
      </c>
      <c r="H1008" t="str">
        <f t="shared" si="30"/>
        <v>17</v>
      </c>
      <c r="I1008">
        <f t="shared" si="31"/>
        <v>3</v>
      </c>
    </row>
    <row r="1009" spans="1:9">
      <c r="A1009" t="s">
        <v>2843</v>
      </c>
      <c r="B1009" t="s">
        <v>1636</v>
      </c>
      <c r="C1009" t="s">
        <v>1070</v>
      </c>
      <c r="D1009" t="s">
        <v>4228</v>
      </c>
      <c r="E1009" t="s">
        <v>2589</v>
      </c>
      <c r="F1009" t="s">
        <v>3761</v>
      </c>
      <c r="G1009" t="s">
        <v>3768</v>
      </c>
      <c r="H1009" t="str">
        <f t="shared" si="30"/>
        <v>13</v>
      </c>
      <c r="I1009">
        <f t="shared" si="31"/>
        <v>1</v>
      </c>
    </row>
    <row r="1010" spans="1:9">
      <c r="A1010" t="s">
        <v>2842</v>
      </c>
      <c r="B1010" t="s">
        <v>1641</v>
      </c>
      <c r="C1010" t="s">
        <v>1069</v>
      </c>
      <c r="D1010" t="s">
        <v>1642</v>
      </c>
      <c r="E1010" t="s">
        <v>2589</v>
      </c>
      <c r="F1010" t="s">
        <v>3761</v>
      </c>
      <c r="G1010" t="s">
        <v>5486</v>
      </c>
      <c r="H1010" t="str">
        <f t="shared" si="30"/>
        <v>17</v>
      </c>
      <c r="I1010">
        <f t="shared" si="31"/>
        <v>1</v>
      </c>
    </row>
    <row r="1011" spans="1:9">
      <c r="A1011" t="s">
        <v>2841</v>
      </c>
      <c r="B1011" t="s">
        <v>1661</v>
      </c>
      <c r="C1011" t="s">
        <v>1068</v>
      </c>
      <c r="D1011" t="s">
        <v>1662</v>
      </c>
      <c r="E1011" t="s">
        <v>2589</v>
      </c>
      <c r="F1011" t="s">
        <v>3755</v>
      </c>
      <c r="G1011" t="s">
        <v>3756</v>
      </c>
      <c r="H1011" t="str">
        <f t="shared" si="30"/>
        <v>56</v>
      </c>
      <c r="I1011">
        <f t="shared" si="31"/>
        <v>1</v>
      </c>
    </row>
    <row r="1012" spans="1:9">
      <c r="A1012" t="s">
        <v>2841</v>
      </c>
      <c r="B1012" t="s">
        <v>1663</v>
      </c>
      <c r="C1012" t="s">
        <v>1068</v>
      </c>
      <c r="D1012" t="s">
        <v>1664</v>
      </c>
      <c r="E1012" t="s">
        <v>2589</v>
      </c>
      <c r="F1012" t="s">
        <v>3755</v>
      </c>
      <c r="G1012" t="s">
        <v>3756</v>
      </c>
      <c r="H1012" t="str">
        <f t="shared" si="30"/>
        <v>56</v>
      </c>
      <c r="I1012">
        <f t="shared" si="31"/>
        <v>1</v>
      </c>
    </row>
    <row r="1013" spans="1:9">
      <c r="A1013" t="s">
        <v>2841</v>
      </c>
      <c r="B1013" t="s">
        <v>1657</v>
      </c>
      <c r="C1013" t="s">
        <v>1068</v>
      </c>
      <c r="D1013" t="s">
        <v>1658</v>
      </c>
      <c r="E1013" t="s">
        <v>2589</v>
      </c>
      <c r="F1013" t="s">
        <v>3757</v>
      </c>
      <c r="G1013" t="s">
        <v>3758</v>
      </c>
      <c r="H1013" t="str">
        <f t="shared" si="30"/>
        <v>50</v>
      </c>
      <c r="I1013">
        <f t="shared" si="31"/>
        <v>1</v>
      </c>
    </row>
    <row r="1014" spans="1:9">
      <c r="A1014" t="s">
        <v>2841</v>
      </c>
      <c r="B1014" t="s">
        <v>1659</v>
      </c>
      <c r="C1014" t="s">
        <v>1068</v>
      </c>
      <c r="D1014" t="s">
        <v>1660</v>
      </c>
      <c r="E1014" t="s">
        <v>2589</v>
      </c>
      <c r="F1014" t="s">
        <v>3757</v>
      </c>
      <c r="G1014" t="s">
        <v>3758</v>
      </c>
      <c r="H1014" t="str">
        <f t="shared" si="30"/>
        <v>50</v>
      </c>
      <c r="I1014">
        <f t="shared" si="31"/>
        <v>1</v>
      </c>
    </row>
    <row r="1015" spans="1:9">
      <c r="A1015" t="s">
        <v>2841</v>
      </c>
      <c r="B1015" t="s">
        <v>1643</v>
      </c>
      <c r="C1015" t="s">
        <v>1068</v>
      </c>
      <c r="D1015" t="s">
        <v>1644</v>
      </c>
      <c r="E1015" t="s">
        <v>2589</v>
      </c>
      <c r="F1015" t="s">
        <v>3761</v>
      </c>
      <c r="G1015" t="s">
        <v>5463</v>
      </c>
      <c r="H1015" t="str">
        <f t="shared" si="30"/>
        <v>16</v>
      </c>
      <c r="I1015">
        <f t="shared" si="31"/>
        <v>1</v>
      </c>
    </row>
    <row r="1016" spans="1:9">
      <c r="A1016" t="s">
        <v>2841</v>
      </c>
      <c r="B1016" t="s">
        <v>1645</v>
      </c>
      <c r="C1016" t="s">
        <v>1068</v>
      </c>
      <c r="D1016" t="s">
        <v>1646</v>
      </c>
      <c r="E1016" t="s">
        <v>2589</v>
      </c>
      <c r="F1016" t="s">
        <v>3761</v>
      </c>
      <c r="G1016" t="s">
        <v>5463</v>
      </c>
      <c r="H1016" t="str">
        <f t="shared" si="30"/>
        <v>16</v>
      </c>
      <c r="I1016">
        <f t="shared" si="31"/>
        <v>1</v>
      </c>
    </row>
    <row r="1017" spans="1:9">
      <c r="A1017" t="s">
        <v>2841</v>
      </c>
      <c r="B1017" t="s">
        <v>1652</v>
      </c>
      <c r="C1017" t="s">
        <v>1068</v>
      </c>
      <c r="D1017" t="s">
        <v>1653</v>
      </c>
      <c r="E1017" t="s">
        <v>2589</v>
      </c>
      <c r="F1017" t="s">
        <v>3761</v>
      </c>
      <c r="G1017" t="s">
        <v>5463</v>
      </c>
      <c r="H1017" t="str">
        <f t="shared" si="30"/>
        <v>16</v>
      </c>
      <c r="I1017">
        <f t="shared" si="31"/>
        <v>1</v>
      </c>
    </row>
    <row r="1018" spans="1:9">
      <c r="A1018" t="s">
        <v>2841</v>
      </c>
      <c r="B1018" t="s">
        <v>1654</v>
      </c>
      <c r="C1018" t="s">
        <v>1068</v>
      </c>
      <c r="D1018" t="s">
        <v>1281</v>
      </c>
      <c r="E1018" t="s">
        <v>2589</v>
      </c>
      <c r="F1018" t="s">
        <v>3761</v>
      </c>
      <c r="G1018" t="s">
        <v>5463</v>
      </c>
      <c r="H1018" t="str">
        <f t="shared" si="30"/>
        <v>16</v>
      </c>
      <c r="I1018">
        <f t="shared" si="31"/>
        <v>1</v>
      </c>
    </row>
    <row r="1019" spans="1:9">
      <c r="A1019" t="s">
        <v>2841</v>
      </c>
      <c r="B1019" t="s">
        <v>1647</v>
      </c>
      <c r="C1019" t="s">
        <v>1068</v>
      </c>
      <c r="D1019" t="s">
        <v>1648</v>
      </c>
      <c r="E1019" t="s">
        <v>2589</v>
      </c>
      <c r="F1019" t="s">
        <v>3761</v>
      </c>
      <c r="G1019" t="s">
        <v>3766</v>
      </c>
      <c r="H1019" t="str">
        <f t="shared" ref="H1019:H1082" si="32">VLOOKUP(G1019,dataSchoolOrder,2,0)</f>
        <v>12</v>
      </c>
      <c r="I1019">
        <f t="shared" si="31"/>
        <v>1</v>
      </c>
    </row>
    <row r="1020" spans="1:9">
      <c r="A1020" t="s">
        <v>2841</v>
      </c>
      <c r="B1020" t="s">
        <v>1649</v>
      </c>
      <c r="C1020" t="s">
        <v>1068</v>
      </c>
      <c r="D1020" t="s">
        <v>4229</v>
      </c>
      <c r="E1020" t="s">
        <v>2097</v>
      </c>
      <c r="F1020" t="s">
        <v>3761</v>
      </c>
      <c r="G1020" t="s">
        <v>3766</v>
      </c>
      <c r="H1020" t="str">
        <f t="shared" si="32"/>
        <v>12</v>
      </c>
      <c r="I1020">
        <f t="shared" si="31"/>
        <v>2</v>
      </c>
    </row>
    <row r="1021" spans="1:9">
      <c r="A1021" t="s">
        <v>2841</v>
      </c>
      <c r="B1021" t="s">
        <v>1655</v>
      </c>
      <c r="C1021" t="s">
        <v>1068</v>
      </c>
      <c r="D1021" t="s">
        <v>1656</v>
      </c>
      <c r="E1021" t="s">
        <v>2097</v>
      </c>
      <c r="F1021" t="s">
        <v>3761</v>
      </c>
      <c r="G1021" t="s">
        <v>3766</v>
      </c>
      <c r="H1021" t="str">
        <f t="shared" si="32"/>
        <v>12</v>
      </c>
      <c r="I1021">
        <f t="shared" si="31"/>
        <v>2</v>
      </c>
    </row>
    <row r="1022" spans="1:9">
      <c r="A1022" t="s">
        <v>2841</v>
      </c>
      <c r="B1022" t="s">
        <v>1650</v>
      </c>
      <c r="C1022" t="s">
        <v>1068</v>
      </c>
      <c r="D1022" t="s">
        <v>1651</v>
      </c>
      <c r="E1022" t="s">
        <v>2587</v>
      </c>
      <c r="F1022" t="s">
        <v>3761</v>
      </c>
      <c r="G1022" t="s">
        <v>3766</v>
      </c>
      <c r="H1022" t="str">
        <f t="shared" si="32"/>
        <v>12</v>
      </c>
      <c r="I1022">
        <f t="shared" si="31"/>
        <v>3</v>
      </c>
    </row>
    <row r="1023" spans="1:9">
      <c r="A1023" t="s">
        <v>2840</v>
      </c>
      <c r="B1023" t="s">
        <v>1665</v>
      </c>
      <c r="C1023" t="s">
        <v>1067</v>
      </c>
      <c r="D1023" t="s">
        <v>4230</v>
      </c>
      <c r="E1023" t="s">
        <v>2587</v>
      </c>
      <c r="F1023" t="s">
        <v>3761</v>
      </c>
      <c r="G1023" t="s">
        <v>3773</v>
      </c>
      <c r="H1023" t="str">
        <f t="shared" si="32"/>
        <v>30</v>
      </c>
      <c r="I1023">
        <f t="shared" si="31"/>
        <v>3</v>
      </c>
    </row>
    <row r="1024" spans="1:9">
      <c r="A1024" t="s">
        <v>2840</v>
      </c>
      <c r="B1024" t="s">
        <v>1666</v>
      </c>
      <c r="C1024" t="s">
        <v>1067</v>
      </c>
      <c r="D1024" t="s">
        <v>1667</v>
      </c>
      <c r="E1024" t="s">
        <v>2587</v>
      </c>
      <c r="F1024" t="s">
        <v>5467</v>
      </c>
      <c r="G1024" t="s">
        <v>3785</v>
      </c>
      <c r="H1024" t="str">
        <f t="shared" si="32"/>
        <v>09</v>
      </c>
      <c r="I1024">
        <f t="shared" si="31"/>
        <v>3</v>
      </c>
    </row>
    <row r="1025" spans="1:9">
      <c r="A1025" t="s">
        <v>2839</v>
      </c>
      <c r="B1025" t="s">
        <v>1684</v>
      </c>
      <c r="C1025" t="s">
        <v>3004</v>
      </c>
      <c r="D1025" t="s">
        <v>1685</v>
      </c>
      <c r="E1025" t="s">
        <v>2589</v>
      </c>
      <c r="F1025" t="s">
        <v>3755</v>
      </c>
      <c r="G1025" t="s">
        <v>3756</v>
      </c>
      <c r="H1025" t="str">
        <f t="shared" si="32"/>
        <v>56</v>
      </c>
      <c r="I1025">
        <f t="shared" si="31"/>
        <v>1</v>
      </c>
    </row>
    <row r="1026" spans="1:9">
      <c r="A1026" t="s">
        <v>2839</v>
      </c>
      <c r="B1026" t="s">
        <v>1686</v>
      </c>
      <c r="C1026" t="s">
        <v>3004</v>
      </c>
      <c r="D1026" t="s">
        <v>1687</v>
      </c>
      <c r="E1026" t="s">
        <v>2589</v>
      </c>
      <c r="F1026" t="s">
        <v>3755</v>
      </c>
      <c r="G1026" t="s">
        <v>3756</v>
      </c>
      <c r="H1026" t="str">
        <f t="shared" si="32"/>
        <v>56</v>
      </c>
      <c r="I1026">
        <f t="shared" ref="I1026:I1089" si="33">IFERROR(VLOOKUP(E1026,dataTitleIOrder,2,0),"")</f>
        <v>1</v>
      </c>
    </row>
    <row r="1027" spans="1:9">
      <c r="A1027" t="s">
        <v>2839</v>
      </c>
      <c r="B1027" t="s">
        <v>1683</v>
      </c>
      <c r="C1027" t="s">
        <v>3004</v>
      </c>
      <c r="D1027" t="s">
        <v>4233</v>
      </c>
      <c r="E1027" t="s">
        <v>2589</v>
      </c>
      <c r="F1027" t="s">
        <v>3757</v>
      </c>
      <c r="G1027" t="s">
        <v>3758</v>
      </c>
      <c r="H1027" t="str">
        <f t="shared" si="32"/>
        <v>50</v>
      </c>
      <c r="I1027">
        <f t="shared" si="33"/>
        <v>1</v>
      </c>
    </row>
    <row r="1028" spans="1:9">
      <c r="A1028" t="s">
        <v>2839</v>
      </c>
      <c r="B1028" t="s">
        <v>1681</v>
      </c>
      <c r="C1028" t="s">
        <v>3004</v>
      </c>
      <c r="D1028" t="s">
        <v>1682</v>
      </c>
      <c r="E1028" t="s">
        <v>2589</v>
      </c>
      <c r="F1028" t="s">
        <v>3757</v>
      </c>
      <c r="G1028" t="s">
        <v>3769</v>
      </c>
      <c r="H1028" t="str">
        <f t="shared" si="32"/>
        <v>47</v>
      </c>
      <c r="I1028">
        <f t="shared" si="33"/>
        <v>1</v>
      </c>
    </row>
    <row r="1029" spans="1:9">
      <c r="A1029" t="s">
        <v>2839</v>
      </c>
      <c r="B1029" t="s">
        <v>1674</v>
      </c>
      <c r="C1029" t="s">
        <v>3004</v>
      </c>
      <c r="D1029" t="s">
        <v>1675</v>
      </c>
      <c r="E1029" t="s">
        <v>2589</v>
      </c>
      <c r="F1029" t="s">
        <v>3761</v>
      </c>
      <c r="G1029" t="s">
        <v>5463</v>
      </c>
      <c r="H1029" t="str">
        <f t="shared" si="32"/>
        <v>16</v>
      </c>
      <c r="I1029">
        <f t="shared" si="33"/>
        <v>1</v>
      </c>
    </row>
    <row r="1030" spans="1:9">
      <c r="A1030" t="s">
        <v>2839</v>
      </c>
      <c r="B1030" t="s">
        <v>1670</v>
      </c>
      <c r="C1030" t="s">
        <v>3004</v>
      </c>
      <c r="D1030" t="s">
        <v>2113</v>
      </c>
      <c r="E1030" t="s">
        <v>2097</v>
      </c>
      <c r="F1030" t="s">
        <v>3761</v>
      </c>
      <c r="G1030" t="s">
        <v>5463</v>
      </c>
      <c r="H1030" t="str">
        <f t="shared" si="32"/>
        <v>16</v>
      </c>
      <c r="I1030">
        <f t="shared" si="33"/>
        <v>2</v>
      </c>
    </row>
    <row r="1031" spans="1:9">
      <c r="A1031" t="s">
        <v>2839</v>
      </c>
      <c r="B1031" t="s">
        <v>1671</v>
      </c>
      <c r="C1031" t="s">
        <v>3004</v>
      </c>
      <c r="D1031" t="s">
        <v>1672</v>
      </c>
      <c r="E1031" t="s">
        <v>2097</v>
      </c>
      <c r="F1031" t="s">
        <v>3761</v>
      </c>
      <c r="G1031" t="s">
        <v>5463</v>
      </c>
      <c r="H1031" t="str">
        <f t="shared" si="32"/>
        <v>16</v>
      </c>
      <c r="I1031">
        <f t="shared" si="33"/>
        <v>2</v>
      </c>
    </row>
    <row r="1032" spans="1:9">
      <c r="A1032" t="s">
        <v>2839</v>
      </c>
      <c r="B1032" t="s">
        <v>1678</v>
      </c>
      <c r="C1032" t="s">
        <v>3004</v>
      </c>
      <c r="D1032" t="s">
        <v>4232</v>
      </c>
      <c r="E1032" t="s">
        <v>2587</v>
      </c>
      <c r="F1032" t="s">
        <v>3761</v>
      </c>
      <c r="G1032" t="s">
        <v>5463</v>
      </c>
      <c r="H1032" t="str">
        <f t="shared" si="32"/>
        <v>16</v>
      </c>
      <c r="I1032">
        <f t="shared" si="33"/>
        <v>3</v>
      </c>
    </row>
    <row r="1033" spans="1:9">
      <c r="A1033" t="s">
        <v>2839</v>
      </c>
      <c r="B1033" t="s">
        <v>1673</v>
      </c>
      <c r="C1033" t="s">
        <v>3004</v>
      </c>
      <c r="D1033" t="s">
        <v>4231</v>
      </c>
      <c r="E1033" t="s">
        <v>2587</v>
      </c>
      <c r="F1033" t="s">
        <v>3761</v>
      </c>
      <c r="G1033" t="s">
        <v>5463</v>
      </c>
      <c r="H1033" t="str">
        <f t="shared" si="32"/>
        <v>16</v>
      </c>
      <c r="I1033">
        <f t="shared" si="33"/>
        <v>3</v>
      </c>
    </row>
    <row r="1034" spans="1:9">
      <c r="A1034" t="s">
        <v>2839</v>
      </c>
      <c r="B1034" t="s">
        <v>1676</v>
      </c>
      <c r="C1034" t="s">
        <v>3004</v>
      </c>
      <c r="D1034" t="s">
        <v>1677</v>
      </c>
      <c r="E1034" t="s">
        <v>2587</v>
      </c>
      <c r="F1034" t="s">
        <v>3761</v>
      </c>
      <c r="G1034" t="s">
        <v>5463</v>
      </c>
      <c r="H1034" t="str">
        <f t="shared" si="32"/>
        <v>16</v>
      </c>
      <c r="I1034">
        <f t="shared" si="33"/>
        <v>3</v>
      </c>
    </row>
    <row r="1035" spans="1:9">
      <c r="A1035" t="s">
        <v>2839</v>
      </c>
      <c r="B1035" t="s">
        <v>1680</v>
      </c>
      <c r="C1035" t="s">
        <v>3004</v>
      </c>
      <c r="D1035" t="s">
        <v>2019</v>
      </c>
      <c r="E1035" t="s">
        <v>2587</v>
      </c>
      <c r="F1035" t="s">
        <v>3761</v>
      </c>
      <c r="G1035" t="s">
        <v>5463</v>
      </c>
      <c r="H1035" t="str">
        <f t="shared" si="32"/>
        <v>16</v>
      </c>
      <c r="I1035">
        <f t="shared" si="33"/>
        <v>3</v>
      </c>
    </row>
    <row r="1036" spans="1:9">
      <c r="A1036" t="s">
        <v>2839</v>
      </c>
      <c r="B1036" t="s">
        <v>1679</v>
      </c>
      <c r="C1036" t="s">
        <v>3004</v>
      </c>
      <c r="D1036" t="s">
        <v>2017</v>
      </c>
      <c r="E1036" t="s">
        <v>2589</v>
      </c>
      <c r="F1036" t="s">
        <v>3761</v>
      </c>
      <c r="G1036" t="s">
        <v>5464</v>
      </c>
      <c r="H1036" t="str">
        <f t="shared" si="32"/>
        <v>15</v>
      </c>
      <c r="I1036">
        <f t="shared" si="33"/>
        <v>1</v>
      </c>
    </row>
    <row r="1037" spans="1:9">
      <c r="A1037" t="s">
        <v>2839</v>
      </c>
      <c r="B1037" t="s">
        <v>1668</v>
      </c>
      <c r="C1037" t="s">
        <v>3004</v>
      </c>
      <c r="D1037" t="s">
        <v>5487</v>
      </c>
      <c r="E1037" t="s">
        <v>2589</v>
      </c>
      <c r="F1037" t="s">
        <v>3764</v>
      </c>
      <c r="G1037" t="s">
        <v>3017</v>
      </c>
      <c r="H1037" t="str">
        <f t="shared" si="32"/>
        <v>01</v>
      </c>
      <c r="I1037">
        <f t="shared" si="33"/>
        <v>1</v>
      </c>
    </row>
    <row r="1038" spans="1:9">
      <c r="A1038" t="s">
        <v>2838</v>
      </c>
      <c r="B1038" t="s">
        <v>1688</v>
      </c>
      <c r="C1038" t="s">
        <v>1066</v>
      </c>
      <c r="D1038" t="s">
        <v>1689</v>
      </c>
      <c r="E1038" t="s">
        <v>2587</v>
      </c>
      <c r="F1038" t="s">
        <v>3761</v>
      </c>
      <c r="G1038" t="s">
        <v>5486</v>
      </c>
      <c r="H1038" t="str">
        <f t="shared" si="32"/>
        <v>17</v>
      </c>
      <c r="I1038">
        <f t="shared" si="33"/>
        <v>3</v>
      </c>
    </row>
    <row r="1039" spans="1:9">
      <c r="A1039" t="s">
        <v>2837</v>
      </c>
      <c r="B1039" t="s">
        <v>3571</v>
      </c>
      <c r="C1039" t="s">
        <v>1065</v>
      </c>
      <c r="D1039" t="s">
        <v>3582</v>
      </c>
      <c r="E1039" t="s">
        <v>2587</v>
      </c>
      <c r="F1039" t="s">
        <v>3770</v>
      </c>
      <c r="G1039" t="s">
        <v>3771</v>
      </c>
      <c r="H1039" t="str">
        <f t="shared" si="32"/>
        <v>34</v>
      </c>
      <c r="I1039">
        <f t="shared" si="33"/>
        <v>3</v>
      </c>
    </row>
    <row r="1040" spans="1:9">
      <c r="A1040" t="s">
        <v>2836</v>
      </c>
      <c r="B1040" t="s">
        <v>1717</v>
      </c>
      <c r="C1040" t="s">
        <v>1064</v>
      </c>
      <c r="D1040" t="s">
        <v>1718</v>
      </c>
      <c r="E1040" t="s">
        <v>2589</v>
      </c>
      <c r="F1040" t="s">
        <v>3755</v>
      </c>
      <c r="G1040" t="s">
        <v>3756</v>
      </c>
      <c r="H1040" t="str">
        <f t="shared" si="32"/>
        <v>56</v>
      </c>
      <c r="I1040">
        <f t="shared" si="33"/>
        <v>1</v>
      </c>
    </row>
    <row r="1041" spans="1:9">
      <c r="A1041" t="s">
        <v>2836</v>
      </c>
      <c r="B1041" t="s">
        <v>1719</v>
      </c>
      <c r="C1041" t="s">
        <v>1064</v>
      </c>
      <c r="D1041" t="s">
        <v>1720</v>
      </c>
      <c r="E1041" t="s">
        <v>2589</v>
      </c>
      <c r="F1041" t="s">
        <v>3755</v>
      </c>
      <c r="G1041" t="s">
        <v>3756</v>
      </c>
      <c r="H1041" t="str">
        <f t="shared" si="32"/>
        <v>56</v>
      </c>
      <c r="I1041">
        <f t="shared" si="33"/>
        <v>1</v>
      </c>
    </row>
    <row r="1042" spans="1:9">
      <c r="A1042" t="s">
        <v>2836</v>
      </c>
      <c r="B1042" t="s">
        <v>1707</v>
      </c>
      <c r="C1042" t="s">
        <v>1064</v>
      </c>
      <c r="D1042" t="s">
        <v>1708</v>
      </c>
      <c r="E1042" t="s">
        <v>2589</v>
      </c>
      <c r="F1042" t="s">
        <v>3757</v>
      </c>
      <c r="G1042" t="s">
        <v>3758</v>
      </c>
      <c r="H1042" t="str">
        <f t="shared" si="32"/>
        <v>50</v>
      </c>
      <c r="I1042">
        <f t="shared" si="33"/>
        <v>1</v>
      </c>
    </row>
    <row r="1043" spans="1:9">
      <c r="A1043" t="s">
        <v>2836</v>
      </c>
      <c r="B1043" t="s">
        <v>1709</v>
      </c>
      <c r="C1043" t="s">
        <v>1064</v>
      </c>
      <c r="D1043" t="s">
        <v>1710</v>
      </c>
      <c r="E1043" t="s">
        <v>2589</v>
      </c>
      <c r="F1043" t="s">
        <v>3757</v>
      </c>
      <c r="G1043" t="s">
        <v>3758</v>
      </c>
      <c r="H1043" t="str">
        <f t="shared" si="32"/>
        <v>50</v>
      </c>
      <c r="I1043">
        <f t="shared" si="33"/>
        <v>1</v>
      </c>
    </row>
    <row r="1044" spans="1:9">
      <c r="A1044" t="s">
        <v>2836</v>
      </c>
      <c r="B1044" t="s">
        <v>1711</v>
      </c>
      <c r="C1044" t="s">
        <v>1064</v>
      </c>
      <c r="D1044" t="s">
        <v>1712</v>
      </c>
      <c r="E1044" t="s">
        <v>2589</v>
      </c>
      <c r="F1044" t="s">
        <v>3757</v>
      </c>
      <c r="G1044" t="s">
        <v>3758</v>
      </c>
      <c r="H1044" t="str">
        <f t="shared" si="32"/>
        <v>50</v>
      </c>
      <c r="I1044">
        <f t="shared" si="33"/>
        <v>1</v>
      </c>
    </row>
    <row r="1045" spans="1:9">
      <c r="A1045" t="s">
        <v>2836</v>
      </c>
      <c r="B1045" t="s">
        <v>1713</v>
      </c>
      <c r="C1045" t="s">
        <v>1064</v>
      </c>
      <c r="D1045" t="s">
        <v>1714</v>
      </c>
      <c r="E1045" t="s">
        <v>2589</v>
      </c>
      <c r="F1045" t="s">
        <v>3757</v>
      </c>
      <c r="G1045" t="s">
        <v>3769</v>
      </c>
      <c r="H1045" t="str">
        <f t="shared" si="32"/>
        <v>47</v>
      </c>
      <c r="I1045">
        <f t="shared" si="33"/>
        <v>1</v>
      </c>
    </row>
    <row r="1046" spans="1:9">
      <c r="A1046" t="s">
        <v>2836</v>
      </c>
      <c r="B1046" t="s">
        <v>1715</v>
      </c>
      <c r="C1046" t="s">
        <v>1064</v>
      </c>
      <c r="D1046" t="s">
        <v>1716</v>
      </c>
      <c r="E1046" t="s">
        <v>2589</v>
      </c>
      <c r="F1046" t="s">
        <v>3757</v>
      </c>
      <c r="G1046" t="s">
        <v>3769</v>
      </c>
      <c r="H1046" t="str">
        <f t="shared" si="32"/>
        <v>47</v>
      </c>
      <c r="I1046">
        <f t="shared" si="33"/>
        <v>1</v>
      </c>
    </row>
    <row r="1047" spans="1:9">
      <c r="A1047" t="s">
        <v>2836</v>
      </c>
      <c r="B1047" t="s">
        <v>1690</v>
      </c>
      <c r="C1047" t="s">
        <v>1064</v>
      </c>
      <c r="D1047" t="s">
        <v>4234</v>
      </c>
      <c r="E1047" t="s">
        <v>2589</v>
      </c>
      <c r="F1047" t="s">
        <v>3761</v>
      </c>
      <c r="G1047" t="s">
        <v>5463</v>
      </c>
      <c r="H1047" t="str">
        <f t="shared" si="32"/>
        <v>16</v>
      </c>
      <c r="I1047">
        <f t="shared" si="33"/>
        <v>1</v>
      </c>
    </row>
    <row r="1048" spans="1:9">
      <c r="A1048" t="s">
        <v>2836</v>
      </c>
      <c r="B1048" t="s">
        <v>1691</v>
      </c>
      <c r="C1048" t="s">
        <v>1064</v>
      </c>
      <c r="D1048" t="s">
        <v>4235</v>
      </c>
      <c r="E1048" t="s">
        <v>2589</v>
      </c>
      <c r="F1048" t="s">
        <v>3761</v>
      </c>
      <c r="G1048" t="s">
        <v>5463</v>
      </c>
      <c r="H1048" t="str">
        <f t="shared" si="32"/>
        <v>16</v>
      </c>
      <c r="I1048">
        <f t="shared" si="33"/>
        <v>1</v>
      </c>
    </row>
    <row r="1049" spans="1:9">
      <c r="A1049" t="s">
        <v>2836</v>
      </c>
      <c r="B1049" t="s">
        <v>1693</v>
      </c>
      <c r="C1049" t="s">
        <v>1064</v>
      </c>
      <c r="D1049" t="s">
        <v>1694</v>
      </c>
      <c r="E1049" t="s">
        <v>2589</v>
      </c>
      <c r="F1049" t="s">
        <v>3761</v>
      </c>
      <c r="G1049" t="s">
        <v>5463</v>
      </c>
      <c r="H1049" t="str">
        <f t="shared" si="32"/>
        <v>16</v>
      </c>
      <c r="I1049">
        <f t="shared" si="33"/>
        <v>1</v>
      </c>
    </row>
    <row r="1050" spans="1:9">
      <c r="A1050" t="s">
        <v>2836</v>
      </c>
      <c r="B1050" t="s">
        <v>1696</v>
      </c>
      <c r="C1050" t="s">
        <v>1064</v>
      </c>
      <c r="D1050" t="s">
        <v>1697</v>
      </c>
      <c r="E1050" t="s">
        <v>2589</v>
      </c>
      <c r="F1050" t="s">
        <v>3761</v>
      </c>
      <c r="G1050" t="s">
        <v>5463</v>
      </c>
      <c r="H1050" t="str">
        <f t="shared" si="32"/>
        <v>16</v>
      </c>
      <c r="I1050">
        <f t="shared" si="33"/>
        <v>1</v>
      </c>
    </row>
    <row r="1051" spans="1:9">
      <c r="A1051" t="s">
        <v>2836</v>
      </c>
      <c r="B1051" t="s">
        <v>1698</v>
      </c>
      <c r="C1051" t="s">
        <v>1064</v>
      </c>
      <c r="D1051" t="s">
        <v>1699</v>
      </c>
      <c r="E1051" t="s">
        <v>2589</v>
      </c>
      <c r="F1051" t="s">
        <v>3761</v>
      </c>
      <c r="G1051" t="s">
        <v>5463</v>
      </c>
      <c r="H1051" t="str">
        <f t="shared" si="32"/>
        <v>16</v>
      </c>
      <c r="I1051">
        <f t="shared" si="33"/>
        <v>1</v>
      </c>
    </row>
    <row r="1052" spans="1:9">
      <c r="A1052" t="s">
        <v>2836</v>
      </c>
      <c r="B1052" t="s">
        <v>1703</v>
      </c>
      <c r="C1052" t="s">
        <v>1064</v>
      </c>
      <c r="D1052" t="s">
        <v>1704</v>
      </c>
      <c r="E1052" t="s">
        <v>2589</v>
      </c>
      <c r="F1052" t="s">
        <v>3761</v>
      </c>
      <c r="G1052" t="s">
        <v>5463</v>
      </c>
      <c r="H1052" t="str">
        <f t="shared" si="32"/>
        <v>16</v>
      </c>
      <c r="I1052">
        <f t="shared" si="33"/>
        <v>1</v>
      </c>
    </row>
    <row r="1053" spans="1:9">
      <c r="A1053" t="s">
        <v>2836</v>
      </c>
      <c r="B1053" t="s">
        <v>1705</v>
      </c>
      <c r="C1053" t="s">
        <v>1064</v>
      </c>
      <c r="D1053" t="s">
        <v>1706</v>
      </c>
      <c r="E1053" t="s">
        <v>2589</v>
      </c>
      <c r="F1053" t="s">
        <v>3761</v>
      </c>
      <c r="G1053" t="s">
        <v>5463</v>
      </c>
      <c r="H1053" t="str">
        <f t="shared" si="32"/>
        <v>16</v>
      </c>
      <c r="I1053">
        <f t="shared" si="33"/>
        <v>1</v>
      </c>
    </row>
    <row r="1054" spans="1:9">
      <c r="A1054" t="s">
        <v>2836</v>
      </c>
      <c r="B1054" t="s">
        <v>1700</v>
      </c>
      <c r="C1054" t="s">
        <v>1064</v>
      </c>
      <c r="D1054" t="s">
        <v>1701</v>
      </c>
      <c r="E1054" t="s">
        <v>2097</v>
      </c>
      <c r="F1054" t="s">
        <v>3761</v>
      </c>
      <c r="G1054" t="s">
        <v>5463</v>
      </c>
      <c r="H1054" t="str">
        <f t="shared" si="32"/>
        <v>16</v>
      </c>
      <c r="I1054">
        <f t="shared" si="33"/>
        <v>2</v>
      </c>
    </row>
    <row r="1055" spans="1:9">
      <c r="A1055" t="s">
        <v>2836</v>
      </c>
      <c r="B1055" t="s">
        <v>1692</v>
      </c>
      <c r="C1055" t="s">
        <v>1064</v>
      </c>
      <c r="D1055" t="s">
        <v>4236</v>
      </c>
      <c r="E1055" t="s">
        <v>2097</v>
      </c>
      <c r="F1055" t="s">
        <v>3761</v>
      </c>
      <c r="G1055" t="s">
        <v>5464</v>
      </c>
      <c r="H1055" t="str">
        <f t="shared" si="32"/>
        <v>15</v>
      </c>
      <c r="I1055">
        <f t="shared" si="33"/>
        <v>2</v>
      </c>
    </row>
    <row r="1056" spans="1:9">
      <c r="A1056" t="s">
        <v>2836</v>
      </c>
      <c r="B1056" t="s">
        <v>1695</v>
      </c>
      <c r="C1056" t="s">
        <v>1064</v>
      </c>
      <c r="D1056" t="s">
        <v>4237</v>
      </c>
      <c r="E1056" t="s">
        <v>2097</v>
      </c>
      <c r="F1056" t="s">
        <v>3761</v>
      </c>
      <c r="G1056" t="s">
        <v>5464</v>
      </c>
      <c r="H1056" t="str">
        <f t="shared" si="32"/>
        <v>15</v>
      </c>
      <c r="I1056">
        <f t="shared" si="33"/>
        <v>2</v>
      </c>
    </row>
    <row r="1057" spans="1:9">
      <c r="A1057" t="s">
        <v>2836</v>
      </c>
      <c r="B1057" t="s">
        <v>1702</v>
      </c>
      <c r="C1057" t="s">
        <v>1064</v>
      </c>
      <c r="D1057" t="s">
        <v>4238</v>
      </c>
      <c r="E1057" t="s">
        <v>2097</v>
      </c>
      <c r="F1057" t="s">
        <v>3761</v>
      </c>
      <c r="G1057" t="s">
        <v>3766</v>
      </c>
      <c r="H1057" t="str">
        <f t="shared" si="32"/>
        <v>12</v>
      </c>
      <c r="I1057">
        <f t="shared" si="33"/>
        <v>2</v>
      </c>
    </row>
    <row r="1058" spans="1:9">
      <c r="A1058" t="s">
        <v>2836</v>
      </c>
      <c r="B1058" t="s">
        <v>4775</v>
      </c>
      <c r="C1058" t="s">
        <v>1064</v>
      </c>
      <c r="D1058" t="s">
        <v>4774</v>
      </c>
      <c r="E1058" t="s">
        <v>2097</v>
      </c>
      <c r="F1058" t="s">
        <v>3764</v>
      </c>
      <c r="G1058" t="s">
        <v>3017</v>
      </c>
      <c r="H1058" t="str">
        <f t="shared" si="32"/>
        <v>01</v>
      </c>
      <c r="I1058">
        <f t="shared" si="33"/>
        <v>2</v>
      </c>
    </row>
    <row r="1059" spans="1:9">
      <c r="A1059" t="s">
        <v>2835</v>
      </c>
      <c r="B1059" t="s">
        <v>1728</v>
      </c>
      <c r="C1059" t="s">
        <v>1063</v>
      </c>
      <c r="D1059" t="s">
        <v>1729</v>
      </c>
      <c r="E1059" t="s">
        <v>2589</v>
      </c>
      <c r="F1059" t="s">
        <v>3755</v>
      </c>
      <c r="G1059" t="s">
        <v>3756</v>
      </c>
      <c r="H1059" t="str">
        <f t="shared" si="32"/>
        <v>56</v>
      </c>
      <c r="I1059">
        <f t="shared" si="33"/>
        <v>1</v>
      </c>
    </row>
    <row r="1060" spans="1:9">
      <c r="A1060" t="s">
        <v>2835</v>
      </c>
      <c r="B1060" t="s">
        <v>1726</v>
      </c>
      <c r="C1060" t="s">
        <v>1063</v>
      </c>
      <c r="D1060" t="s">
        <v>1727</v>
      </c>
      <c r="E1060" t="s">
        <v>2589</v>
      </c>
      <c r="F1060" t="s">
        <v>3757</v>
      </c>
      <c r="G1060" t="s">
        <v>3758</v>
      </c>
      <c r="H1060" t="str">
        <f t="shared" si="32"/>
        <v>50</v>
      </c>
      <c r="I1060">
        <f t="shared" si="33"/>
        <v>1</v>
      </c>
    </row>
    <row r="1061" spans="1:9">
      <c r="A1061" t="s">
        <v>2835</v>
      </c>
      <c r="B1061" t="s">
        <v>1721</v>
      </c>
      <c r="C1061" t="s">
        <v>1063</v>
      </c>
      <c r="D1061" t="s">
        <v>1722</v>
      </c>
      <c r="E1061" t="s">
        <v>2097</v>
      </c>
      <c r="F1061" t="s">
        <v>3761</v>
      </c>
      <c r="G1061" t="s">
        <v>5463</v>
      </c>
      <c r="H1061" t="str">
        <f t="shared" si="32"/>
        <v>16</v>
      </c>
      <c r="I1061">
        <f t="shared" si="33"/>
        <v>2</v>
      </c>
    </row>
    <row r="1062" spans="1:9">
      <c r="A1062" t="s">
        <v>2835</v>
      </c>
      <c r="B1062" t="s">
        <v>1724</v>
      </c>
      <c r="C1062" t="s">
        <v>1063</v>
      </c>
      <c r="D1062" t="s">
        <v>4240</v>
      </c>
      <c r="E1062" t="s">
        <v>2097</v>
      </c>
      <c r="F1062" t="s">
        <v>3761</v>
      </c>
      <c r="G1062" t="s">
        <v>5463</v>
      </c>
      <c r="H1062" t="str">
        <f t="shared" si="32"/>
        <v>16</v>
      </c>
      <c r="I1062">
        <f t="shared" si="33"/>
        <v>2</v>
      </c>
    </row>
    <row r="1063" spans="1:9">
      <c r="A1063" t="s">
        <v>2835</v>
      </c>
      <c r="B1063" t="s">
        <v>1725</v>
      </c>
      <c r="C1063" t="s">
        <v>1063</v>
      </c>
      <c r="D1063" t="s">
        <v>4241</v>
      </c>
      <c r="E1063" t="s">
        <v>2097</v>
      </c>
      <c r="F1063" t="s">
        <v>3761</v>
      </c>
      <c r="G1063" t="s">
        <v>5463</v>
      </c>
      <c r="H1063" t="str">
        <f t="shared" si="32"/>
        <v>16</v>
      </c>
      <c r="I1063">
        <f t="shared" si="33"/>
        <v>2</v>
      </c>
    </row>
    <row r="1064" spans="1:9">
      <c r="A1064" t="s">
        <v>2835</v>
      </c>
      <c r="B1064" t="s">
        <v>1723</v>
      </c>
      <c r="C1064" t="s">
        <v>1063</v>
      </c>
      <c r="D1064" t="s">
        <v>4239</v>
      </c>
      <c r="E1064" t="s">
        <v>2097</v>
      </c>
      <c r="F1064" t="s">
        <v>3761</v>
      </c>
      <c r="G1064" t="s">
        <v>3766</v>
      </c>
      <c r="H1064" t="str">
        <f t="shared" si="32"/>
        <v>12</v>
      </c>
      <c r="I1064">
        <f t="shared" si="33"/>
        <v>2</v>
      </c>
    </row>
    <row r="1065" spans="1:9">
      <c r="A1065" t="s">
        <v>2834</v>
      </c>
      <c r="B1065" t="s">
        <v>1744</v>
      </c>
      <c r="C1065" t="s">
        <v>1062</v>
      </c>
      <c r="D1065" t="s">
        <v>1745</v>
      </c>
      <c r="E1065" t="s">
        <v>2589</v>
      </c>
      <c r="F1065" t="s">
        <v>3755</v>
      </c>
      <c r="G1065" t="s">
        <v>3756</v>
      </c>
      <c r="H1065" t="str">
        <f t="shared" si="32"/>
        <v>56</v>
      </c>
      <c r="I1065">
        <f t="shared" si="33"/>
        <v>1</v>
      </c>
    </row>
    <row r="1066" spans="1:9">
      <c r="A1066" t="s">
        <v>2834</v>
      </c>
      <c r="B1066" t="s">
        <v>1740</v>
      </c>
      <c r="C1066" t="s">
        <v>1062</v>
      </c>
      <c r="D1066" t="s">
        <v>1741</v>
      </c>
      <c r="E1066" t="s">
        <v>2589</v>
      </c>
      <c r="F1066" t="s">
        <v>3757</v>
      </c>
      <c r="G1066" t="s">
        <v>3758</v>
      </c>
      <c r="H1066" t="str">
        <f t="shared" si="32"/>
        <v>50</v>
      </c>
      <c r="I1066">
        <f t="shared" si="33"/>
        <v>1</v>
      </c>
    </row>
    <row r="1067" spans="1:9">
      <c r="A1067" t="s">
        <v>2834</v>
      </c>
      <c r="B1067" t="s">
        <v>1742</v>
      </c>
      <c r="C1067" t="s">
        <v>1062</v>
      </c>
      <c r="D1067" t="s">
        <v>1743</v>
      </c>
      <c r="E1067" t="s">
        <v>2589</v>
      </c>
      <c r="F1067" t="s">
        <v>3757</v>
      </c>
      <c r="G1067" t="s">
        <v>3758</v>
      </c>
      <c r="H1067" t="str">
        <f t="shared" si="32"/>
        <v>50</v>
      </c>
      <c r="I1067">
        <f t="shared" si="33"/>
        <v>1</v>
      </c>
    </row>
    <row r="1068" spans="1:9">
      <c r="A1068" t="s">
        <v>2834</v>
      </c>
      <c r="B1068" t="s">
        <v>1730</v>
      </c>
      <c r="C1068" t="s">
        <v>1062</v>
      </c>
      <c r="D1068" t="s">
        <v>1731</v>
      </c>
      <c r="E1068" t="s">
        <v>2589</v>
      </c>
      <c r="F1068" t="s">
        <v>3761</v>
      </c>
      <c r="G1068" t="s">
        <v>5463</v>
      </c>
      <c r="H1068" t="str">
        <f t="shared" si="32"/>
        <v>16</v>
      </c>
      <c r="I1068">
        <f t="shared" si="33"/>
        <v>1</v>
      </c>
    </row>
    <row r="1069" spans="1:9">
      <c r="A1069" t="s">
        <v>2834</v>
      </c>
      <c r="B1069" t="s">
        <v>1732</v>
      </c>
      <c r="C1069" t="s">
        <v>1062</v>
      </c>
      <c r="D1069" t="s">
        <v>1733</v>
      </c>
      <c r="E1069" t="s">
        <v>2589</v>
      </c>
      <c r="F1069" t="s">
        <v>3761</v>
      </c>
      <c r="G1069" t="s">
        <v>5463</v>
      </c>
      <c r="H1069" t="str">
        <f t="shared" si="32"/>
        <v>16</v>
      </c>
      <c r="I1069">
        <f t="shared" si="33"/>
        <v>1</v>
      </c>
    </row>
    <row r="1070" spans="1:9">
      <c r="A1070" t="s">
        <v>2834</v>
      </c>
      <c r="B1070" t="s">
        <v>1738</v>
      </c>
      <c r="C1070" t="s">
        <v>1062</v>
      </c>
      <c r="D1070" t="s">
        <v>1739</v>
      </c>
      <c r="E1070" t="s">
        <v>2589</v>
      </c>
      <c r="F1070" t="s">
        <v>3761</v>
      </c>
      <c r="G1070" t="s">
        <v>5463</v>
      </c>
      <c r="H1070" t="str">
        <f t="shared" si="32"/>
        <v>16</v>
      </c>
      <c r="I1070">
        <f t="shared" si="33"/>
        <v>1</v>
      </c>
    </row>
    <row r="1071" spans="1:9">
      <c r="A1071" t="s">
        <v>2834</v>
      </c>
      <c r="B1071" t="s">
        <v>1734</v>
      </c>
      <c r="C1071" t="s">
        <v>1062</v>
      </c>
      <c r="D1071" t="s">
        <v>1735</v>
      </c>
      <c r="E1071" t="s">
        <v>2587</v>
      </c>
      <c r="F1071" t="s">
        <v>3761</v>
      </c>
      <c r="G1071" t="s">
        <v>5463</v>
      </c>
      <c r="H1071" t="str">
        <f t="shared" si="32"/>
        <v>16</v>
      </c>
      <c r="I1071">
        <f t="shared" si="33"/>
        <v>3</v>
      </c>
    </row>
    <row r="1072" spans="1:9">
      <c r="A1072" t="s">
        <v>2834</v>
      </c>
      <c r="B1072" t="s">
        <v>1736</v>
      </c>
      <c r="C1072" t="s">
        <v>1062</v>
      </c>
      <c r="D1072" t="s">
        <v>1737</v>
      </c>
      <c r="E1072" t="s">
        <v>2587</v>
      </c>
      <c r="F1072" t="s">
        <v>3761</v>
      </c>
      <c r="G1072" t="s">
        <v>5463</v>
      </c>
      <c r="H1072" t="str">
        <f t="shared" si="32"/>
        <v>16</v>
      </c>
      <c r="I1072">
        <f t="shared" si="33"/>
        <v>3</v>
      </c>
    </row>
    <row r="1073" spans="1:9">
      <c r="A1073" t="s">
        <v>2834</v>
      </c>
      <c r="B1073" t="s">
        <v>4649</v>
      </c>
      <c r="C1073" t="s">
        <v>1062</v>
      </c>
      <c r="D1073" t="s">
        <v>4650</v>
      </c>
      <c r="E1073" t="s">
        <v>2589</v>
      </c>
      <c r="F1073" t="s">
        <v>3764</v>
      </c>
      <c r="G1073" t="s">
        <v>3017</v>
      </c>
      <c r="H1073" t="str">
        <f t="shared" si="32"/>
        <v>01</v>
      </c>
      <c r="I1073">
        <f t="shared" si="33"/>
        <v>1</v>
      </c>
    </row>
    <row r="1074" spans="1:9">
      <c r="A1074" t="s">
        <v>2833</v>
      </c>
      <c r="B1074" t="s">
        <v>1762</v>
      </c>
      <c r="C1074" t="s">
        <v>1061</v>
      </c>
      <c r="D1074" t="s">
        <v>1763</v>
      </c>
      <c r="E1074" t="s">
        <v>2097</v>
      </c>
      <c r="F1074" t="s">
        <v>3755</v>
      </c>
      <c r="G1074" t="s">
        <v>3756</v>
      </c>
      <c r="H1074" t="str">
        <f t="shared" si="32"/>
        <v>56</v>
      </c>
      <c r="I1074">
        <f t="shared" si="33"/>
        <v>2</v>
      </c>
    </row>
    <row r="1075" spans="1:9">
      <c r="A1075" t="s">
        <v>2833</v>
      </c>
      <c r="B1075" t="s">
        <v>1764</v>
      </c>
      <c r="C1075" t="s">
        <v>1061</v>
      </c>
      <c r="D1075" t="s">
        <v>1765</v>
      </c>
      <c r="E1075" t="s">
        <v>2097</v>
      </c>
      <c r="F1075" t="s">
        <v>3755</v>
      </c>
      <c r="G1075" t="s">
        <v>3756</v>
      </c>
      <c r="H1075" t="str">
        <f t="shared" si="32"/>
        <v>56</v>
      </c>
      <c r="I1075">
        <f t="shared" si="33"/>
        <v>2</v>
      </c>
    </row>
    <row r="1076" spans="1:9">
      <c r="A1076" t="s">
        <v>2833</v>
      </c>
      <c r="B1076" t="s">
        <v>1750</v>
      </c>
      <c r="C1076" t="s">
        <v>1061</v>
      </c>
      <c r="D1076" t="s">
        <v>1751</v>
      </c>
      <c r="E1076" t="s">
        <v>2097</v>
      </c>
      <c r="F1076" t="s">
        <v>3757</v>
      </c>
      <c r="G1076" t="s">
        <v>3758</v>
      </c>
      <c r="H1076" t="str">
        <f t="shared" si="32"/>
        <v>50</v>
      </c>
      <c r="I1076">
        <f t="shared" si="33"/>
        <v>2</v>
      </c>
    </row>
    <row r="1077" spans="1:9">
      <c r="A1077" t="s">
        <v>2833</v>
      </c>
      <c r="B1077" t="s">
        <v>1758</v>
      </c>
      <c r="C1077" t="s">
        <v>1061</v>
      </c>
      <c r="D1077" t="s">
        <v>1759</v>
      </c>
      <c r="E1077" t="s">
        <v>2097</v>
      </c>
      <c r="F1077" t="s">
        <v>3757</v>
      </c>
      <c r="G1077" t="s">
        <v>3758</v>
      </c>
      <c r="H1077" t="str">
        <f t="shared" si="32"/>
        <v>50</v>
      </c>
      <c r="I1077">
        <f t="shared" si="33"/>
        <v>2</v>
      </c>
    </row>
    <row r="1078" spans="1:9">
      <c r="A1078" t="s">
        <v>2833</v>
      </c>
      <c r="B1078" t="s">
        <v>1760</v>
      </c>
      <c r="C1078" t="s">
        <v>1061</v>
      </c>
      <c r="D1078" t="s">
        <v>1761</v>
      </c>
      <c r="E1078" t="s">
        <v>2097</v>
      </c>
      <c r="F1078" t="s">
        <v>3757</v>
      </c>
      <c r="G1078" t="s">
        <v>3758</v>
      </c>
      <c r="H1078" t="str">
        <f t="shared" si="32"/>
        <v>50</v>
      </c>
      <c r="I1078">
        <f t="shared" si="33"/>
        <v>2</v>
      </c>
    </row>
    <row r="1079" spans="1:9">
      <c r="A1079" t="s">
        <v>2833</v>
      </c>
      <c r="B1079" t="s">
        <v>1746</v>
      </c>
      <c r="C1079" t="s">
        <v>1061</v>
      </c>
      <c r="D1079" t="s">
        <v>1747</v>
      </c>
      <c r="E1079" t="s">
        <v>2097</v>
      </c>
      <c r="F1079" t="s">
        <v>3761</v>
      </c>
      <c r="G1079" t="s">
        <v>5463</v>
      </c>
      <c r="H1079" t="str">
        <f t="shared" si="32"/>
        <v>16</v>
      </c>
      <c r="I1079">
        <f t="shared" si="33"/>
        <v>2</v>
      </c>
    </row>
    <row r="1080" spans="1:9">
      <c r="A1080" t="s">
        <v>2833</v>
      </c>
      <c r="B1080" t="s">
        <v>1753</v>
      </c>
      <c r="C1080" t="s">
        <v>1061</v>
      </c>
      <c r="D1080" t="s">
        <v>5519</v>
      </c>
      <c r="E1080" t="s">
        <v>2097</v>
      </c>
      <c r="F1080" t="s">
        <v>3761</v>
      </c>
      <c r="G1080" t="s">
        <v>5463</v>
      </c>
      <c r="H1080" t="str">
        <f t="shared" si="32"/>
        <v>16</v>
      </c>
      <c r="I1080">
        <f t="shared" si="33"/>
        <v>2</v>
      </c>
    </row>
    <row r="1081" spans="1:9">
      <c r="A1081" t="s">
        <v>2833</v>
      </c>
      <c r="B1081" t="s">
        <v>1754</v>
      </c>
      <c r="C1081" t="s">
        <v>1061</v>
      </c>
      <c r="D1081" t="s">
        <v>1755</v>
      </c>
      <c r="E1081" t="s">
        <v>2097</v>
      </c>
      <c r="F1081" t="s">
        <v>3761</v>
      </c>
      <c r="G1081" t="s">
        <v>5463</v>
      </c>
      <c r="H1081" t="str">
        <f t="shared" si="32"/>
        <v>16</v>
      </c>
      <c r="I1081">
        <f t="shared" si="33"/>
        <v>2</v>
      </c>
    </row>
    <row r="1082" spans="1:9">
      <c r="A1082" t="s">
        <v>2833</v>
      </c>
      <c r="B1082" t="s">
        <v>1748</v>
      </c>
      <c r="C1082" t="s">
        <v>1061</v>
      </c>
      <c r="D1082" t="s">
        <v>1749</v>
      </c>
      <c r="E1082" t="s">
        <v>2097</v>
      </c>
      <c r="F1082" t="s">
        <v>3761</v>
      </c>
      <c r="G1082" t="s">
        <v>3766</v>
      </c>
      <c r="H1082" t="str">
        <f t="shared" si="32"/>
        <v>12</v>
      </c>
      <c r="I1082">
        <f t="shared" si="33"/>
        <v>2</v>
      </c>
    </row>
    <row r="1083" spans="1:9">
      <c r="A1083" t="s">
        <v>2833</v>
      </c>
      <c r="B1083" t="s">
        <v>1752</v>
      </c>
      <c r="C1083" t="s">
        <v>1061</v>
      </c>
      <c r="D1083" t="s">
        <v>3153</v>
      </c>
      <c r="E1083" t="s">
        <v>2097</v>
      </c>
      <c r="F1083" t="s">
        <v>3761</v>
      </c>
      <c r="G1083" t="s">
        <v>3766</v>
      </c>
      <c r="H1083" t="str">
        <f t="shared" ref="H1083:H1146" si="34">VLOOKUP(G1083,dataSchoolOrder,2,0)</f>
        <v>12</v>
      </c>
      <c r="I1083">
        <f t="shared" si="33"/>
        <v>2</v>
      </c>
    </row>
    <row r="1084" spans="1:9">
      <c r="A1084" t="s">
        <v>2833</v>
      </c>
      <c r="B1084" t="s">
        <v>1756</v>
      </c>
      <c r="C1084" t="s">
        <v>1061</v>
      </c>
      <c r="D1084" t="s">
        <v>1757</v>
      </c>
      <c r="E1084" t="s">
        <v>2097</v>
      </c>
      <c r="F1084" t="s">
        <v>3761</v>
      </c>
      <c r="G1084" t="s">
        <v>3766</v>
      </c>
      <c r="H1084" t="str">
        <f t="shared" si="34"/>
        <v>12</v>
      </c>
      <c r="I1084">
        <f t="shared" si="33"/>
        <v>2</v>
      </c>
    </row>
    <row r="1085" spans="1:9">
      <c r="A1085" t="s">
        <v>2832</v>
      </c>
      <c r="B1085" t="s">
        <v>1766</v>
      </c>
      <c r="C1085" t="s">
        <v>1060</v>
      </c>
      <c r="D1085" t="s">
        <v>1767</v>
      </c>
      <c r="E1085" t="s">
        <v>2587</v>
      </c>
      <c r="F1085" t="s">
        <v>3770</v>
      </c>
      <c r="G1085" t="s">
        <v>3771</v>
      </c>
      <c r="H1085" t="str">
        <f t="shared" si="34"/>
        <v>34</v>
      </c>
      <c r="I1085">
        <f t="shared" si="33"/>
        <v>3</v>
      </c>
    </row>
    <row r="1086" spans="1:9">
      <c r="A1086" t="s">
        <v>2831</v>
      </c>
      <c r="B1086" t="s">
        <v>1768</v>
      </c>
      <c r="C1086" t="s">
        <v>1059</v>
      </c>
      <c r="D1086" t="s">
        <v>1769</v>
      </c>
      <c r="E1086" t="s">
        <v>2587</v>
      </c>
      <c r="F1086" t="s">
        <v>3761</v>
      </c>
      <c r="G1086" t="s">
        <v>3768</v>
      </c>
      <c r="H1086" t="str">
        <f t="shared" si="34"/>
        <v>13</v>
      </c>
      <c r="I1086">
        <f t="shared" si="33"/>
        <v>3</v>
      </c>
    </row>
    <row r="1087" spans="1:9">
      <c r="A1087" t="s">
        <v>2830</v>
      </c>
      <c r="B1087" t="s">
        <v>1778</v>
      </c>
      <c r="C1087" t="s">
        <v>1058</v>
      </c>
      <c r="D1087" t="s">
        <v>1779</v>
      </c>
      <c r="E1087" t="s">
        <v>2589</v>
      </c>
      <c r="F1087" t="s">
        <v>3755</v>
      </c>
      <c r="G1087" t="s">
        <v>3803</v>
      </c>
      <c r="H1087" t="str">
        <f t="shared" si="34"/>
        <v>61</v>
      </c>
      <c r="I1087">
        <f t="shared" si="33"/>
        <v>1</v>
      </c>
    </row>
    <row r="1088" spans="1:9">
      <c r="A1088" t="s">
        <v>2830</v>
      </c>
      <c r="B1088" t="s">
        <v>1776</v>
      </c>
      <c r="C1088" t="s">
        <v>1058</v>
      </c>
      <c r="D1088" t="s">
        <v>1777</v>
      </c>
      <c r="E1088" t="s">
        <v>2589</v>
      </c>
      <c r="F1088" t="s">
        <v>3757</v>
      </c>
      <c r="G1088" t="s">
        <v>3769</v>
      </c>
      <c r="H1088" t="str">
        <f t="shared" si="34"/>
        <v>47</v>
      </c>
      <c r="I1088">
        <f t="shared" si="33"/>
        <v>1</v>
      </c>
    </row>
    <row r="1089" spans="1:9">
      <c r="A1089" t="s">
        <v>2830</v>
      </c>
      <c r="B1089" t="s">
        <v>1772</v>
      </c>
      <c r="C1089" t="s">
        <v>1058</v>
      </c>
      <c r="D1089" t="s">
        <v>1773</v>
      </c>
      <c r="E1089" t="s">
        <v>2097</v>
      </c>
      <c r="F1089" t="s">
        <v>3761</v>
      </c>
      <c r="G1089" t="s">
        <v>3793</v>
      </c>
      <c r="H1089" t="str">
        <f t="shared" si="34"/>
        <v>19</v>
      </c>
      <c r="I1089">
        <f t="shared" si="33"/>
        <v>2</v>
      </c>
    </row>
    <row r="1090" spans="1:9">
      <c r="A1090" t="s">
        <v>2830</v>
      </c>
      <c r="B1090" t="s">
        <v>1770</v>
      </c>
      <c r="C1090" t="s">
        <v>1058</v>
      </c>
      <c r="D1090" t="s">
        <v>1771</v>
      </c>
      <c r="E1090" t="s">
        <v>2097</v>
      </c>
      <c r="F1090" t="s">
        <v>3761</v>
      </c>
      <c r="G1090" t="s">
        <v>5464</v>
      </c>
      <c r="H1090" t="str">
        <f t="shared" si="34"/>
        <v>15</v>
      </c>
      <c r="I1090">
        <f t="shared" ref="I1090:I1153" si="35">IFERROR(VLOOKUP(E1090,dataTitleIOrder,2,0),"")</f>
        <v>2</v>
      </c>
    </row>
    <row r="1091" spans="1:9">
      <c r="A1091" t="s">
        <v>2830</v>
      </c>
      <c r="B1091" t="s">
        <v>1774</v>
      </c>
      <c r="C1091" t="s">
        <v>1058</v>
      </c>
      <c r="D1091" t="s">
        <v>1775</v>
      </c>
      <c r="E1091" t="s">
        <v>2097</v>
      </c>
      <c r="F1091" t="s">
        <v>3761</v>
      </c>
      <c r="G1091" t="s">
        <v>5464</v>
      </c>
      <c r="H1091" t="str">
        <f t="shared" si="34"/>
        <v>15</v>
      </c>
      <c r="I1091">
        <f t="shared" si="35"/>
        <v>2</v>
      </c>
    </row>
    <row r="1092" spans="1:9">
      <c r="A1092" t="s">
        <v>2829</v>
      </c>
      <c r="B1092" t="s">
        <v>1784</v>
      </c>
      <c r="C1092" t="s">
        <v>1057</v>
      </c>
      <c r="D1092" t="s">
        <v>1785</v>
      </c>
      <c r="E1092" t="s">
        <v>2589</v>
      </c>
      <c r="F1092" t="s">
        <v>3755</v>
      </c>
      <c r="G1092" t="s">
        <v>3756</v>
      </c>
      <c r="H1092" t="str">
        <f t="shared" si="34"/>
        <v>56</v>
      </c>
      <c r="I1092">
        <f t="shared" si="35"/>
        <v>1</v>
      </c>
    </row>
    <row r="1093" spans="1:9">
      <c r="A1093" t="s">
        <v>2829</v>
      </c>
      <c r="B1093" t="s">
        <v>1782</v>
      </c>
      <c r="C1093" t="s">
        <v>1057</v>
      </c>
      <c r="D1093" t="s">
        <v>1783</v>
      </c>
      <c r="E1093" t="s">
        <v>2589</v>
      </c>
      <c r="F1093" t="s">
        <v>3757</v>
      </c>
      <c r="G1093" t="s">
        <v>3758</v>
      </c>
      <c r="H1093" t="str">
        <f t="shared" si="34"/>
        <v>50</v>
      </c>
      <c r="I1093">
        <f t="shared" si="35"/>
        <v>1</v>
      </c>
    </row>
    <row r="1094" spans="1:9">
      <c r="A1094" t="s">
        <v>2829</v>
      </c>
      <c r="B1094" t="s">
        <v>1780</v>
      </c>
      <c r="C1094" t="s">
        <v>1057</v>
      </c>
      <c r="D1094" t="s">
        <v>1781</v>
      </c>
      <c r="E1094" t="s">
        <v>2587</v>
      </c>
      <c r="F1094" t="s">
        <v>3761</v>
      </c>
      <c r="G1094" t="s">
        <v>3766</v>
      </c>
      <c r="H1094" t="str">
        <f t="shared" si="34"/>
        <v>12</v>
      </c>
      <c r="I1094">
        <f t="shared" si="35"/>
        <v>3</v>
      </c>
    </row>
    <row r="1095" spans="1:9">
      <c r="A1095" t="s">
        <v>2828</v>
      </c>
      <c r="B1095" t="s">
        <v>1786</v>
      </c>
      <c r="C1095" t="s">
        <v>1056</v>
      </c>
      <c r="D1095" t="s">
        <v>4242</v>
      </c>
      <c r="E1095" t="s">
        <v>2589</v>
      </c>
      <c r="F1095" t="s">
        <v>3761</v>
      </c>
      <c r="G1095" t="s">
        <v>3768</v>
      </c>
      <c r="H1095" t="str">
        <f t="shared" si="34"/>
        <v>13</v>
      </c>
      <c r="I1095">
        <f t="shared" si="35"/>
        <v>1</v>
      </c>
    </row>
    <row r="1096" spans="1:9">
      <c r="A1096" t="s">
        <v>2827</v>
      </c>
      <c r="B1096" t="s">
        <v>4651</v>
      </c>
      <c r="C1096" t="s">
        <v>1055</v>
      </c>
      <c r="D1096" t="s">
        <v>4652</v>
      </c>
      <c r="E1096" t="s">
        <v>2097</v>
      </c>
      <c r="F1096" t="s">
        <v>4553</v>
      </c>
      <c r="G1096" t="s">
        <v>3792</v>
      </c>
      <c r="H1096" t="str">
        <f t="shared" si="34"/>
        <v>60</v>
      </c>
      <c r="I1096">
        <f t="shared" si="35"/>
        <v>2</v>
      </c>
    </row>
    <row r="1097" spans="1:9">
      <c r="A1097" t="s">
        <v>2827</v>
      </c>
      <c r="B1097" t="s">
        <v>1805</v>
      </c>
      <c r="C1097" t="s">
        <v>1055</v>
      </c>
      <c r="D1097" t="s">
        <v>1806</v>
      </c>
      <c r="E1097" t="s">
        <v>2589</v>
      </c>
      <c r="F1097" t="s">
        <v>3755</v>
      </c>
      <c r="G1097" t="s">
        <v>3756</v>
      </c>
      <c r="H1097" t="str">
        <f t="shared" si="34"/>
        <v>56</v>
      </c>
      <c r="I1097">
        <f t="shared" si="35"/>
        <v>1</v>
      </c>
    </row>
    <row r="1098" spans="1:9">
      <c r="A1098" t="s">
        <v>2827</v>
      </c>
      <c r="B1098" t="s">
        <v>5495</v>
      </c>
      <c r="C1098" t="s">
        <v>1055</v>
      </c>
      <c r="D1098" t="s">
        <v>5496</v>
      </c>
      <c r="E1098" t="s">
        <v>2589</v>
      </c>
      <c r="F1098" t="s">
        <v>3755</v>
      </c>
      <c r="G1098" t="s">
        <v>3756</v>
      </c>
      <c r="H1098" t="str">
        <f t="shared" si="34"/>
        <v>56</v>
      </c>
      <c r="I1098">
        <f t="shared" si="35"/>
        <v>1</v>
      </c>
    </row>
    <row r="1099" spans="1:9">
      <c r="A1099" t="s">
        <v>2827</v>
      </c>
      <c r="B1099" t="s">
        <v>1803</v>
      </c>
      <c r="C1099" t="s">
        <v>1055</v>
      </c>
      <c r="D1099" t="s">
        <v>1804</v>
      </c>
      <c r="E1099" t="s">
        <v>2097</v>
      </c>
      <c r="F1099" t="s">
        <v>3757</v>
      </c>
      <c r="G1099" t="s">
        <v>3758</v>
      </c>
      <c r="H1099" t="str">
        <f t="shared" si="34"/>
        <v>50</v>
      </c>
      <c r="I1099">
        <f t="shared" si="35"/>
        <v>2</v>
      </c>
    </row>
    <row r="1100" spans="1:9">
      <c r="A1100" t="s">
        <v>2827</v>
      </c>
      <c r="B1100" t="s">
        <v>1795</v>
      </c>
      <c r="C1100" t="s">
        <v>1055</v>
      </c>
      <c r="D1100" t="s">
        <v>1796</v>
      </c>
      <c r="E1100" t="s">
        <v>2097</v>
      </c>
      <c r="F1100" t="s">
        <v>3770</v>
      </c>
      <c r="G1100" t="s">
        <v>5476</v>
      </c>
      <c r="H1100" t="str">
        <f t="shared" si="34"/>
        <v>36</v>
      </c>
      <c r="I1100">
        <f t="shared" si="35"/>
        <v>2</v>
      </c>
    </row>
    <row r="1101" spans="1:9">
      <c r="A1101" t="s">
        <v>2827</v>
      </c>
      <c r="B1101" t="s">
        <v>1799</v>
      </c>
      <c r="C1101" t="s">
        <v>1055</v>
      </c>
      <c r="D1101" t="s">
        <v>1800</v>
      </c>
      <c r="E1101" t="s">
        <v>2097</v>
      </c>
      <c r="F1101" t="s">
        <v>3770</v>
      </c>
      <c r="G1101" t="s">
        <v>5476</v>
      </c>
      <c r="H1101" t="str">
        <f t="shared" si="34"/>
        <v>36</v>
      </c>
      <c r="I1101">
        <f t="shared" si="35"/>
        <v>2</v>
      </c>
    </row>
    <row r="1102" spans="1:9">
      <c r="A1102" t="s">
        <v>2827</v>
      </c>
      <c r="B1102" t="s">
        <v>1801</v>
      </c>
      <c r="C1102" t="s">
        <v>1055</v>
      </c>
      <c r="D1102" t="s">
        <v>1802</v>
      </c>
      <c r="E1102" t="s">
        <v>2589</v>
      </c>
      <c r="F1102" t="s">
        <v>3761</v>
      </c>
      <c r="G1102" t="s">
        <v>5463</v>
      </c>
      <c r="H1102" t="str">
        <f t="shared" si="34"/>
        <v>16</v>
      </c>
      <c r="I1102">
        <f t="shared" si="35"/>
        <v>1</v>
      </c>
    </row>
    <row r="1103" spans="1:9">
      <c r="A1103" t="s">
        <v>2827</v>
      </c>
      <c r="B1103" t="s">
        <v>1789</v>
      </c>
      <c r="C1103" t="s">
        <v>1055</v>
      </c>
      <c r="D1103" t="s">
        <v>1790</v>
      </c>
      <c r="E1103" t="s">
        <v>2097</v>
      </c>
      <c r="F1103" t="s">
        <v>3761</v>
      </c>
      <c r="G1103" t="s">
        <v>5463</v>
      </c>
      <c r="H1103" t="str">
        <f t="shared" si="34"/>
        <v>16</v>
      </c>
      <c r="I1103">
        <f t="shared" si="35"/>
        <v>2</v>
      </c>
    </row>
    <row r="1104" spans="1:9">
      <c r="A1104" t="s">
        <v>2827</v>
      </c>
      <c r="B1104" t="s">
        <v>1793</v>
      </c>
      <c r="C1104" t="s">
        <v>1055</v>
      </c>
      <c r="D1104" t="s">
        <v>1794</v>
      </c>
      <c r="E1104" t="s">
        <v>2097</v>
      </c>
      <c r="F1104" t="s">
        <v>3761</v>
      </c>
      <c r="G1104" t="s">
        <v>5463</v>
      </c>
      <c r="H1104" t="str">
        <f t="shared" si="34"/>
        <v>16</v>
      </c>
      <c r="I1104">
        <f t="shared" si="35"/>
        <v>2</v>
      </c>
    </row>
    <row r="1105" spans="1:9">
      <c r="A1105" t="s">
        <v>2827</v>
      </c>
      <c r="B1105" t="s">
        <v>1797</v>
      </c>
      <c r="C1105" t="s">
        <v>1055</v>
      </c>
      <c r="D1105" t="s">
        <v>1798</v>
      </c>
      <c r="E1105" t="s">
        <v>2097</v>
      </c>
      <c r="F1105" t="s">
        <v>3761</v>
      </c>
      <c r="G1105" t="s">
        <v>5463</v>
      </c>
      <c r="H1105" t="str">
        <f t="shared" si="34"/>
        <v>16</v>
      </c>
      <c r="I1105">
        <f t="shared" si="35"/>
        <v>2</v>
      </c>
    </row>
    <row r="1106" spans="1:9">
      <c r="A1106" t="s">
        <v>2827</v>
      </c>
      <c r="B1106" t="s">
        <v>1787</v>
      </c>
      <c r="C1106" t="s">
        <v>1055</v>
      </c>
      <c r="D1106" t="s">
        <v>1788</v>
      </c>
      <c r="E1106" t="s">
        <v>2589</v>
      </c>
      <c r="F1106" t="s">
        <v>3764</v>
      </c>
      <c r="G1106" t="s">
        <v>3017</v>
      </c>
      <c r="H1106" t="str">
        <f t="shared" si="34"/>
        <v>01</v>
      </c>
      <c r="I1106">
        <f t="shared" si="35"/>
        <v>1</v>
      </c>
    </row>
    <row r="1107" spans="1:9">
      <c r="A1107" t="s">
        <v>2826</v>
      </c>
      <c r="B1107" t="s">
        <v>1812</v>
      </c>
      <c r="C1107" t="s">
        <v>1054</v>
      </c>
      <c r="D1107" t="s">
        <v>1813</v>
      </c>
      <c r="E1107" t="s">
        <v>2589</v>
      </c>
      <c r="F1107" t="s">
        <v>3755</v>
      </c>
      <c r="G1107" t="s">
        <v>3756</v>
      </c>
      <c r="H1107" t="str">
        <f t="shared" si="34"/>
        <v>56</v>
      </c>
      <c r="I1107">
        <f t="shared" si="35"/>
        <v>1</v>
      </c>
    </row>
    <row r="1108" spans="1:9">
      <c r="A1108" t="s">
        <v>2826</v>
      </c>
      <c r="B1108" t="s">
        <v>5373</v>
      </c>
      <c r="C1108" t="s">
        <v>1054</v>
      </c>
      <c r="D1108" t="s">
        <v>5374</v>
      </c>
      <c r="E1108" t="s">
        <v>2589</v>
      </c>
      <c r="F1108" t="s">
        <v>3757</v>
      </c>
      <c r="G1108" t="s">
        <v>3772</v>
      </c>
      <c r="H1108" t="str">
        <f t="shared" si="34"/>
        <v>52</v>
      </c>
      <c r="I1108">
        <f t="shared" si="35"/>
        <v>1</v>
      </c>
    </row>
    <row r="1109" spans="1:9">
      <c r="A1109" t="s">
        <v>2826</v>
      </c>
      <c r="B1109" t="s">
        <v>1810</v>
      </c>
      <c r="C1109" t="s">
        <v>1054</v>
      </c>
      <c r="D1109" t="s">
        <v>1811</v>
      </c>
      <c r="E1109" t="s">
        <v>2587</v>
      </c>
      <c r="F1109" t="s">
        <v>3761</v>
      </c>
      <c r="G1109" t="s">
        <v>3777</v>
      </c>
      <c r="H1109" t="str">
        <f t="shared" si="34"/>
        <v>28</v>
      </c>
      <c r="I1109">
        <f t="shared" si="35"/>
        <v>3</v>
      </c>
    </row>
    <row r="1110" spans="1:9">
      <c r="A1110" t="s">
        <v>2826</v>
      </c>
      <c r="B1110" t="s">
        <v>5551</v>
      </c>
      <c r="C1110" t="s">
        <v>1054</v>
      </c>
      <c r="D1110" t="s">
        <v>5552</v>
      </c>
      <c r="E1110" t="s">
        <v>2587</v>
      </c>
      <c r="F1110" t="s">
        <v>3764</v>
      </c>
      <c r="G1110" t="s">
        <v>3765</v>
      </c>
      <c r="H1110" t="str">
        <f t="shared" si="34"/>
        <v>06</v>
      </c>
      <c r="I1110">
        <f t="shared" si="35"/>
        <v>3</v>
      </c>
    </row>
    <row r="1111" spans="1:9">
      <c r="A1111" t="s">
        <v>2825</v>
      </c>
      <c r="B1111" t="s">
        <v>1823</v>
      </c>
      <c r="C1111" t="s">
        <v>1053</v>
      </c>
      <c r="D1111" t="s">
        <v>1824</v>
      </c>
      <c r="E1111" t="s">
        <v>2589</v>
      </c>
      <c r="F1111" t="s">
        <v>3755</v>
      </c>
      <c r="G1111" t="s">
        <v>3756</v>
      </c>
      <c r="H1111" t="str">
        <f t="shared" si="34"/>
        <v>56</v>
      </c>
      <c r="I1111">
        <f t="shared" si="35"/>
        <v>1</v>
      </c>
    </row>
    <row r="1112" spans="1:9">
      <c r="A1112" t="s">
        <v>2825</v>
      </c>
      <c r="B1112" t="s">
        <v>1821</v>
      </c>
      <c r="C1112" t="s">
        <v>1053</v>
      </c>
      <c r="D1112" t="s">
        <v>1822</v>
      </c>
      <c r="E1112" t="s">
        <v>2587</v>
      </c>
      <c r="F1112" t="s">
        <v>3757</v>
      </c>
      <c r="G1112" t="s">
        <v>3758</v>
      </c>
      <c r="H1112" t="str">
        <f t="shared" si="34"/>
        <v>50</v>
      </c>
      <c r="I1112">
        <f t="shared" si="35"/>
        <v>3</v>
      </c>
    </row>
    <row r="1113" spans="1:9">
      <c r="A1113" t="s">
        <v>2825</v>
      </c>
      <c r="B1113" t="s">
        <v>1814</v>
      </c>
      <c r="C1113" t="s">
        <v>1053</v>
      </c>
      <c r="D1113" t="s">
        <v>1815</v>
      </c>
      <c r="E1113" t="s">
        <v>2097</v>
      </c>
      <c r="F1113" t="s">
        <v>3761</v>
      </c>
      <c r="G1113" t="s">
        <v>5463</v>
      </c>
      <c r="H1113" t="str">
        <f t="shared" si="34"/>
        <v>16</v>
      </c>
      <c r="I1113">
        <f t="shared" si="35"/>
        <v>2</v>
      </c>
    </row>
    <row r="1114" spans="1:9">
      <c r="A1114" t="s">
        <v>2825</v>
      </c>
      <c r="B1114" t="s">
        <v>1816</v>
      </c>
      <c r="C1114" t="s">
        <v>1053</v>
      </c>
      <c r="D1114" t="s">
        <v>1817</v>
      </c>
      <c r="E1114" t="s">
        <v>2097</v>
      </c>
      <c r="F1114" t="s">
        <v>3761</v>
      </c>
      <c r="G1114" t="s">
        <v>5463</v>
      </c>
      <c r="H1114" t="str">
        <f t="shared" si="34"/>
        <v>16</v>
      </c>
      <c r="I1114">
        <f t="shared" si="35"/>
        <v>2</v>
      </c>
    </row>
    <row r="1115" spans="1:9">
      <c r="A1115" t="s">
        <v>2825</v>
      </c>
      <c r="B1115" t="s">
        <v>1818</v>
      </c>
      <c r="C1115" t="s">
        <v>1053</v>
      </c>
      <c r="D1115" t="s">
        <v>3322</v>
      </c>
      <c r="E1115" t="s">
        <v>2097</v>
      </c>
      <c r="F1115" t="s">
        <v>3761</v>
      </c>
      <c r="G1115" t="s">
        <v>5463</v>
      </c>
      <c r="H1115" t="str">
        <f t="shared" si="34"/>
        <v>16</v>
      </c>
      <c r="I1115">
        <f t="shared" si="35"/>
        <v>2</v>
      </c>
    </row>
    <row r="1116" spans="1:9">
      <c r="A1116" t="s">
        <v>2825</v>
      </c>
      <c r="B1116" t="s">
        <v>1819</v>
      </c>
      <c r="C1116" t="s">
        <v>1053</v>
      </c>
      <c r="D1116" t="s">
        <v>1820</v>
      </c>
      <c r="E1116" t="s">
        <v>2097</v>
      </c>
      <c r="F1116" t="s">
        <v>3761</v>
      </c>
      <c r="G1116" t="s">
        <v>5463</v>
      </c>
      <c r="H1116" t="str">
        <f t="shared" si="34"/>
        <v>16</v>
      </c>
      <c r="I1116">
        <f t="shared" si="35"/>
        <v>2</v>
      </c>
    </row>
    <row r="1117" spans="1:9">
      <c r="A1117" t="s">
        <v>2825</v>
      </c>
      <c r="B1117" t="s">
        <v>3572</v>
      </c>
      <c r="C1117" t="s">
        <v>1053</v>
      </c>
      <c r="D1117" t="s">
        <v>3580</v>
      </c>
      <c r="E1117" t="s">
        <v>2589</v>
      </c>
      <c r="F1117" t="s">
        <v>3764</v>
      </c>
      <c r="G1117" t="s">
        <v>3017</v>
      </c>
      <c r="H1117" t="str">
        <f t="shared" si="34"/>
        <v>01</v>
      </c>
      <c r="I1117">
        <f t="shared" si="35"/>
        <v>1</v>
      </c>
    </row>
    <row r="1118" spans="1:9">
      <c r="A1118" t="s">
        <v>2824</v>
      </c>
      <c r="B1118" t="s">
        <v>1825</v>
      </c>
      <c r="C1118" t="s">
        <v>1052</v>
      </c>
      <c r="D1118" t="s">
        <v>4653</v>
      </c>
      <c r="E1118" t="s">
        <v>2589</v>
      </c>
      <c r="F1118" t="s">
        <v>3761</v>
      </c>
      <c r="G1118" t="s">
        <v>3766</v>
      </c>
      <c r="H1118" t="str">
        <f t="shared" si="34"/>
        <v>12</v>
      </c>
      <c r="I1118">
        <f t="shared" si="35"/>
        <v>1</v>
      </c>
    </row>
    <row r="1119" spans="1:9">
      <c r="A1119" t="s">
        <v>2823</v>
      </c>
      <c r="B1119" t="s">
        <v>1836</v>
      </c>
      <c r="C1119" t="s">
        <v>1051</v>
      </c>
      <c r="D1119" t="s">
        <v>1837</v>
      </c>
      <c r="E1119" t="s">
        <v>2589</v>
      </c>
      <c r="F1119" t="s">
        <v>3755</v>
      </c>
      <c r="G1119" t="s">
        <v>3756</v>
      </c>
      <c r="H1119" t="str">
        <f t="shared" si="34"/>
        <v>56</v>
      </c>
      <c r="I1119">
        <f t="shared" si="35"/>
        <v>1</v>
      </c>
    </row>
    <row r="1120" spans="1:9">
      <c r="A1120" t="s">
        <v>2823</v>
      </c>
      <c r="B1120" t="s">
        <v>1834</v>
      </c>
      <c r="C1120" t="s">
        <v>1051</v>
      </c>
      <c r="D1120" t="s">
        <v>1835</v>
      </c>
      <c r="E1120" t="s">
        <v>2587</v>
      </c>
      <c r="F1120" t="s">
        <v>3757</v>
      </c>
      <c r="G1120" t="s">
        <v>3772</v>
      </c>
      <c r="H1120" t="str">
        <f t="shared" si="34"/>
        <v>52</v>
      </c>
      <c r="I1120">
        <f t="shared" si="35"/>
        <v>3</v>
      </c>
    </row>
    <row r="1121" spans="1:9">
      <c r="A1121" t="s">
        <v>2823</v>
      </c>
      <c r="B1121" t="s">
        <v>1826</v>
      </c>
      <c r="C1121" t="s">
        <v>1051</v>
      </c>
      <c r="D1121" t="s">
        <v>1827</v>
      </c>
      <c r="E1121" t="s">
        <v>2589</v>
      </c>
      <c r="F1121" t="s">
        <v>3761</v>
      </c>
      <c r="G1121" t="s">
        <v>5486</v>
      </c>
      <c r="H1121" t="str">
        <f t="shared" si="34"/>
        <v>17</v>
      </c>
      <c r="I1121">
        <f t="shared" si="35"/>
        <v>1</v>
      </c>
    </row>
    <row r="1122" spans="1:9">
      <c r="A1122" t="s">
        <v>2823</v>
      </c>
      <c r="B1122" t="s">
        <v>1828</v>
      </c>
      <c r="C1122" t="s">
        <v>1051</v>
      </c>
      <c r="D1122" t="s">
        <v>1829</v>
      </c>
      <c r="E1122" t="s">
        <v>2589</v>
      </c>
      <c r="F1122" t="s">
        <v>3761</v>
      </c>
      <c r="G1122" t="s">
        <v>5486</v>
      </c>
      <c r="H1122" t="str">
        <f t="shared" si="34"/>
        <v>17</v>
      </c>
      <c r="I1122">
        <f t="shared" si="35"/>
        <v>1</v>
      </c>
    </row>
    <row r="1123" spans="1:9">
      <c r="A1123" t="s">
        <v>2823</v>
      </c>
      <c r="B1123" t="s">
        <v>1830</v>
      </c>
      <c r="C1123" t="s">
        <v>1051</v>
      </c>
      <c r="D1123" t="s">
        <v>1831</v>
      </c>
      <c r="E1123" t="s">
        <v>2589</v>
      </c>
      <c r="F1123" t="s">
        <v>3761</v>
      </c>
      <c r="G1123" t="s">
        <v>5486</v>
      </c>
      <c r="H1123" t="str">
        <f t="shared" si="34"/>
        <v>17</v>
      </c>
      <c r="I1123">
        <f t="shared" si="35"/>
        <v>1</v>
      </c>
    </row>
    <row r="1124" spans="1:9">
      <c r="A1124" t="s">
        <v>2823</v>
      </c>
      <c r="B1124" t="s">
        <v>1832</v>
      </c>
      <c r="C1124" t="s">
        <v>1051</v>
      </c>
      <c r="D1124" t="s">
        <v>1833</v>
      </c>
      <c r="E1124" t="s">
        <v>2589</v>
      </c>
      <c r="F1124" t="s">
        <v>3761</v>
      </c>
      <c r="G1124" t="s">
        <v>3768</v>
      </c>
      <c r="H1124" t="str">
        <f t="shared" si="34"/>
        <v>13</v>
      </c>
      <c r="I1124">
        <f t="shared" si="35"/>
        <v>1</v>
      </c>
    </row>
    <row r="1125" spans="1:9">
      <c r="A1125" t="s">
        <v>2822</v>
      </c>
      <c r="B1125" t="s">
        <v>1844</v>
      </c>
      <c r="C1125" t="s">
        <v>1050</v>
      </c>
      <c r="D1125" t="s">
        <v>1845</v>
      </c>
      <c r="E1125" t="s">
        <v>2589</v>
      </c>
      <c r="F1125" t="s">
        <v>3755</v>
      </c>
      <c r="G1125" t="s">
        <v>3756</v>
      </c>
      <c r="H1125" t="str">
        <f t="shared" si="34"/>
        <v>56</v>
      </c>
      <c r="I1125">
        <f t="shared" si="35"/>
        <v>1</v>
      </c>
    </row>
    <row r="1126" spans="1:9">
      <c r="A1126" t="s">
        <v>2822</v>
      </c>
      <c r="B1126" t="s">
        <v>1842</v>
      </c>
      <c r="C1126" t="s">
        <v>1050</v>
      </c>
      <c r="D1126" t="s">
        <v>1843</v>
      </c>
      <c r="E1126" t="s">
        <v>2587</v>
      </c>
      <c r="F1126" t="s">
        <v>3757</v>
      </c>
      <c r="G1126" t="s">
        <v>3758</v>
      </c>
      <c r="H1126" t="str">
        <f t="shared" si="34"/>
        <v>50</v>
      </c>
      <c r="I1126">
        <f t="shared" si="35"/>
        <v>3</v>
      </c>
    </row>
    <row r="1127" spans="1:9">
      <c r="A1127" t="s">
        <v>2822</v>
      </c>
      <c r="B1127" t="s">
        <v>1838</v>
      </c>
      <c r="C1127" t="s">
        <v>1050</v>
      </c>
      <c r="D1127" t="s">
        <v>1839</v>
      </c>
      <c r="E1127" t="s">
        <v>2587</v>
      </c>
      <c r="F1127" t="s">
        <v>3761</v>
      </c>
      <c r="G1127" t="s">
        <v>5463</v>
      </c>
      <c r="H1127" t="str">
        <f t="shared" si="34"/>
        <v>16</v>
      </c>
      <c r="I1127">
        <f t="shared" si="35"/>
        <v>3</v>
      </c>
    </row>
    <row r="1128" spans="1:9">
      <c r="A1128" t="s">
        <v>2822</v>
      </c>
      <c r="B1128" t="s">
        <v>1840</v>
      </c>
      <c r="C1128" t="s">
        <v>1050</v>
      </c>
      <c r="D1128" t="s">
        <v>1841</v>
      </c>
      <c r="E1128" t="s">
        <v>2589</v>
      </c>
      <c r="F1128" t="s">
        <v>3761</v>
      </c>
      <c r="G1128" t="s">
        <v>3766</v>
      </c>
      <c r="H1128" t="str">
        <f t="shared" si="34"/>
        <v>12</v>
      </c>
      <c r="I1128">
        <f t="shared" si="35"/>
        <v>1</v>
      </c>
    </row>
    <row r="1129" spans="1:9">
      <c r="A1129" t="s">
        <v>2821</v>
      </c>
      <c r="B1129" t="s">
        <v>1854</v>
      </c>
      <c r="C1129" t="s">
        <v>1049</v>
      </c>
      <c r="D1129" t="s">
        <v>1855</v>
      </c>
      <c r="E1129" t="s">
        <v>2589</v>
      </c>
      <c r="F1129" t="s">
        <v>3755</v>
      </c>
      <c r="G1129" t="s">
        <v>3756</v>
      </c>
      <c r="H1129" t="str">
        <f t="shared" si="34"/>
        <v>56</v>
      </c>
      <c r="I1129">
        <f t="shared" si="35"/>
        <v>1</v>
      </c>
    </row>
    <row r="1130" spans="1:9">
      <c r="A1130" t="s">
        <v>2821</v>
      </c>
      <c r="B1130" t="s">
        <v>1852</v>
      </c>
      <c r="C1130" t="s">
        <v>1049</v>
      </c>
      <c r="D1130" t="s">
        <v>1853</v>
      </c>
      <c r="E1130" t="s">
        <v>2589</v>
      </c>
      <c r="F1130" t="s">
        <v>3757</v>
      </c>
      <c r="G1130" t="s">
        <v>3771</v>
      </c>
      <c r="H1130" t="str">
        <f t="shared" si="34"/>
        <v>34</v>
      </c>
      <c r="I1130">
        <f t="shared" si="35"/>
        <v>1</v>
      </c>
    </row>
    <row r="1131" spans="1:9">
      <c r="A1131" t="s">
        <v>2821</v>
      </c>
      <c r="B1131" t="s">
        <v>1848</v>
      </c>
      <c r="C1131" t="s">
        <v>1049</v>
      </c>
      <c r="D1131" t="s">
        <v>1849</v>
      </c>
      <c r="E1131" t="s">
        <v>2589</v>
      </c>
      <c r="F1131" t="s">
        <v>3761</v>
      </c>
      <c r="G1131" t="s">
        <v>5463</v>
      </c>
      <c r="H1131" t="str">
        <f t="shared" si="34"/>
        <v>16</v>
      </c>
      <c r="I1131">
        <f t="shared" si="35"/>
        <v>1</v>
      </c>
    </row>
    <row r="1132" spans="1:9">
      <c r="A1132" t="s">
        <v>2821</v>
      </c>
      <c r="B1132" t="s">
        <v>1850</v>
      </c>
      <c r="C1132" t="s">
        <v>1049</v>
      </c>
      <c r="D1132" t="s">
        <v>1851</v>
      </c>
      <c r="E1132" t="s">
        <v>2589</v>
      </c>
      <c r="F1132" t="s">
        <v>3761</v>
      </c>
      <c r="G1132" t="s">
        <v>5463</v>
      </c>
      <c r="H1132" t="str">
        <f t="shared" si="34"/>
        <v>16</v>
      </c>
      <c r="I1132">
        <f t="shared" si="35"/>
        <v>1</v>
      </c>
    </row>
    <row r="1133" spans="1:9">
      <c r="A1133" t="s">
        <v>2821</v>
      </c>
      <c r="B1133" t="s">
        <v>1846</v>
      </c>
      <c r="C1133" t="s">
        <v>1049</v>
      </c>
      <c r="D1133" t="s">
        <v>1847</v>
      </c>
      <c r="E1133" t="s">
        <v>2587</v>
      </c>
      <c r="F1133" t="s">
        <v>3761</v>
      </c>
      <c r="G1133" t="s">
        <v>5463</v>
      </c>
      <c r="H1133" t="str">
        <f t="shared" si="34"/>
        <v>16</v>
      </c>
      <c r="I1133">
        <f t="shared" si="35"/>
        <v>3</v>
      </c>
    </row>
    <row r="1134" spans="1:9">
      <c r="A1134" t="s">
        <v>2820</v>
      </c>
      <c r="B1134" t="s">
        <v>1856</v>
      </c>
      <c r="C1134" t="s">
        <v>1048</v>
      </c>
      <c r="D1134" t="s">
        <v>1857</v>
      </c>
      <c r="E1134" t="s">
        <v>2587</v>
      </c>
      <c r="F1134" t="s">
        <v>3761</v>
      </c>
      <c r="G1134" t="s">
        <v>3766</v>
      </c>
      <c r="H1134" t="str">
        <f t="shared" si="34"/>
        <v>12</v>
      </c>
      <c r="I1134">
        <f t="shared" si="35"/>
        <v>3</v>
      </c>
    </row>
    <row r="1135" spans="1:9">
      <c r="A1135" t="s">
        <v>2819</v>
      </c>
      <c r="B1135" t="s">
        <v>1874</v>
      </c>
      <c r="C1135" t="s">
        <v>1047</v>
      </c>
      <c r="D1135" t="s">
        <v>1875</v>
      </c>
      <c r="E1135" t="s">
        <v>2589</v>
      </c>
      <c r="F1135" t="s">
        <v>3755</v>
      </c>
      <c r="G1135" t="s">
        <v>3756</v>
      </c>
      <c r="H1135" t="str">
        <f t="shared" si="34"/>
        <v>56</v>
      </c>
      <c r="I1135">
        <f t="shared" si="35"/>
        <v>1</v>
      </c>
    </row>
    <row r="1136" spans="1:9">
      <c r="A1136" t="s">
        <v>2819</v>
      </c>
      <c r="B1136" t="s">
        <v>1866</v>
      </c>
      <c r="C1136" t="s">
        <v>1047</v>
      </c>
      <c r="D1136" t="s">
        <v>1867</v>
      </c>
      <c r="E1136" t="s">
        <v>2589</v>
      </c>
      <c r="F1136" t="s">
        <v>3757</v>
      </c>
      <c r="G1136" t="s">
        <v>3772</v>
      </c>
      <c r="H1136" t="str">
        <f t="shared" si="34"/>
        <v>52</v>
      </c>
      <c r="I1136">
        <f t="shared" si="35"/>
        <v>1</v>
      </c>
    </row>
    <row r="1137" spans="1:9">
      <c r="A1137" t="s">
        <v>2819</v>
      </c>
      <c r="B1137" t="s">
        <v>1872</v>
      </c>
      <c r="C1137" t="s">
        <v>1047</v>
      </c>
      <c r="D1137" t="s">
        <v>1873</v>
      </c>
      <c r="E1137" t="s">
        <v>2589</v>
      </c>
      <c r="F1137" t="s">
        <v>3761</v>
      </c>
      <c r="G1137" t="s">
        <v>3782</v>
      </c>
      <c r="H1137" t="str">
        <f t="shared" si="34"/>
        <v>32</v>
      </c>
      <c r="I1137">
        <f t="shared" si="35"/>
        <v>1</v>
      </c>
    </row>
    <row r="1138" spans="1:9">
      <c r="A1138" t="s">
        <v>2819</v>
      </c>
      <c r="B1138" t="s">
        <v>1862</v>
      </c>
      <c r="C1138" t="s">
        <v>1047</v>
      </c>
      <c r="D1138" t="s">
        <v>1863</v>
      </c>
      <c r="E1138" t="s">
        <v>2587</v>
      </c>
      <c r="F1138" t="s">
        <v>3761</v>
      </c>
      <c r="G1138" t="s">
        <v>3793</v>
      </c>
      <c r="H1138" t="str">
        <f t="shared" si="34"/>
        <v>19</v>
      </c>
      <c r="I1138">
        <f t="shared" si="35"/>
        <v>3</v>
      </c>
    </row>
    <row r="1139" spans="1:9">
      <c r="A1139" t="s">
        <v>2819</v>
      </c>
      <c r="B1139" t="s">
        <v>1864</v>
      </c>
      <c r="C1139" t="s">
        <v>1047</v>
      </c>
      <c r="D1139" t="s">
        <v>1865</v>
      </c>
      <c r="E1139" t="s">
        <v>2589</v>
      </c>
      <c r="F1139" t="s">
        <v>3761</v>
      </c>
      <c r="G1139" t="s">
        <v>5464</v>
      </c>
      <c r="H1139" t="str">
        <f t="shared" si="34"/>
        <v>15</v>
      </c>
      <c r="I1139">
        <f t="shared" si="35"/>
        <v>1</v>
      </c>
    </row>
    <row r="1140" spans="1:9">
      <c r="A1140" t="s">
        <v>2819</v>
      </c>
      <c r="B1140" t="s">
        <v>1868</v>
      </c>
      <c r="C1140" t="s">
        <v>1047</v>
      </c>
      <c r="D1140" t="s">
        <v>1869</v>
      </c>
      <c r="E1140" t="s">
        <v>2589</v>
      </c>
      <c r="F1140" t="s">
        <v>3761</v>
      </c>
      <c r="G1140" t="s">
        <v>5464</v>
      </c>
      <c r="H1140" t="str">
        <f t="shared" si="34"/>
        <v>15</v>
      </c>
      <c r="I1140">
        <f t="shared" si="35"/>
        <v>1</v>
      </c>
    </row>
    <row r="1141" spans="1:9">
      <c r="A1141" t="s">
        <v>2819</v>
      </c>
      <c r="B1141" t="s">
        <v>1860</v>
      </c>
      <c r="C1141" t="s">
        <v>1047</v>
      </c>
      <c r="D1141" t="s">
        <v>1861</v>
      </c>
      <c r="E1141" t="s">
        <v>2587</v>
      </c>
      <c r="F1141" t="s">
        <v>3761</v>
      </c>
      <c r="G1141" t="s">
        <v>5464</v>
      </c>
      <c r="H1141" t="str">
        <f t="shared" si="34"/>
        <v>15</v>
      </c>
      <c r="I1141">
        <f t="shared" si="35"/>
        <v>3</v>
      </c>
    </row>
    <row r="1142" spans="1:9">
      <c r="A1142" t="s">
        <v>2819</v>
      </c>
      <c r="B1142" t="s">
        <v>1858</v>
      </c>
      <c r="C1142" t="s">
        <v>1047</v>
      </c>
      <c r="D1142" t="s">
        <v>1859</v>
      </c>
      <c r="E1142" t="s">
        <v>2587</v>
      </c>
      <c r="F1142" t="s">
        <v>3764</v>
      </c>
      <c r="G1142" t="s">
        <v>5484</v>
      </c>
      <c r="H1142" t="str">
        <f t="shared" si="34"/>
        <v>05</v>
      </c>
      <c r="I1142">
        <f t="shared" si="35"/>
        <v>3</v>
      </c>
    </row>
    <row r="1143" spans="1:9">
      <c r="A1143" t="s">
        <v>2819</v>
      </c>
      <c r="B1143" t="s">
        <v>1870</v>
      </c>
      <c r="C1143" t="s">
        <v>1047</v>
      </c>
      <c r="D1143" t="s">
        <v>1871</v>
      </c>
      <c r="E1143" t="s">
        <v>2589</v>
      </c>
      <c r="F1143" t="s">
        <v>3764</v>
      </c>
      <c r="G1143" t="s">
        <v>3017</v>
      </c>
      <c r="H1143" t="str">
        <f t="shared" si="34"/>
        <v>01</v>
      </c>
      <c r="I1143">
        <f t="shared" si="35"/>
        <v>1</v>
      </c>
    </row>
    <row r="1144" spans="1:9">
      <c r="A1144" t="s">
        <v>2818</v>
      </c>
      <c r="B1144" t="s">
        <v>1876</v>
      </c>
      <c r="C1144" t="s">
        <v>1046</v>
      </c>
      <c r="D1144" t="s">
        <v>1877</v>
      </c>
      <c r="E1144" t="s">
        <v>2587</v>
      </c>
      <c r="F1144" t="s">
        <v>3761</v>
      </c>
      <c r="G1144" t="s">
        <v>3768</v>
      </c>
      <c r="H1144" t="str">
        <f t="shared" si="34"/>
        <v>13</v>
      </c>
      <c r="I1144">
        <f t="shared" si="35"/>
        <v>3</v>
      </c>
    </row>
    <row r="1145" spans="1:9">
      <c r="A1145" t="s">
        <v>2817</v>
      </c>
      <c r="B1145" t="s">
        <v>1885</v>
      </c>
      <c r="C1145" t="s">
        <v>1045</v>
      </c>
      <c r="D1145" t="s">
        <v>1886</v>
      </c>
      <c r="E1145" t="s">
        <v>2589</v>
      </c>
      <c r="F1145" t="s">
        <v>3757</v>
      </c>
      <c r="G1145" t="s">
        <v>3758</v>
      </c>
      <c r="H1145" t="str">
        <f t="shared" si="34"/>
        <v>50</v>
      </c>
      <c r="I1145">
        <f t="shared" si="35"/>
        <v>1</v>
      </c>
    </row>
    <row r="1146" spans="1:9">
      <c r="A1146" t="s">
        <v>2817</v>
      </c>
      <c r="B1146" t="s">
        <v>1880</v>
      </c>
      <c r="C1146" t="s">
        <v>1045</v>
      </c>
      <c r="D1146" t="s">
        <v>1881</v>
      </c>
      <c r="E1146" t="s">
        <v>2589</v>
      </c>
      <c r="F1146" t="s">
        <v>3761</v>
      </c>
      <c r="G1146" t="s">
        <v>5463</v>
      </c>
      <c r="H1146" t="str">
        <f t="shared" si="34"/>
        <v>16</v>
      </c>
      <c r="I1146">
        <f t="shared" si="35"/>
        <v>1</v>
      </c>
    </row>
    <row r="1147" spans="1:9">
      <c r="A1147" t="s">
        <v>2817</v>
      </c>
      <c r="B1147" t="s">
        <v>1882</v>
      </c>
      <c r="C1147" t="s">
        <v>1045</v>
      </c>
      <c r="D1147" t="s">
        <v>3416</v>
      </c>
      <c r="E1147" t="s">
        <v>2587</v>
      </c>
      <c r="F1147" t="s">
        <v>3761</v>
      </c>
      <c r="G1147" t="s">
        <v>5463</v>
      </c>
      <c r="H1147" t="str">
        <f t="shared" ref="H1147:H1210" si="36">VLOOKUP(G1147,dataSchoolOrder,2,0)</f>
        <v>16</v>
      </c>
      <c r="I1147">
        <f t="shared" si="35"/>
        <v>3</v>
      </c>
    </row>
    <row r="1148" spans="1:9">
      <c r="A1148" t="s">
        <v>2817</v>
      </c>
      <c r="B1148" t="s">
        <v>1878</v>
      </c>
      <c r="C1148" t="s">
        <v>1045</v>
      </c>
      <c r="D1148" t="s">
        <v>1879</v>
      </c>
      <c r="E1148" t="s">
        <v>2587</v>
      </c>
      <c r="F1148" t="s">
        <v>3761</v>
      </c>
      <c r="G1148" t="s">
        <v>3766</v>
      </c>
      <c r="H1148" t="str">
        <f t="shared" si="36"/>
        <v>12</v>
      </c>
      <c r="I1148">
        <f t="shared" si="35"/>
        <v>3</v>
      </c>
    </row>
    <row r="1149" spans="1:9">
      <c r="A1149" t="s">
        <v>2816</v>
      </c>
      <c r="B1149" t="s">
        <v>1903</v>
      </c>
      <c r="C1149" t="s">
        <v>1044</v>
      </c>
      <c r="D1149" t="s">
        <v>1904</v>
      </c>
      <c r="E1149" t="s">
        <v>2589</v>
      </c>
      <c r="F1149" t="s">
        <v>3755</v>
      </c>
      <c r="G1149" t="s">
        <v>3756</v>
      </c>
      <c r="H1149" t="str">
        <f t="shared" si="36"/>
        <v>56</v>
      </c>
      <c r="I1149">
        <f t="shared" si="35"/>
        <v>1</v>
      </c>
    </row>
    <row r="1150" spans="1:9">
      <c r="A1150" t="s">
        <v>2816</v>
      </c>
      <c r="B1150" t="s">
        <v>1905</v>
      </c>
      <c r="C1150" t="s">
        <v>1044</v>
      </c>
      <c r="D1150" t="s">
        <v>1906</v>
      </c>
      <c r="E1150" t="s">
        <v>2097</v>
      </c>
      <c r="F1150" t="s">
        <v>3755</v>
      </c>
      <c r="G1150" t="s">
        <v>3756</v>
      </c>
      <c r="H1150" t="str">
        <f t="shared" si="36"/>
        <v>56</v>
      </c>
      <c r="I1150">
        <f t="shared" si="35"/>
        <v>2</v>
      </c>
    </row>
    <row r="1151" spans="1:9">
      <c r="A1151" t="s">
        <v>2816</v>
      </c>
      <c r="B1151" t="s">
        <v>1901</v>
      </c>
      <c r="C1151" t="s">
        <v>1044</v>
      </c>
      <c r="D1151" t="s">
        <v>1902</v>
      </c>
      <c r="E1151" t="s">
        <v>2097</v>
      </c>
      <c r="F1151" t="s">
        <v>3757</v>
      </c>
      <c r="G1151" t="s">
        <v>3758</v>
      </c>
      <c r="H1151" t="str">
        <f t="shared" si="36"/>
        <v>50</v>
      </c>
      <c r="I1151">
        <f t="shared" si="35"/>
        <v>2</v>
      </c>
    </row>
    <row r="1152" spans="1:9">
      <c r="A1152" t="s">
        <v>2816</v>
      </c>
      <c r="B1152" t="s">
        <v>1895</v>
      </c>
      <c r="C1152" t="s">
        <v>1044</v>
      </c>
      <c r="D1152" t="s">
        <v>1896</v>
      </c>
      <c r="E1152" t="s">
        <v>2097</v>
      </c>
      <c r="F1152" t="s">
        <v>3770</v>
      </c>
      <c r="G1152" t="s">
        <v>5476</v>
      </c>
      <c r="H1152" t="str">
        <f t="shared" si="36"/>
        <v>36</v>
      </c>
      <c r="I1152">
        <f t="shared" si="35"/>
        <v>2</v>
      </c>
    </row>
    <row r="1153" spans="1:9">
      <c r="A1153" t="s">
        <v>2816</v>
      </c>
      <c r="B1153" t="s">
        <v>1890</v>
      </c>
      <c r="C1153" t="s">
        <v>1044</v>
      </c>
      <c r="D1153" t="s">
        <v>1891</v>
      </c>
      <c r="E1153" t="s">
        <v>2097</v>
      </c>
      <c r="F1153" t="s">
        <v>3770</v>
      </c>
      <c r="G1153" t="s">
        <v>3771</v>
      </c>
      <c r="H1153" t="str">
        <f t="shared" si="36"/>
        <v>34</v>
      </c>
      <c r="I1153">
        <f t="shared" si="35"/>
        <v>2</v>
      </c>
    </row>
    <row r="1154" spans="1:9">
      <c r="A1154" t="s">
        <v>2816</v>
      </c>
      <c r="B1154" t="s">
        <v>1892</v>
      </c>
      <c r="C1154" t="s">
        <v>1044</v>
      </c>
      <c r="D1154" t="s">
        <v>2167</v>
      </c>
      <c r="E1154" t="s">
        <v>2097</v>
      </c>
      <c r="F1154" t="s">
        <v>3770</v>
      </c>
      <c r="G1154" t="s">
        <v>3771</v>
      </c>
      <c r="H1154" t="str">
        <f t="shared" si="36"/>
        <v>34</v>
      </c>
      <c r="I1154">
        <f t="shared" ref="I1154:I1217" si="37">IFERROR(VLOOKUP(E1154,dataTitleIOrder,2,0),"")</f>
        <v>2</v>
      </c>
    </row>
    <row r="1155" spans="1:9">
      <c r="A1155" t="s">
        <v>2816</v>
      </c>
      <c r="B1155" t="s">
        <v>1893</v>
      </c>
      <c r="C1155" t="s">
        <v>1044</v>
      </c>
      <c r="D1155" t="s">
        <v>1894</v>
      </c>
      <c r="E1155" t="s">
        <v>2097</v>
      </c>
      <c r="F1155" t="s">
        <v>3770</v>
      </c>
      <c r="G1155" t="s">
        <v>3771</v>
      </c>
      <c r="H1155" t="str">
        <f t="shared" si="36"/>
        <v>34</v>
      </c>
      <c r="I1155">
        <f t="shared" si="37"/>
        <v>2</v>
      </c>
    </row>
    <row r="1156" spans="1:9">
      <c r="A1156" t="s">
        <v>2816</v>
      </c>
      <c r="B1156" t="s">
        <v>1897</v>
      </c>
      <c r="C1156" t="s">
        <v>1044</v>
      </c>
      <c r="D1156" t="s">
        <v>1898</v>
      </c>
      <c r="E1156" t="s">
        <v>2097</v>
      </c>
      <c r="F1156" t="s">
        <v>3770</v>
      </c>
      <c r="G1156" t="s">
        <v>3771</v>
      </c>
      <c r="H1156" t="str">
        <f t="shared" si="36"/>
        <v>34</v>
      </c>
      <c r="I1156">
        <f t="shared" si="37"/>
        <v>2</v>
      </c>
    </row>
    <row r="1157" spans="1:9">
      <c r="A1157" t="s">
        <v>2816</v>
      </c>
      <c r="B1157" t="s">
        <v>1899</v>
      </c>
      <c r="C1157" t="s">
        <v>1044</v>
      </c>
      <c r="D1157" t="s">
        <v>1900</v>
      </c>
      <c r="E1157" t="s">
        <v>2097</v>
      </c>
      <c r="F1157" t="s">
        <v>3770</v>
      </c>
      <c r="G1157" t="s">
        <v>3771</v>
      </c>
      <c r="H1157" t="str">
        <f t="shared" si="36"/>
        <v>34</v>
      </c>
      <c r="I1157">
        <f t="shared" si="37"/>
        <v>2</v>
      </c>
    </row>
    <row r="1158" spans="1:9">
      <c r="A1158" t="s">
        <v>2816</v>
      </c>
      <c r="B1158" t="s">
        <v>1888</v>
      </c>
      <c r="C1158" t="s">
        <v>1044</v>
      </c>
      <c r="D1158" t="s">
        <v>1889</v>
      </c>
      <c r="E1158" t="s">
        <v>2589</v>
      </c>
      <c r="F1158" t="s">
        <v>3761</v>
      </c>
      <c r="G1158" t="s">
        <v>5463</v>
      </c>
      <c r="H1158" t="str">
        <f t="shared" si="36"/>
        <v>16</v>
      </c>
      <c r="I1158">
        <f t="shared" si="37"/>
        <v>1</v>
      </c>
    </row>
    <row r="1159" spans="1:9">
      <c r="A1159" t="s">
        <v>2816</v>
      </c>
      <c r="B1159" t="s">
        <v>1887</v>
      </c>
      <c r="C1159" t="s">
        <v>1044</v>
      </c>
      <c r="D1159" t="s">
        <v>4243</v>
      </c>
      <c r="E1159" t="s">
        <v>2097</v>
      </c>
      <c r="F1159" t="s">
        <v>3764</v>
      </c>
      <c r="G1159" t="s">
        <v>3775</v>
      </c>
      <c r="H1159" t="str">
        <f t="shared" si="36"/>
        <v>03</v>
      </c>
      <c r="I1159">
        <f t="shared" si="37"/>
        <v>2</v>
      </c>
    </row>
    <row r="1160" spans="1:9">
      <c r="A1160" t="s">
        <v>2815</v>
      </c>
      <c r="B1160" t="s">
        <v>1907</v>
      </c>
      <c r="C1160" t="s">
        <v>1043</v>
      </c>
      <c r="D1160" t="s">
        <v>1908</v>
      </c>
      <c r="E1160" t="s">
        <v>2587</v>
      </c>
      <c r="F1160" t="s">
        <v>3761</v>
      </c>
      <c r="G1160" t="s">
        <v>3768</v>
      </c>
      <c r="H1160" t="str">
        <f t="shared" si="36"/>
        <v>13</v>
      </c>
      <c r="I1160">
        <f t="shared" si="37"/>
        <v>3</v>
      </c>
    </row>
    <row r="1161" spans="1:9">
      <c r="A1161" t="s">
        <v>2814</v>
      </c>
      <c r="B1161" t="s">
        <v>1915</v>
      </c>
      <c r="C1161" t="s">
        <v>1042</v>
      </c>
      <c r="D1161" t="s">
        <v>1916</v>
      </c>
      <c r="E1161" t="s">
        <v>2589</v>
      </c>
      <c r="F1161" t="s">
        <v>3757</v>
      </c>
      <c r="G1161" t="s">
        <v>3758</v>
      </c>
      <c r="H1161" t="str">
        <f t="shared" si="36"/>
        <v>50</v>
      </c>
      <c r="I1161">
        <f t="shared" si="37"/>
        <v>1</v>
      </c>
    </row>
    <row r="1162" spans="1:9">
      <c r="A1162" t="s">
        <v>2814</v>
      </c>
      <c r="B1162" t="s">
        <v>1911</v>
      </c>
      <c r="C1162" t="s">
        <v>1042</v>
      </c>
      <c r="D1162" t="s">
        <v>1912</v>
      </c>
      <c r="E1162" t="s">
        <v>2589</v>
      </c>
      <c r="F1162" t="s">
        <v>3761</v>
      </c>
      <c r="G1162" t="s">
        <v>3786</v>
      </c>
      <c r="H1162" t="str">
        <f t="shared" si="36"/>
        <v>29</v>
      </c>
      <c r="I1162">
        <f t="shared" si="37"/>
        <v>1</v>
      </c>
    </row>
    <row r="1163" spans="1:9">
      <c r="A1163" t="s">
        <v>2814</v>
      </c>
      <c r="B1163" t="s">
        <v>1913</v>
      </c>
      <c r="C1163" t="s">
        <v>1042</v>
      </c>
      <c r="D1163" t="s">
        <v>1914</v>
      </c>
      <c r="E1163" t="s">
        <v>2589</v>
      </c>
      <c r="F1163" t="s">
        <v>5467</v>
      </c>
      <c r="G1163" t="s">
        <v>3796</v>
      </c>
      <c r="H1163" t="str">
        <f t="shared" si="36"/>
        <v>22</v>
      </c>
      <c r="I1163">
        <f t="shared" si="37"/>
        <v>1</v>
      </c>
    </row>
    <row r="1164" spans="1:9">
      <c r="A1164" t="s">
        <v>2814</v>
      </c>
      <c r="B1164" t="s">
        <v>1909</v>
      </c>
      <c r="C1164" t="s">
        <v>1042</v>
      </c>
      <c r="D1164" t="s">
        <v>1910</v>
      </c>
      <c r="E1164" t="s">
        <v>2589</v>
      </c>
      <c r="F1164" t="s">
        <v>3764</v>
      </c>
      <c r="G1164" t="s">
        <v>3780</v>
      </c>
      <c r="H1164" t="str">
        <f t="shared" si="36"/>
        <v>04</v>
      </c>
      <c r="I1164">
        <f t="shared" si="37"/>
        <v>1</v>
      </c>
    </row>
    <row r="1165" spans="1:9">
      <c r="A1165" t="s">
        <v>2813</v>
      </c>
      <c r="B1165" t="s">
        <v>5542</v>
      </c>
      <c r="C1165" t="s">
        <v>1041</v>
      </c>
      <c r="D1165" t="s">
        <v>5543</v>
      </c>
      <c r="E1165" t="s">
        <v>2097</v>
      </c>
      <c r="F1165" t="s">
        <v>3755</v>
      </c>
      <c r="G1165" t="s">
        <v>3756</v>
      </c>
      <c r="H1165" t="str">
        <f t="shared" si="36"/>
        <v>56</v>
      </c>
      <c r="I1165">
        <f t="shared" si="37"/>
        <v>2</v>
      </c>
    </row>
    <row r="1166" spans="1:9">
      <c r="A1166" t="s">
        <v>2813</v>
      </c>
      <c r="B1166" t="s">
        <v>5540</v>
      </c>
      <c r="C1166" t="s">
        <v>1041</v>
      </c>
      <c r="D1166" t="s">
        <v>5541</v>
      </c>
      <c r="E1166" t="s">
        <v>2097</v>
      </c>
      <c r="F1166" t="s">
        <v>3757</v>
      </c>
      <c r="G1166" t="s">
        <v>3758</v>
      </c>
      <c r="H1166" t="str">
        <f t="shared" si="36"/>
        <v>50</v>
      </c>
      <c r="I1166">
        <f t="shared" si="37"/>
        <v>2</v>
      </c>
    </row>
    <row r="1167" spans="1:9">
      <c r="A1167" t="s">
        <v>2813</v>
      </c>
      <c r="B1167" t="s">
        <v>1917</v>
      </c>
      <c r="C1167" t="s">
        <v>1041</v>
      </c>
      <c r="D1167" t="s">
        <v>1918</v>
      </c>
      <c r="E1167" t="s">
        <v>2097</v>
      </c>
      <c r="F1167" t="s">
        <v>3761</v>
      </c>
      <c r="G1167" t="s">
        <v>3781</v>
      </c>
      <c r="H1167" t="str">
        <f t="shared" si="36"/>
        <v>20</v>
      </c>
      <c r="I1167">
        <f t="shared" si="37"/>
        <v>2</v>
      </c>
    </row>
    <row r="1168" spans="1:9">
      <c r="A1168" t="s">
        <v>2813</v>
      </c>
      <c r="B1168" t="s">
        <v>1921</v>
      </c>
      <c r="C1168" t="s">
        <v>1041</v>
      </c>
      <c r="D1168" t="s">
        <v>1922</v>
      </c>
      <c r="E1168" t="s">
        <v>2097</v>
      </c>
      <c r="F1168" t="s">
        <v>3761</v>
      </c>
      <c r="G1168" t="s">
        <v>3781</v>
      </c>
      <c r="H1168" t="str">
        <f t="shared" si="36"/>
        <v>20</v>
      </c>
      <c r="I1168">
        <f t="shared" si="37"/>
        <v>2</v>
      </c>
    </row>
    <row r="1169" spans="1:9">
      <c r="A1169" t="s">
        <v>2813</v>
      </c>
      <c r="B1169" t="s">
        <v>1919</v>
      </c>
      <c r="C1169" t="s">
        <v>1041</v>
      </c>
      <c r="D1169" t="s">
        <v>1920</v>
      </c>
      <c r="E1169" t="s">
        <v>2589</v>
      </c>
      <c r="F1169" t="s">
        <v>3764</v>
      </c>
      <c r="G1169" t="s">
        <v>3780</v>
      </c>
      <c r="H1169" t="str">
        <f t="shared" si="36"/>
        <v>04</v>
      </c>
      <c r="I1169">
        <f t="shared" si="37"/>
        <v>1</v>
      </c>
    </row>
    <row r="1170" spans="1:9">
      <c r="A1170" t="s">
        <v>2812</v>
      </c>
      <c r="B1170" t="s">
        <v>1929</v>
      </c>
      <c r="C1170" t="s">
        <v>1040</v>
      </c>
      <c r="D1170" t="s">
        <v>1930</v>
      </c>
      <c r="E1170" t="s">
        <v>2589</v>
      </c>
      <c r="F1170" t="s">
        <v>3755</v>
      </c>
      <c r="G1170" t="s">
        <v>3756</v>
      </c>
      <c r="H1170" t="str">
        <f t="shared" si="36"/>
        <v>56</v>
      </c>
      <c r="I1170">
        <f t="shared" si="37"/>
        <v>1</v>
      </c>
    </row>
    <row r="1171" spans="1:9">
      <c r="A1171" t="s">
        <v>2812</v>
      </c>
      <c r="B1171" t="s">
        <v>1927</v>
      </c>
      <c r="C1171" t="s">
        <v>1040</v>
      </c>
      <c r="D1171" t="s">
        <v>1928</v>
      </c>
      <c r="E1171" t="s">
        <v>2589</v>
      </c>
      <c r="F1171" t="s">
        <v>3757</v>
      </c>
      <c r="G1171" t="s">
        <v>3769</v>
      </c>
      <c r="H1171" t="str">
        <f t="shared" si="36"/>
        <v>47</v>
      </c>
      <c r="I1171">
        <f t="shared" si="37"/>
        <v>1</v>
      </c>
    </row>
    <row r="1172" spans="1:9">
      <c r="A1172" t="s">
        <v>2812</v>
      </c>
      <c r="B1172" t="s">
        <v>1925</v>
      </c>
      <c r="C1172" t="s">
        <v>1040</v>
      </c>
      <c r="D1172" t="s">
        <v>1926</v>
      </c>
      <c r="E1172" t="s">
        <v>2587</v>
      </c>
      <c r="F1172" t="s">
        <v>3761</v>
      </c>
      <c r="G1172" t="s">
        <v>3783</v>
      </c>
      <c r="H1172" t="str">
        <f t="shared" si="36"/>
        <v>23</v>
      </c>
      <c r="I1172">
        <f t="shared" si="37"/>
        <v>3</v>
      </c>
    </row>
    <row r="1173" spans="1:9">
      <c r="A1173" t="s">
        <v>2812</v>
      </c>
      <c r="B1173" t="s">
        <v>1923</v>
      </c>
      <c r="C1173" t="s">
        <v>1040</v>
      </c>
      <c r="D1173" t="s">
        <v>1924</v>
      </c>
      <c r="E1173" t="s">
        <v>2587</v>
      </c>
      <c r="F1173" t="s">
        <v>3764</v>
      </c>
      <c r="G1173" t="s">
        <v>3780</v>
      </c>
      <c r="H1173" t="str">
        <f t="shared" si="36"/>
        <v>04</v>
      </c>
      <c r="I1173">
        <f t="shared" si="37"/>
        <v>3</v>
      </c>
    </row>
    <row r="1174" spans="1:9">
      <c r="A1174" t="s">
        <v>2811</v>
      </c>
      <c r="B1174" t="s">
        <v>4262</v>
      </c>
      <c r="C1174" t="s">
        <v>1039</v>
      </c>
      <c r="D1174" t="s">
        <v>5386</v>
      </c>
      <c r="E1174" t="s">
        <v>2097</v>
      </c>
      <c r="F1174" t="s">
        <v>3755</v>
      </c>
      <c r="G1174" t="s">
        <v>3804</v>
      </c>
      <c r="H1174" t="str">
        <f t="shared" si="36"/>
        <v>57</v>
      </c>
      <c r="I1174">
        <f t="shared" si="37"/>
        <v>2</v>
      </c>
    </row>
    <row r="1175" spans="1:9">
      <c r="A1175" t="s">
        <v>2811</v>
      </c>
      <c r="B1175" t="s">
        <v>31</v>
      </c>
      <c r="C1175" t="s">
        <v>1039</v>
      </c>
      <c r="D1175" t="s">
        <v>32</v>
      </c>
      <c r="E1175" t="s">
        <v>2097</v>
      </c>
      <c r="F1175" t="s">
        <v>3755</v>
      </c>
      <c r="G1175" t="s">
        <v>3756</v>
      </c>
      <c r="H1175" t="str">
        <f t="shared" si="36"/>
        <v>56</v>
      </c>
      <c r="I1175">
        <f t="shared" si="37"/>
        <v>2</v>
      </c>
    </row>
    <row r="1176" spans="1:9">
      <c r="A1176" t="s">
        <v>2811</v>
      </c>
      <c r="B1176" t="s">
        <v>33</v>
      </c>
      <c r="C1176" t="s">
        <v>1039</v>
      </c>
      <c r="D1176" t="s">
        <v>34</v>
      </c>
      <c r="E1176" t="s">
        <v>2097</v>
      </c>
      <c r="F1176" t="s">
        <v>3755</v>
      </c>
      <c r="G1176" t="s">
        <v>3756</v>
      </c>
      <c r="H1176" t="str">
        <f t="shared" si="36"/>
        <v>56</v>
      </c>
      <c r="I1176">
        <f t="shared" si="37"/>
        <v>2</v>
      </c>
    </row>
    <row r="1177" spans="1:9">
      <c r="A1177" t="s">
        <v>2811</v>
      </c>
      <c r="B1177" t="s">
        <v>35</v>
      </c>
      <c r="C1177" t="s">
        <v>1039</v>
      </c>
      <c r="D1177" t="s">
        <v>5384</v>
      </c>
      <c r="E1177" t="s">
        <v>2097</v>
      </c>
      <c r="F1177" t="s">
        <v>3755</v>
      </c>
      <c r="G1177" t="s">
        <v>3756</v>
      </c>
      <c r="H1177" t="str">
        <f t="shared" si="36"/>
        <v>56</v>
      </c>
      <c r="I1177">
        <f t="shared" si="37"/>
        <v>2</v>
      </c>
    </row>
    <row r="1178" spans="1:9">
      <c r="A1178" t="s">
        <v>2811</v>
      </c>
      <c r="B1178" t="s">
        <v>4254</v>
      </c>
      <c r="C1178" t="s">
        <v>1039</v>
      </c>
      <c r="D1178" t="s">
        <v>4255</v>
      </c>
      <c r="E1178" t="s">
        <v>2097</v>
      </c>
      <c r="F1178" t="s">
        <v>3755</v>
      </c>
      <c r="G1178" t="s">
        <v>3756</v>
      </c>
      <c r="H1178" t="str">
        <f t="shared" si="36"/>
        <v>56</v>
      </c>
      <c r="I1178">
        <f t="shared" si="37"/>
        <v>2</v>
      </c>
    </row>
    <row r="1179" spans="1:9">
      <c r="A1179" t="s">
        <v>2811</v>
      </c>
      <c r="B1179" t="s">
        <v>4256</v>
      </c>
      <c r="C1179" t="s">
        <v>1039</v>
      </c>
      <c r="D1179" t="s">
        <v>4257</v>
      </c>
      <c r="E1179" t="s">
        <v>2097</v>
      </c>
      <c r="F1179" t="s">
        <v>3755</v>
      </c>
      <c r="G1179" t="s">
        <v>3756</v>
      </c>
      <c r="H1179" t="str">
        <f t="shared" si="36"/>
        <v>56</v>
      </c>
      <c r="I1179">
        <f t="shared" si="37"/>
        <v>2</v>
      </c>
    </row>
    <row r="1180" spans="1:9">
      <c r="A1180" t="s">
        <v>2811</v>
      </c>
      <c r="B1180" t="s">
        <v>4260</v>
      </c>
      <c r="C1180" t="s">
        <v>1039</v>
      </c>
      <c r="D1180" t="s">
        <v>4261</v>
      </c>
      <c r="E1180" t="s">
        <v>2097</v>
      </c>
      <c r="F1180" t="s">
        <v>3755</v>
      </c>
      <c r="G1180" t="s">
        <v>3756</v>
      </c>
      <c r="H1180" t="str">
        <f t="shared" si="36"/>
        <v>56</v>
      </c>
      <c r="I1180">
        <f t="shared" si="37"/>
        <v>2</v>
      </c>
    </row>
    <row r="1181" spans="1:9">
      <c r="A1181" t="s">
        <v>2811</v>
      </c>
      <c r="B1181" t="s">
        <v>4777</v>
      </c>
      <c r="C1181" t="s">
        <v>1039</v>
      </c>
      <c r="D1181" t="s">
        <v>4776</v>
      </c>
      <c r="E1181" t="s">
        <v>2097</v>
      </c>
      <c r="F1181" t="s">
        <v>3755</v>
      </c>
      <c r="G1181" t="s">
        <v>3756</v>
      </c>
      <c r="H1181" t="str">
        <f t="shared" si="36"/>
        <v>56</v>
      </c>
      <c r="I1181">
        <f t="shared" si="37"/>
        <v>2</v>
      </c>
    </row>
    <row r="1182" spans="1:9">
      <c r="A1182" t="s">
        <v>2811</v>
      </c>
      <c r="B1182" t="s">
        <v>37</v>
      </c>
      <c r="C1182" t="s">
        <v>1039</v>
      </c>
      <c r="D1182" t="s">
        <v>5385</v>
      </c>
      <c r="E1182" t="s">
        <v>2097</v>
      </c>
      <c r="F1182" t="s">
        <v>3755</v>
      </c>
      <c r="G1182" t="s">
        <v>3756</v>
      </c>
      <c r="H1182" t="str">
        <f t="shared" si="36"/>
        <v>56</v>
      </c>
      <c r="I1182">
        <f t="shared" si="37"/>
        <v>2</v>
      </c>
    </row>
    <row r="1183" spans="1:9">
      <c r="A1183" t="s">
        <v>2811</v>
      </c>
      <c r="B1183" t="s">
        <v>19</v>
      </c>
      <c r="C1183" t="s">
        <v>1039</v>
      </c>
      <c r="D1183" t="s">
        <v>20</v>
      </c>
      <c r="E1183" t="s">
        <v>2097</v>
      </c>
      <c r="F1183" t="s">
        <v>4553</v>
      </c>
      <c r="G1183" s="216" t="s">
        <v>3790</v>
      </c>
      <c r="H1183" t="str">
        <f t="shared" si="36"/>
        <v>55</v>
      </c>
      <c r="I1183">
        <f t="shared" si="37"/>
        <v>2</v>
      </c>
    </row>
    <row r="1184" spans="1:9">
      <c r="A1184" t="s">
        <v>2811</v>
      </c>
      <c r="B1184" t="s">
        <v>5381</v>
      </c>
      <c r="C1184" t="s">
        <v>1039</v>
      </c>
      <c r="D1184" t="s">
        <v>5382</v>
      </c>
      <c r="E1184" t="s">
        <v>2097</v>
      </c>
      <c r="F1184" t="s">
        <v>4553</v>
      </c>
      <c r="G1184" s="216" t="s">
        <v>3790</v>
      </c>
      <c r="H1184" t="str">
        <f t="shared" si="36"/>
        <v>55</v>
      </c>
      <c r="I1184">
        <f t="shared" si="37"/>
        <v>2</v>
      </c>
    </row>
    <row r="1185" spans="1:9">
      <c r="A1185" t="s">
        <v>2811</v>
      </c>
      <c r="B1185" t="s">
        <v>15</v>
      </c>
      <c r="C1185" t="s">
        <v>1039</v>
      </c>
      <c r="D1185" t="s">
        <v>5383</v>
      </c>
      <c r="E1185" t="s">
        <v>2097</v>
      </c>
      <c r="F1185" t="s">
        <v>4553</v>
      </c>
      <c r="G1185" t="s">
        <v>3790</v>
      </c>
      <c r="H1185" t="str">
        <f t="shared" si="36"/>
        <v>55</v>
      </c>
      <c r="I1185">
        <f t="shared" si="37"/>
        <v>2</v>
      </c>
    </row>
    <row r="1186" spans="1:9">
      <c r="A1186" t="s">
        <v>2811</v>
      </c>
      <c r="B1186" t="s">
        <v>21</v>
      </c>
      <c r="C1186" t="s">
        <v>1039</v>
      </c>
      <c r="D1186" t="s">
        <v>22</v>
      </c>
      <c r="E1186" t="s">
        <v>2097</v>
      </c>
      <c r="F1186" t="s">
        <v>3757</v>
      </c>
      <c r="G1186" t="s">
        <v>3758</v>
      </c>
      <c r="H1186" t="str">
        <f t="shared" si="36"/>
        <v>50</v>
      </c>
      <c r="I1186">
        <f t="shared" si="37"/>
        <v>2</v>
      </c>
    </row>
    <row r="1187" spans="1:9">
      <c r="A1187" t="s">
        <v>2811</v>
      </c>
      <c r="B1187" t="s">
        <v>23</v>
      </c>
      <c r="C1187" t="s">
        <v>1039</v>
      </c>
      <c r="D1187" t="s">
        <v>24</v>
      </c>
      <c r="E1187" t="s">
        <v>2097</v>
      </c>
      <c r="F1187" t="s">
        <v>3757</v>
      </c>
      <c r="G1187" t="s">
        <v>3758</v>
      </c>
      <c r="H1187" t="str">
        <f t="shared" si="36"/>
        <v>50</v>
      </c>
      <c r="I1187">
        <f t="shared" si="37"/>
        <v>2</v>
      </c>
    </row>
    <row r="1188" spans="1:9">
      <c r="A1188" t="s">
        <v>2811</v>
      </c>
      <c r="B1188" t="s">
        <v>25</v>
      </c>
      <c r="C1188" t="s">
        <v>1039</v>
      </c>
      <c r="D1188" t="s">
        <v>26</v>
      </c>
      <c r="E1188" t="s">
        <v>2097</v>
      </c>
      <c r="F1188" t="s">
        <v>3757</v>
      </c>
      <c r="G1188" t="s">
        <v>3758</v>
      </c>
      <c r="H1188" t="str">
        <f t="shared" si="36"/>
        <v>50</v>
      </c>
      <c r="I1188">
        <f t="shared" si="37"/>
        <v>2</v>
      </c>
    </row>
    <row r="1189" spans="1:9">
      <c r="A1189" t="s">
        <v>2811</v>
      </c>
      <c r="B1189" t="s">
        <v>4248</v>
      </c>
      <c r="C1189" t="s">
        <v>1039</v>
      </c>
      <c r="D1189" t="s">
        <v>4249</v>
      </c>
      <c r="E1189" t="s">
        <v>2097</v>
      </c>
      <c r="F1189" t="s">
        <v>3757</v>
      </c>
      <c r="G1189" t="s">
        <v>3758</v>
      </c>
      <c r="H1189" t="str">
        <f t="shared" si="36"/>
        <v>50</v>
      </c>
      <c r="I1189">
        <f t="shared" si="37"/>
        <v>2</v>
      </c>
    </row>
    <row r="1190" spans="1:9">
      <c r="A1190" t="s">
        <v>2811</v>
      </c>
      <c r="B1190" t="s">
        <v>29</v>
      </c>
      <c r="C1190" t="s">
        <v>1039</v>
      </c>
      <c r="D1190" t="s">
        <v>30</v>
      </c>
      <c r="E1190" t="s">
        <v>2097</v>
      </c>
      <c r="F1190" t="s">
        <v>3757</v>
      </c>
      <c r="G1190" t="s">
        <v>3758</v>
      </c>
      <c r="H1190" t="str">
        <f t="shared" si="36"/>
        <v>50</v>
      </c>
      <c r="I1190">
        <f t="shared" si="37"/>
        <v>2</v>
      </c>
    </row>
    <row r="1191" spans="1:9">
      <c r="A1191" t="s">
        <v>2811</v>
      </c>
      <c r="B1191" t="s">
        <v>4250</v>
      </c>
      <c r="C1191" t="s">
        <v>1039</v>
      </c>
      <c r="D1191" t="s">
        <v>4251</v>
      </c>
      <c r="E1191" t="s">
        <v>2097</v>
      </c>
      <c r="F1191" t="s">
        <v>3757</v>
      </c>
      <c r="G1191" t="s">
        <v>3758</v>
      </c>
      <c r="H1191" t="str">
        <f t="shared" si="36"/>
        <v>50</v>
      </c>
      <c r="I1191">
        <f t="shared" si="37"/>
        <v>2</v>
      </c>
    </row>
    <row r="1192" spans="1:9">
      <c r="A1192" t="s">
        <v>2811</v>
      </c>
      <c r="B1192" t="s">
        <v>4252</v>
      </c>
      <c r="C1192" t="s">
        <v>1039</v>
      </c>
      <c r="D1192" t="s">
        <v>4253</v>
      </c>
      <c r="E1192" t="s">
        <v>2097</v>
      </c>
      <c r="F1192" t="s">
        <v>3757</v>
      </c>
      <c r="G1192" t="s">
        <v>3758</v>
      </c>
      <c r="H1192" t="str">
        <f t="shared" si="36"/>
        <v>50</v>
      </c>
      <c r="I1192">
        <f t="shared" si="37"/>
        <v>2</v>
      </c>
    </row>
    <row r="1193" spans="1:9">
      <c r="A1193" t="s">
        <v>2811</v>
      </c>
      <c r="B1193" t="s">
        <v>5375</v>
      </c>
      <c r="C1193" t="s">
        <v>1039</v>
      </c>
      <c r="D1193" t="s">
        <v>5376</v>
      </c>
      <c r="E1193" t="s">
        <v>2097</v>
      </c>
      <c r="F1193" t="s">
        <v>3757</v>
      </c>
      <c r="G1193" t="s">
        <v>3758</v>
      </c>
      <c r="H1193" t="str">
        <f t="shared" si="36"/>
        <v>50</v>
      </c>
      <c r="I1193">
        <f t="shared" si="37"/>
        <v>2</v>
      </c>
    </row>
    <row r="1194" spans="1:9">
      <c r="A1194" t="s">
        <v>2811</v>
      </c>
      <c r="B1194" t="s">
        <v>5377</v>
      </c>
      <c r="C1194" t="s">
        <v>1039</v>
      </c>
      <c r="D1194" t="s">
        <v>5378</v>
      </c>
      <c r="E1194" t="s">
        <v>2097</v>
      </c>
      <c r="F1194" t="s">
        <v>3757</v>
      </c>
      <c r="G1194" t="s">
        <v>3758</v>
      </c>
      <c r="H1194" t="str">
        <f t="shared" si="36"/>
        <v>50</v>
      </c>
      <c r="I1194">
        <f t="shared" si="37"/>
        <v>2</v>
      </c>
    </row>
    <row r="1195" spans="1:9">
      <c r="A1195" t="s">
        <v>2811</v>
      </c>
      <c r="B1195" t="s">
        <v>5379</v>
      </c>
      <c r="C1195" t="s">
        <v>1039</v>
      </c>
      <c r="D1195" t="s">
        <v>5380</v>
      </c>
      <c r="E1195" t="s">
        <v>2097</v>
      </c>
      <c r="F1195" t="s">
        <v>3757</v>
      </c>
      <c r="G1195" t="s">
        <v>3758</v>
      </c>
      <c r="H1195" t="str">
        <f t="shared" si="36"/>
        <v>50</v>
      </c>
      <c r="I1195">
        <f t="shared" si="37"/>
        <v>2</v>
      </c>
    </row>
    <row r="1196" spans="1:9">
      <c r="A1196" t="s">
        <v>2811</v>
      </c>
      <c r="B1196" t="s">
        <v>5520</v>
      </c>
      <c r="C1196" t="s">
        <v>1039</v>
      </c>
      <c r="D1196" t="s">
        <v>5521</v>
      </c>
      <c r="E1196" t="s">
        <v>2097</v>
      </c>
      <c r="F1196" t="s">
        <v>3757</v>
      </c>
      <c r="G1196" t="s">
        <v>3758</v>
      </c>
      <c r="H1196" t="str">
        <f t="shared" si="36"/>
        <v>50</v>
      </c>
      <c r="I1196">
        <f t="shared" si="37"/>
        <v>2</v>
      </c>
    </row>
    <row r="1197" spans="1:9">
      <c r="A1197" t="s">
        <v>2811</v>
      </c>
      <c r="B1197" t="s">
        <v>5522</v>
      </c>
      <c r="C1197" t="s">
        <v>1039</v>
      </c>
      <c r="D1197" t="s">
        <v>5523</v>
      </c>
      <c r="E1197" t="s">
        <v>2097</v>
      </c>
      <c r="F1197" t="s">
        <v>3757</v>
      </c>
      <c r="G1197" t="s">
        <v>3758</v>
      </c>
      <c r="H1197" t="str">
        <f t="shared" si="36"/>
        <v>50</v>
      </c>
      <c r="I1197">
        <f t="shared" si="37"/>
        <v>2</v>
      </c>
    </row>
    <row r="1198" spans="1:9">
      <c r="A1198" t="s">
        <v>2811</v>
      </c>
      <c r="B1198" t="s">
        <v>1963</v>
      </c>
      <c r="C1198" t="s">
        <v>1039</v>
      </c>
      <c r="D1198" t="s">
        <v>5391</v>
      </c>
      <c r="E1198" t="s">
        <v>2097</v>
      </c>
      <c r="F1198" t="s">
        <v>3770</v>
      </c>
      <c r="G1198" t="s">
        <v>3771</v>
      </c>
      <c r="H1198" t="str">
        <f t="shared" si="36"/>
        <v>34</v>
      </c>
      <c r="I1198">
        <f t="shared" si="37"/>
        <v>2</v>
      </c>
    </row>
    <row r="1199" spans="1:9">
      <c r="A1199" t="s">
        <v>2811</v>
      </c>
      <c r="B1199" t="s">
        <v>4244</v>
      </c>
      <c r="C1199" t="s">
        <v>1039</v>
      </c>
      <c r="D1199" t="s">
        <v>4245</v>
      </c>
      <c r="E1199" t="s">
        <v>2097</v>
      </c>
      <c r="F1199" t="s">
        <v>3761</v>
      </c>
      <c r="G1199" t="s">
        <v>5463</v>
      </c>
      <c r="H1199" t="str">
        <f t="shared" si="36"/>
        <v>16</v>
      </c>
      <c r="I1199">
        <f t="shared" si="37"/>
        <v>2</v>
      </c>
    </row>
    <row r="1200" spans="1:9">
      <c r="A1200" t="s">
        <v>2811</v>
      </c>
      <c r="B1200" t="s">
        <v>1935</v>
      </c>
      <c r="C1200" t="s">
        <v>1039</v>
      </c>
      <c r="D1200" t="s">
        <v>1936</v>
      </c>
      <c r="E1200" t="s">
        <v>2097</v>
      </c>
      <c r="F1200" t="s">
        <v>3761</v>
      </c>
      <c r="G1200" t="s">
        <v>5463</v>
      </c>
      <c r="H1200" t="str">
        <f t="shared" si="36"/>
        <v>16</v>
      </c>
      <c r="I1200">
        <f t="shared" si="37"/>
        <v>2</v>
      </c>
    </row>
    <row r="1201" spans="1:9">
      <c r="A1201" t="s">
        <v>2811</v>
      </c>
      <c r="B1201" t="s">
        <v>1939</v>
      </c>
      <c r="C1201" t="s">
        <v>1039</v>
      </c>
      <c r="D1201" t="s">
        <v>1940</v>
      </c>
      <c r="E1201" t="s">
        <v>2097</v>
      </c>
      <c r="F1201" t="s">
        <v>3761</v>
      </c>
      <c r="G1201" t="s">
        <v>5463</v>
      </c>
      <c r="H1201" t="str">
        <f t="shared" si="36"/>
        <v>16</v>
      </c>
      <c r="I1201">
        <f t="shared" si="37"/>
        <v>2</v>
      </c>
    </row>
    <row r="1202" spans="1:9">
      <c r="A1202" t="s">
        <v>2811</v>
      </c>
      <c r="B1202" t="s">
        <v>1943</v>
      </c>
      <c r="C1202" t="s">
        <v>1039</v>
      </c>
      <c r="D1202" t="s">
        <v>1944</v>
      </c>
      <c r="E1202" t="s">
        <v>2097</v>
      </c>
      <c r="F1202" t="s">
        <v>3761</v>
      </c>
      <c r="G1202" t="s">
        <v>5463</v>
      </c>
      <c r="H1202" t="str">
        <f t="shared" si="36"/>
        <v>16</v>
      </c>
      <c r="I1202">
        <f t="shared" si="37"/>
        <v>2</v>
      </c>
    </row>
    <row r="1203" spans="1:9">
      <c r="A1203" t="s">
        <v>2811</v>
      </c>
      <c r="B1203" t="s">
        <v>1945</v>
      </c>
      <c r="C1203" t="s">
        <v>1039</v>
      </c>
      <c r="D1203" t="s">
        <v>1946</v>
      </c>
      <c r="E1203" t="s">
        <v>2097</v>
      </c>
      <c r="F1203" t="s">
        <v>3761</v>
      </c>
      <c r="G1203" t="s">
        <v>5463</v>
      </c>
      <c r="H1203" t="str">
        <f t="shared" si="36"/>
        <v>16</v>
      </c>
      <c r="I1203">
        <f t="shared" si="37"/>
        <v>2</v>
      </c>
    </row>
    <row r="1204" spans="1:9">
      <c r="A1204" t="s">
        <v>2811</v>
      </c>
      <c r="B1204" t="s">
        <v>1947</v>
      </c>
      <c r="C1204" t="s">
        <v>1039</v>
      </c>
      <c r="D1204" t="s">
        <v>1948</v>
      </c>
      <c r="E1204" t="s">
        <v>2097</v>
      </c>
      <c r="F1204" t="s">
        <v>3761</v>
      </c>
      <c r="G1204" t="s">
        <v>5463</v>
      </c>
      <c r="H1204" t="str">
        <f t="shared" si="36"/>
        <v>16</v>
      </c>
      <c r="I1204">
        <f t="shared" si="37"/>
        <v>2</v>
      </c>
    </row>
    <row r="1205" spans="1:9">
      <c r="A1205" t="s">
        <v>2811</v>
      </c>
      <c r="B1205" t="s">
        <v>1953</v>
      </c>
      <c r="C1205" t="s">
        <v>1039</v>
      </c>
      <c r="D1205" t="s">
        <v>1954</v>
      </c>
      <c r="E1205" t="s">
        <v>2097</v>
      </c>
      <c r="F1205" t="s">
        <v>3761</v>
      </c>
      <c r="G1205" t="s">
        <v>5463</v>
      </c>
      <c r="H1205" t="str">
        <f t="shared" si="36"/>
        <v>16</v>
      </c>
      <c r="I1205">
        <f t="shared" si="37"/>
        <v>2</v>
      </c>
    </row>
    <row r="1206" spans="1:9">
      <c r="A1206" t="s">
        <v>2811</v>
      </c>
      <c r="B1206" t="s">
        <v>1955</v>
      </c>
      <c r="C1206" t="s">
        <v>1039</v>
      </c>
      <c r="D1206" t="s">
        <v>1956</v>
      </c>
      <c r="E1206" t="s">
        <v>2097</v>
      </c>
      <c r="F1206" t="s">
        <v>3761</v>
      </c>
      <c r="G1206" t="s">
        <v>5463</v>
      </c>
      <c r="H1206" t="str">
        <f t="shared" si="36"/>
        <v>16</v>
      </c>
      <c r="I1206">
        <f t="shared" si="37"/>
        <v>2</v>
      </c>
    </row>
    <row r="1207" spans="1:9">
      <c r="A1207" t="s">
        <v>2811</v>
      </c>
      <c r="B1207" t="s">
        <v>1957</v>
      </c>
      <c r="C1207" t="s">
        <v>1039</v>
      </c>
      <c r="D1207" t="s">
        <v>1958</v>
      </c>
      <c r="E1207" t="s">
        <v>2097</v>
      </c>
      <c r="F1207" t="s">
        <v>3761</v>
      </c>
      <c r="G1207" t="s">
        <v>5463</v>
      </c>
      <c r="H1207" t="str">
        <f t="shared" si="36"/>
        <v>16</v>
      </c>
      <c r="I1207">
        <f t="shared" si="37"/>
        <v>2</v>
      </c>
    </row>
    <row r="1208" spans="1:9">
      <c r="A1208" t="s">
        <v>2811</v>
      </c>
      <c r="B1208" t="s">
        <v>1961</v>
      </c>
      <c r="C1208" t="s">
        <v>1039</v>
      </c>
      <c r="D1208" t="s">
        <v>1962</v>
      </c>
      <c r="E1208" t="s">
        <v>2097</v>
      </c>
      <c r="F1208" t="s">
        <v>3761</v>
      </c>
      <c r="G1208" t="s">
        <v>5463</v>
      </c>
      <c r="H1208" t="str">
        <f t="shared" si="36"/>
        <v>16</v>
      </c>
      <c r="I1208">
        <f t="shared" si="37"/>
        <v>2</v>
      </c>
    </row>
    <row r="1209" spans="1:9">
      <c r="A1209" t="s">
        <v>2811</v>
      </c>
      <c r="B1209" t="s">
        <v>1966</v>
      </c>
      <c r="C1209" t="s">
        <v>1039</v>
      </c>
      <c r="D1209" t="s">
        <v>5387</v>
      </c>
      <c r="E1209" t="s">
        <v>2097</v>
      </c>
      <c r="F1209" t="s">
        <v>3761</v>
      </c>
      <c r="G1209" t="s">
        <v>5463</v>
      </c>
      <c r="H1209" t="str">
        <f t="shared" si="36"/>
        <v>16</v>
      </c>
      <c r="I1209">
        <f t="shared" si="37"/>
        <v>2</v>
      </c>
    </row>
    <row r="1210" spans="1:9">
      <c r="A1210" t="s">
        <v>2811</v>
      </c>
      <c r="B1210" t="s">
        <v>1968</v>
      </c>
      <c r="C1210" t="s">
        <v>1039</v>
      </c>
      <c r="D1210" t="s">
        <v>557</v>
      </c>
      <c r="E1210" t="s">
        <v>2097</v>
      </c>
      <c r="F1210" t="s">
        <v>3761</v>
      </c>
      <c r="G1210" t="s">
        <v>5463</v>
      </c>
      <c r="H1210" t="str">
        <f t="shared" si="36"/>
        <v>16</v>
      </c>
      <c r="I1210">
        <f t="shared" si="37"/>
        <v>2</v>
      </c>
    </row>
    <row r="1211" spans="1:9">
      <c r="A1211" t="s">
        <v>2811</v>
      </c>
      <c r="B1211" t="s">
        <v>1969</v>
      </c>
      <c r="C1211" t="s">
        <v>1039</v>
      </c>
      <c r="D1211" t="s">
        <v>929</v>
      </c>
      <c r="E1211" t="s">
        <v>2097</v>
      </c>
      <c r="F1211" t="s">
        <v>3761</v>
      </c>
      <c r="G1211" t="s">
        <v>5463</v>
      </c>
      <c r="H1211" t="str">
        <f t="shared" ref="H1211:H1274" si="38">VLOOKUP(G1211,dataSchoolOrder,2,0)</f>
        <v>16</v>
      </c>
      <c r="I1211">
        <f t="shared" si="37"/>
        <v>2</v>
      </c>
    </row>
    <row r="1212" spans="1:9">
      <c r="A1212" t="s">
        <v>2811</v>
      </c>
      <c r="B1212" t="s">
        <v>1972</v>
      </c>
      <c r="C1212" t="s">
        <v>1039</v>
      </c>
      <c r="D1212" t="s">
        <v>1973</v>
      </c>
      <c r="E1212" t="s">
        <v>2097</v>
      </c>
      <c r="F1212" t="s">
        <v>3761</v>
      </c>
      <c r="G1212" t="s">
        <v>5463</v>
      </c>
      <c r="H1212" t="str">
        <f t="shared" si="38"/>
        <v>16</v>
      </c>
      <c r="I1212">
        <f t="shared" si="37"/>
        <v>2</v>
      </c>
    </row>
    <row r="1213" spans="1:9">
      <c r="A1213" t="s">
        <v>2811</v>
      </c>
      <c r="B1213" t="s">
        <v>1974</v>
      </c>
      <c r="C1213" t="s">
        <v>1039</v>
      </c>
      <c r="D1213" t="s">
        <v>0</v>
      </c>
      <c r="E1213" t="s">
        <v>2097</v>
      </c>
      <c r="F1213" t="s">
        <v>3761</v>
      </c>
      <c r="G1213" t="s">
        <v>5463</v>
      </c>
      <c r="H1213" t="str">
        <f t="shared" si="38"/>
        <v>16</v>
      </c>
      <c r="I1213">
        <f t="shared" si="37"/>
        <v>2</v>
      </c>
    </row>
    <row r="1214" spans="1:9">
      <c r="A1214" t="s">
        <v>2811</v>
      </c>
      <c r="B1214" t="s">
        <v>1</v>
      </c>
      <c r="C1214" t="s">
        <v>1039</v>
      </c>
      <c r="D1214" t="s">
        <v>2</v>
      </c>
      <c r="E1214" t="s">
        <v>2097</v>
      </c>
      <c r="F1214" t="s">
        <v>3761</v>
      </c>
      <c r="G1214" t="s">
        <v>5463</v>
      </c>
      <c r="H1214" t="str">
        <f t="shared" si="38"/>
        <v>16</v>
      </c>
      <c r="I1214">
        <f t="shared" si="37"/>
        <v>2</v>
      </c>
    </row>
    <row r="1215" spans="1:9">
      <c r="A1215" t="s">
        <v>2811</v>
      </c>
      <c r="B1215" t="s">
        <v>5</v>
      </c>
      <c r="C1215" t="s">
        <v>1039</v>
      </c>
      <c r="D1215" t="s">
        <v>6</v>
      </c>
      <c r="E1215" t="s">
        <v>2097</v>
      </c>
      <c r="F1215" t="s">
        <v>3761</v>
      </c>
      <c r="G1215" t="s">
        <v>5463</v>
      </c>
      <c r="H1215" t="str">
        <f t="shared" si="38"/>
        <v>16</v>
      </c>
      <c r="I1215">
        <f t="shared" si="37"/>
        <v>2</v>
      </c>
    </row>
    <row r="1216" spans="1:9">
      <c r="A1216" t="s">
        <v>2811</v>
      </c>
      <c r="B1216" t="s">
        <v>7</v>
      </c>
      <c r="C1216" t="s">
        <v>1039</v>
      </c>
      <c r="D1216" t="s">
        <v>4247</v>
      </c>
      <c r="E1216" t="s">
        <v>2097</v>
      </c>
      <c r="F1216" t="s">
        <v>3761</v>
      </c>
      <c r="G1216" t="s">
        <v>5463</v>
      </c>
      <c r="H1216" t="str">
        <f t="shared" si="38"/>
        <v>16</v>
      </c>
      <c r="I1216">
        <f t="shared" si="37"/>
        <v>2</v>
      </c>
    </row>
    <row r="1217" spans="1:9">
      <c r="A1217" t="s">
        <v>2811</v>
      </c>
      <c r="B1217" t="s">
        <v>11</v>
      </c>
      <c r="C1217" t="s">
        <v>1039</v>
      </c>
      <c r="D1217" t="s">
        <v>12</v>
      </c>
      <c r="E1217" t="s">
        <v>2097</v>
      </c>
      <c r="F1217" t="s">
        <v>3761</v>
      </c>
      <c r="G1217" t="s">
        <v>5463</v>
      </c>
      <c r="H1217" t="str">
        <f t="shared" si="38"/>
        <v>16</v>
      </c>
      <c r="I1217">
        <f t="shared" si="37"/>
        <v>2</v>
      </c>
    </row>
    <row r="1218" spans="1:9">
      <c r="A1218" t="s">
        <v>2811</v>
      </c>
      <c r="B1218" t="s">
        <v>1931</v>
      </c>
      <c r="C1218" t="s">
        <v>1039</v>
      </c>
      <c r="D1218" t="s">
        <v>5388</v>
      </c>
      <c r="E1218" t="s">
        <v>2097</v>
      </c>
      <c r="F1218" t="s">
        <v>3761</v>
      </c>
      <c r="G1218" t="s">
        <v>3766</v>
      </c>
      <c r="H1218" t="str">
        <f t="shared" si="38"/>
        <v>12</v>
      </c>
      <c r="I1218">
        <f t="shared" ref="I1218:I1281" si="39">IFERROR(VLOOKUP(E1218,dataTitleIOrder,2,0),"")</f>
        <v>2</v>
      </c>
    </row>
    <row r="1219" spans="1:9">
      <c r="A1219" t="s">
        <v>2811</v>
      </c>
      <c r="B1219" t="s">
        <v>1933</v>
      </c>
      <c r="C1219" t="s">
        <v>1039</v>
      </c>
      <c r="D1219" t="s">
        <v>1934</v>
      </c>
      <c r="E1219" t="s">
        <v>2097</v>
      </c>
      <c r="F1219" t="s">
        <v>3761</v>
      </c>
      <c r="G1219" t="s">
        <v>3766</v>
      </c>
      <c r="H1219" t="str">
        <f t="shared" si="38"/>
        <v>12</v>
      </c>
      <c r="I1219">
        <f t="shared" si="39"/>
        <v>2</v>
      </c>
    </row>
    <row r="1220" spans="1:9">
      <c r="A1220" t="s">
        <v>2811</v>
      </c>
      <c r="B1220" t="s">
        <v>1937</v>
      </c>
      <c r="C1220" t="s">
        <v>1039</v>
      </c>
      <c r="D1220" t="s">
        <v>1938</v>
      </c>
      <c r="E1220" t="s">
        <v>2097</v>
      </c>
      <c r="F1220" t="s">
        <v>3761</v>
      </c>
      <c r="G1220" t="s">
        <v>3766</v>
      </c>
      <c r="H1220" t="str">
        <f t="shared" si="38"/>
        <v>12</v>
      </c>
      <c r="I1220">
        <f t="shared" si="39"/>
        <v>2</v>
      </c>
    </row>
    <row r="1221" spans="1:9">
      <c r="A1221" t="s">
        <v>2811</v>
      </c>
      <c r="B1221" t="s">
        <v>1941</v>
      </c>
      <c r="C1221" t="s">
        <v>1039</v>
      </c>
      <c r="D1221" t="s">
        <v>1942</v>
      </c>
      <c r="E1221" t="s">
        <v>2097</v>
      </c>
      <c r="F1221" t="s">
        <v>3761</v>
      </c>
      <c r="G1221" t="s">
        <v>3766</v>
      </c>
      <c r="H1221" t="str">
        <f t="shared" si="38"/>
        <v>12</v>
      </c>
      <c r="I1221">
        <f t="shared" si="39"/>
        <v>2</v>
      </c>
    </row>
    <row r="1222" spans="1:9">
      <c r="A1222" t="s">
        <v>2811</v>
      </c>
      <c r="B1222" t="s">
        <v>1949</v>
      </c>
      <c r="C1222" t="s">
        <v>1039</v>
      </c>
      <c r="D1222" t="s">
        <v>1950</v>
      </c>
      <c r="E1222" t="s">
        <v>2097</v>
      </c>
      <c r="F1222" t="s">
        <v>3761</v>
      </c>
      <c r="G1222" t="s">
        <v>3766</v>
      </c>
      <c r="H1222" t="str">
        <f t="shared" si="38"/>
        <v>12</v>
      </c>
      <c r="I1222">
        <f t="shared" si="39"/>
        <v>2</v>
      </c>
    </row>
    <row r="1223" spans="1:9">
      <c r="A1223" t="s">
        <v>2811</v>
      </c>
      <c r="B1223" t="s">
        <v>1959</v>
      </c>
      <c r="C1223" t="s">
        <v>1039</v>
      </c>
      <c r="D1223" t="s">
        <v>1960</v>
      </c>
      <c r="E1223" t="s">
        <v>2097</v>
      </c>
      <c r="F1223" t="s">
        <v>3761</v>
      </c>
      <c r="G1223" t="s">
        <v>3766</v>
      </c>
      <c r="H1223" t="str">
        <f t="shared" si="38"/>
        <v>12</v>
      </c>
      <c r="I1223">
        <f t="shared" si="39"/>
        <v>2</v>
      </c>
    </row>
    <row r="1224" spans="1:9">
      <c r="A1224" t="s">
        <v>2811</v>
      </c>
      <c r="B1224" t="s">
        <v>1965</v>
      </c>
      <c r="C1224" t="s">
        <v>1039</v>
      </c>
      <c r="D1224" t="s">
        <v>4246</v>
      </c>
      <c r="E1224" t="s">
        <v>2097</v>
      </c>
      <c r="F1224" t="s">
        <v>3761</v>
      </c>
      <c r="G1224" t="s">
        <v>3766</v>
      </c>
      <c r="H1224" t="str">
        <f t="shared" si="38"/>
        <v>12</v>
      </c>
      <c r="I1224">
        <f t="shared" si="39"/>
        <v>2</v>
      </c>
    </row>
    <row r="1225" spans="1:9">
      <c r="A1225" t="s">
        <v>2811</v>
      </c>
      <c r="B1225" t="s">
        <v>1970</v>
      </c>
      <c r="C1225" t="s">
        <v>1039</v>
      </c>
      <c r="D1225" t="s">
        <v>5389</v>
      </c>
      <c r="E1225" t="s">
        <v>2097</v>
      </c>
      <c r="F1225" t="s">
        <v>3761</v>
      </c>
      <c r="G1225" t="s">
        <v>3766</v>
      </c>
      <c r="H1225" t="str">
        <f t="shared" si="38"/>
        <v>12</v>
      </c>
      <c r="I1225">
        <f t="shared" si="39"/>
        <v>2</v>
      </c>
    </row>
    <row r="1226" spans="1:9">
      <c r="A1226" t="s">
        <v>2811</v>
      </c>
      <c r="B1226" t="s">
        <v>3</v>
      </c>
      <c r="C1226" t="s">
        <v>1039</v>
      </c>
      <c r="D1226" t="s">
        <v>4</v>
      </c>
      <c r="E1226" t="s">
        <v>2097</v>
      </c>
      <c r="F1226" t="s">
        <v>3761</v>
      </c>
      <c r="G1226" t="s">
        <v>3766</v>
      </c>
      <c r="H1226" t="str">
        <f t="shared" si="38"/>
        <v>12</v>
      </c>
      <c r="I1226">
        <f t="shared" si="39"/>
        <v>2</v>
      </c>
    </row>
    <row r="1227" spans="1:9">
      <c r="A1227" t="s">
        <v>2811</v>
      </c>
      <c r="B1227" t="s">
        <v>8</v>
      </c>
      <c r="C1227" t="s">
        <v>1039</v>
      </c>
      <c r="D1227" t="s">
        <v>9</v>
      </c>
      <c r="E1227" t="s">
        <v>2097</v>
      </c>
      <c r="F1227" t="s">
        <v>3761</v>
      </c>
      <c r="G1227" t="s">
        <v>3766</v>
      </c>
      <c r="H1227" t="str">
        <f t="shared" si="38"/>
        <v>12</v>
      </c>
      <c r="I1227">
        <f t="shared" si="39"/>
        <v>2</v>
      </c>
    </row>
    <row r="1228" spans="1:9">
      <c r="A1228" t="s">
        <v>2811</v>
      </c>
      <c r="B1228" t="s">
        <v>10</v>
      </c>
      <c r="C1228" t="s">
        <v>1039</v>
      </c>
      <c r="D1228" t="s">
        <v>3164</v>
      </c>
      <c r="E1228" t="s">
        <v>2097</v>
      </c>
      <c r="F1228" t="s">
        <v>3761</v>
      </c>
      <c r="G1228" t="s">
        <v>3766</v>
      </c>
      <c r="H1228" t="str">
        <f t="shared" si="38"/>
        <v>12</v>
      </c>
      <c r="I1228">
        <f t="shared" si="39"/>
        <v>2</v>
      </c>
    </row>
    <row r="1229" spans="1:9">
      <c r="A1229" t="s">
        <v>2811</v>
      </c>
      <c r="B1229" t="s">
        <v>13</v>
      </c>
      <c r="C1229" t="s">
        <v>1039</v>
      </c>
      <c r="D1229" t="s">
        <v>5390</v>
      </c>
      <c r="E1229" t="s">
        <v>2097</v>
      </c>
      <c r="F1229" t="s">
        <v>3761</v>
      </c>
      <c r="G1229" t="s">
        <v>3766</v>
      </c>
      <c r="H1229" t="str">
        <f t="shared" si="38"/>
        <v>12</v>
      </c>
      <c r="I1229">
        <f t="shared" si="39"/>
        <v>2</v>
      </c>
    </row>
    <row r="1230" spans="1:9">
      <c r="A1230" t="s">
        <v>2811</v>
      </c>
      <c r="B1230" t="s">
        <v>1951</v>
      </c>
      <c r="C1230" t="s">
        <v>1039</v>
      </c>
      <c r="D1230" t="s">
        <v>1952</v>
      </c>
      <c r="E1230" t="s">
        <v>2097</v>
      </c>
      <c r="F1230" t="s">
        <v>3764</v>
      </c>
      <c r="G1230" t="s">
        <v>3780</v>
      </c>
      <c r="H1230" t="str">
        <f t="shared" si="38"/>
        <v>04</v>
      </c>
      <c r="I1230">
        <f t="shared" si="39"/>
        <v>2</v>
      </c>
    </row>
    <row r="1231" spans="1:9">
      <c r="A1231" t="s">
        <v>2811</v>
      </c>
      <c r="B1231" t="s">
        <v>5488</v>
      </c>
      <c r="C1231" t="s">
        <v>1039</v>
      </c>
      <c r="D1231" t="s">
        <v>5489</v>
      </c>
      <c r="E1231" t="s">
        <v>2589</v>
      </c>
      <c r="F1231" t="s">
        <v>3764</v>
      </c>
      <c r="G1231" t="s">
        <v>3017</v>
      </c>
      <c r="H1231" t="str">
        <f t="shared" si="38"/>
        <v>01</v>
      </c>
      <c r="I1231">
        <f t="shared" si="39"/>
        <v>1</v>
      </c>
    </row>
    <row r="1232" spans="1:9">
      <c r="A1232" t="s">
        <v>2810</v>
      </c>
      <c r="B1232" t="s">
        <v>46</v>
      </c>
      <c r="C1232" t="s">
        <v>1038</v>
      </c>
      <c r="D1232" t="s">
        <v>47</v>
      </c>
      <c r="E1232" t="s">
        <v>2589</v>
      </c>
      <c r="F1232" t="s">
        <v>3755</v>
      </c>
      <c r="G1232" t="s">
        <v>3756</v>
      </c>
      <c r="H1232" t="str">
        <f t="shared" si="38"/>
        <v>56</v>
      </c>
      <c r="I1232">
        <f t="shared" si="39"/>
        <v>1</v>
      </c>
    </row>
    <row r="1233" spans="1:9">
      <c r="A1233" t="s">
        <v>2810</v>
      </c>
      <c r="B1233" t="s">
        <v>44</v>
      </c>
      <c r="C1233" t="s">
        <v>1038</v>
      </c>
      <c r="D1233" t="s">
        <v>5392</v>
      </c>
      <c r="E1233" t="s">
        <v>2587</v>
      </c>
      <c r="F1233" t="s">
        <v>3757</v>
      </c>
      <c r="G1233" t="s">
        <v>3769</v>
      </c>
      <c r="H1233" t="str">
        <f t="shared" si="38"/>
        <v>47</v>
      </c>
      <c r="I1233">
        <f t="shared" si="39"/>
        <v>3</v>
      </c>
    </row>
    <row r="1234" spans="1:9">
      <c r="A1234" t="s">
        <v>2810</v>
      </c>
      <c r="B1234" t="s">
        <v>43</v>
      </c>
      <c r="C1234" t="s">
        <v>1038</v>
      </c>
      <c r="D1234" t="s">
        <v>3416</v>
      </c>
      <c r="E1234" t="s">
        <v>2589</v>
      </c>
      <c r="F1234" t="s">
        <v>3761</v>
      </c>
      <c r="G1234" t="s">
        <v>5464</v>
      </c>
      <c r="H1234" t="str">
        <f t="shared" si="38"/>
        <v>15</v>
      </c>
      <c r="I1234">
        <f t="shared" si="39"/>
        <v>1</v>
      </c>
    </row>
    <row r="1235" spans="1:9">
      <c r="A1235" t="s">
        <v>2810</v>
      </c>
      <c r="B1235" t="s">
        <v>39</v>
      </c>
      <c r="C1235" t="s">
        <v>1038</v>
      </c>
      <c r="D1235" t="s">
        <v>40</v>
      </c>
      <c r="E1235" t="s">
        <v>2589</v>
      </c>
      <c r="F1235" t="s">
        <v>3761</v>
      </c>
      <c r="G1235" t="s">
        <v>3776</v>
      </c>
      <c r="H1235" t="str">
        <f t="shared" si="38"/>
        <v>11</v>
      </c>
      <c r="I1235">
        <f t="shared" si="39"/>
        <v>1</v>
      </c>
    </row>
    <row r="1236" spans="1:9">
      <c r="A1236" t="s">
        <v>2810</v>
      </c>
      <c r="B1236" t="s">
        <v>41</v>
      </c>
      <c r="C1236" t="s">
        <v>1038</v>
      </c>
      <c r="D1236" t="s">
        <v>42</v>
      </c>
      <c r="E1236" t="s">
        <v>2589</v>
      </c>
      <c r="F1236" t="s">
        <v>3761</v>
      </c>
      <c r="G1236" t="s">
        <v>3776</v>
      </c>
      <c r="H1236" t="str">
        <f t="shared" si="38"/>
        <v>11</v>
      </c>
      <c r="I1236">
        <f t="shared" si="39"/>
        <v>1</v>
      </c>
    </row>
    <row r="1237" spans="1:9">
      <c r="A1237" t="s">
        <v>2809</v>
      </c>
      <c r="B1237" t="s">
        <v>58</v>
      </c>
      <c r="C1237" t="s">
        <v>1037</v>
      </c>
      <c r="D1237" t="s">
        <v>59</v>
      </c>
      <c r="E1237" t="s">
        <v>2589</v>
      </c>
      <c r="F1237" t="s">
        <v>3755</v>
      </c>
      <c r="G1237" t="s">
        <v>3756</v>
      </c>
      <c r="H1237" t="str">
        <f t="shared" si="38"/>
        <v>56</v>
      </c>
      <c r="I1237">
        <f t="shared" si="39"/>
        <v>1</v>
      </c>
    </row>
    <row r="1238" spans="1:9">
      <c r="A1238" t="s">
        <v>2809</v>
      </c>
      <c r="B1238" t="s">
        <v>56</v>
      </c>
      <c r="C1238" t="s">
        <v>1037</v>
      </c>
      <c r="D1238" t="s">
        <v>57</v>
      </c>
      <c r="E1238" t="s">
        <v>2589</v>
      </c>
      <c r="F1238" t="s">
        <v>3757</v>
      </c>
      <c r="G1238" t="s">
        <v>3758</v>
      </c>
      <c r="H1238" t="str">
        <f t="shared" si="38"/>
        <v>50</v>
      </c>
      <c r="I1238">
        <f t="shared" si="39"/>
        <v>1</v>
      </c>
    </row>
    <row r="1239" spans="1:9">
      <c r="A1239" t="s">
        <v>2809</v>
      </c>
      <c r="B1239" t="s">
        <v>48</v>
      </c>
      <c r="C1239" t="s">
        <v>1037</v>
      </c>
      <c r="D1239" t="s">
        <v>49</v>
      </c>
      <c r="E1239" t="s">
        <v>2589</v>
      </c>
      <c r="F1239" t="s">
        <v>3761</v>
      </c>
      <c r="G1239" t="s">
        <v>5463</v>
      </c>
      <c r="H1239" t="str">
        <f t="shared" si="38"/>
        <v>16</v>
      </c>
      <c r="I1239">
        <f t="shared" si="39"/>
        <v>1</v>
      </c>
    </row>
    <row r="1240" spans="1:9">
      <c r="A1240" t="s">
        <v>2809</v>
      </c>
      <c r="B1240" t="s">
        <v>51</v>
      </c>
      <c r="C1240" t="s">
        <v>1037</v>
      </c>
      <c r="D1240" t="s">
        <v>4266</v>
      </c>
      <c r="E1240" t="s">
        <v>2589</v>
      </c>
      <c r="F1240" t="s">
        <v>3761</v>
      </c>
      <c r="G1240" t="s">
        <v>5463</v>
      </c>
      <c r="H1240" t="str">
        <f t="shared" si="38"/>
        <v>16</v>
      </c>
      <c r="I1240">
        <f t="shared" si="39"/>
        <v>1</v>
      </c>
    </row>
    <row r="1241" spans="1:9">
      <c r="A1241" t="s">
        <v>2809</v>
      </c>
      <c r="B1241" t="s">
        <v>52</v>
      </c>
      <c r="C1241" t="s">
        <v>1037</v>
      </c>
      <c r="D1241" t="s">
        <v>2017</v>
      </c>
      <c r="E1241" t="s">
        <v>2589</v>
      </c>
      <c r="F1241" t="s">
        <v>3761</v>
      </c>
      <c r="G1241" t="s">
        <v>5463</v>
      </c>
      <c r="H1241" t="str">
        <f t="shared" si="38"/>
        <v>16</v>
      </c>
      <c r="I1241">
        <f t="shared" si="39"/>
        <v>1</v>
      </c>
    </row>
    <row r="1242" spans="1:9">
      <c r="A1242" t="s">
        <v>2809</v>
      </c>
      <c r="B1242" t="s">
        <v>54</v>
      </c>
      <c r="C1242" t="s">
        <v>1037</v>
      </c>
      <c r="D1242" t="s">
        <v>55</v>
      </c>
      <c r="E1242" t="s">
        <v>2589</v>
      </c>
      <c r="F1242" t="s">
        <v>3761</v>
      </c>
      <c r="G1242" t="s">
        <v>5463</v>
      </c>
      <c r="H1242" t="str">
        <f t="shared" si="38"/>
        <v>16</v>
      </c>
      <c r="I1242">
        <f t="shared" si="39"/>
        <v>1</v>
      </c>
    </row>
    <row r="1243" spans="1:9">
      <c r="A1243" t="s">
        <v>2809</v>
      </c>
      <c r="B1243" t="s">
        <v>53</v>
      </c>
      <c r="C1243" t="s">
        <v>1037</v>
      </c>
      <c r="D1243" t="s">
        <v>2019</v>
      </c>
      <c r="E1243" t="s">
        <v>2097</v>
      </c>
      <c r="F1243" t="s">
        <v>3761</v>
      </c>
      <c r="G1243" t="s">
        <v>3766</v>
      </c>
      <c r="H1243" t="str">
        <f t="shared" si="38"/>
        <v>12</v>
      </c>
      <c r="I1243">
        <f t="shared" si="39"/>
        <v>2</v>
      </c>
    </row>
    <row r="1244" spans="1:9">
      <c r="A1244" t="s">
        <v>2809</v>
      </c>
      <c r="B1244" t="s">
        <v>50</v>
      </c>
      <c r="C1244" t="s">
        <v>1037</v>
      </c>
      <c r="D1244" t="s">
        <v>4265</v>
      </c>
      <c r="E1244" t="s">
        <v>2589</v>
      </c>
      <c r="F1244" t="s">
        <v>3764</v>
      </c>
      <c r="G1244" t="s">
        <v>3017</v>
      </c>
      <c r="H1244" t="str">
        <f t="shared" si="38"/>
        <v>01</v>
      </c>
      <c r="I1244">
        <f t="shared" si="39"/>
        <v>1</v>
      </c>
    </row>
    <row r="1245" spans="1:9">
      <c r="A1245" t="s">
        <v>2808</v>
      </c>
      <c r="B1245" t="s">
        <v>60</v>
      </c>
      <c r="C1245" t="s">
        <v>1036</v>
      </c>
      <c r="D1245" t="s">
        <v>61</v>
      </c>
      <c r="E1245" t="s">
        <v>2587</v>
      </c>
      <c r="F1245" t="s">
        <v>3761</v>
      </c>
      <c r="G1245" t="s">
        <v>3768</v>
      </c>
      <c r="H1245" t="str">
        <f t="shared" si="38"/>
        <v>13</v>
      </c>
      <c r="I1245">
        <f t="shared" si="39"/>
        <v>3</v>
      </c>
    </row>
    <row r="1246" spans="1:9">
      <c r="A1246" t="s">
        <v>2807</v>
      </c>
      <c r="B1246" t="s">
        <v>69</v>
      </c>
      <c r="C1246" t="s">
        <v>1035</v>
      </c>
      <c r="D1246" t="s">
        <v>70</v>
      </c>
      <c r="E1246" t="s">
        <v>2587</v>
      </c>
      <c r="F1246" t="s">
        <v>3757</v>
      </c>
      <c r="G1246" t="s">
        <v>3758</v>
      </c>
      <c r="H1246" t="str">
        <f t="shared" si="38"/>
        <v>50</v>
      </c>
      <c r="I1246">
        <f t="shared" si="39"/>
        <v>3</v>
      </c>
    </row>
    <row r="1247" spans="1:9">
      <c r="A1247" t="s">
        <v>2807</v>
      </c>
      <c r="B1247" t="s">
        <v>62</v>
      </c>
      <c r="C1247" t="s">
        <v>1035</v>
      </c>
      <c r="D1247" t="s">
        <v>63</v>
      </c>
      <c r="E1247" t="s">
        <v>2589</v>
      </c>
      <c r="F1247" t="s">
        <v>3761</v>
      </c>
      <c r="G1247" t="s">
        <v>5463</v>
      </c>
      <c r="H1247" t="str">
        <f t="shared" si="38"/>
        <v>16</v>
      </c>
      <c r="I1247">
        <f t="shared" si="39"/>
        <v>1</v>
      </c>
    </row>
    <row r="1248" spans="1:9">
      <c r="A1248" t="s">
        <v>2807</v>
      </c>
      <c r="B1248" t="s">
        <v>66</v>
      </c>
      <c r="C1248" t="s">
        <v>1035</v>
      </c>
      <c r="D1248" t="s">
        <v>4267</v>
      </c>
      <c r="E1248" t="s">
        <v>2589</v>
      </c>
      <c r="F1248" t="s">
        <v>3761</v>
      </c>
      <c r="G1248" t="s">
        <v>5463</v>
      </c>
      <c r="H1248" t="str">
        <f t="shared" si="38"/>
        <v>16</v>
      </c>
      <c r="I1248">
        <f t="shared" si="39"/>
        <v>1</v>
      </c>
    </row>
    <row r="1249" spans="1:9">
      <c r="A1249" t="s">
        <v>2807</v>
      </c>
      <c r="B1249" t="s">
        <v>64</v>
      </c>
      <c r="C1249" t="s">
        <v>1035</v>
      </c>
      <c r="D1249" t="s">
        <v>65</v>
      </c>
      <c r="E1249" t="s">
        <v>2587</v>
      </c>
      <c r="F1249" t="s">
        <v>3761</v>
      </c>
      <c r="G1249" t="s">
        <v>5463</v>
      </c>
      <c r="H1249" t="str">
        <f t="shared" si="38"/>
        <v>16</v>
      </c>
      <c r="I1249">
        <f t="shared" si="39"/>
        <v>3</v>
      </c>
    </row>
    <row r="1250" spans="1:9">
      <c r="A1250" t="s">
        <v>2807</v>
      </c>
      <c r="B1250" t="s">
        <v>67</v>
      </c>
      <c r="C1250" t="s">
        <v>1035</v>
      </c>
      <c r="D1250" t="s">
        <v>68</v>
      </c>
      <c r="E1250" t="s">
        <v>2589</v>
      </c>
      <c r="F1250" t="s">
        <v>3761</v>
      </c>
      <c r="G1250" t="s">
        <v>3766</v>
      </c>
      <c r="H1250" t="str">
        <f t="shared" si="38"/>
        <v>12</v>
      </c>
      <c r="I1250">
        <f t="shared" si="39"/>
        <v>1</v>
      </c>
    </row>
    <row r="1251" spans="1:9">
      <c r="A1251" t="s">
        <v>2806</v>
      </c>
      <c r="B1251" t="s">
        <v>71</v>
      </c>
      <c r="C1251" t="s">
        <v>3094</v>
      </c>
      <c r="D1251" t="s">
        <v>72</v>
      </c>
      <c r="E1251" t="s">
        <v>2587</v>
      </c>
      <c r="F1251" t="s">
        <v>3761</v>
      </c>
      <c r="G1251" t="s">
        <v>3768</v>
      </c>
      <c r="H1251" t="str">
        <f t="shared" si="38"/>
        <v>13</v>
      </c>
      <c r="I1251">
        <f t="shared" si="39"/>
        <v>3</v>
      </c>
    </row>
    <row r="1252" spans="1:9">
      <c r="A1252" t="s">
        <v>2805</v>
      </c>
      <c r="B1252" t="s">
        <v>79</v>
      </c>
      <c r="C1252" t="s">
        <v>3093</v>
      </c>
      <c r="D1252" t="s">
        <v>80</v>
      </c>
      <c r="E1252" t="s">
        <v>2589</v>
      </c>
      <c r="F1252" t="s">
        <v>3755</v>
      </c>
      <c r="G1252" t="s">
        <v>3756</v>
      </c>
      <c r="H1252" t="str">
        <f t="shared" si="38"/>
        <v>56</v>
      </c>
      <c r="I1252">
        <f t="shared" si="39"/>
        <v>1</v>
      </c>
    </row>
    <row r="1253" spans="1:9">
      <c r="A1253" t="s">
        <v>2805</v>
      </c>
      <c r="B1253" t="s">
        <v>77</v>
      </c>
      <c r="C1253" t="s">
        <v>3093</v>
      </c>
      <c r="D1253" t="s">
        <v>78</v>
      </c>
      <c r="E1253" t="s">
        <v>2589</v>
      </c>
      <c r="F1253" t="s">
        <v>3757</v>
      </c>
      <c r="G1253" t="s">
        <v>3758</v>
      </c>
      <c r="H1253" t="str">
        <f t="shared" si="38"/>
        <v>50</v>
      </c>
      <c r="I1253">
        <f t="shared" si="39"/>
        <v>1</v>
      </c>
    </row>
    <row r="1254" spans="1:9">
      <c r="A1254" t="s">
        <v>2805</v>
      </c>
      <c r="B1254" t="s">
        <v>75</v>
      </c>
      <c r="C1254" t="s">
        <v>3093</v>
      </c>
      <c r="D1254" t="s">
        <v>76</v>
      </c>
      <c r="E1254" t="s">
        <v>2589</v>
      </c>
      <c r="F1254" t="s">
        <v>3761</v>
      </c>
      <c r="G1254" t="s">
        <v>3762</v>
      </c>
      <c r="H1254" t="str">
        <f t="shared" si="38"/>
        <v>27</v>
      </c>
      <c r="I1254">
        <f t="shared" si="39"/>
        <v>1</v>
      </c>
    </row>
    <row r="1255" spans="1:9">
      <c r="A1255" t="s">
        <v>2805</v>
      </c>
      <c r="B1255" t="s">
        <v>73</v>
      </c>
      <c r="C1255" t="s">
        <v>3093</v>
      </c>
      <c r="D1255" t="s">
        <v>74</v>
      </c>
      <c r="E1255" t="s">
        <v>2587</v>
      </c>
      <c r="F1255" t="s">
        <v>3764</v>
      </c>
      <c r="G1255" t="s">
        <v>3765</v>
      </c>
      <c r="H1255" t="str">
        <f t="shared" si="38"/>
        <v>06</v>
      </c>
      <c r="I1255">
        <f t="shared" si="39"/>
        <v>3</v>
      </c>
    </row>
    <row r="1256" spans="1:9">
      <c r="A1256" t="s">
        <v>2804</v>
      </c>
      <c r="B1256" t="s">
        <v>89</v>
      </c>
      <c r="C1256" t="s">
        <v>3092</v>
      </c>
      <c r="D1256" t="s">
        <v>90</v>
      </c>
      <c r="E1256" t="s">
        <v>2589</v>
      </c>
      <c r="F1256" t="s">
        <v>3755</v>
      </c>
      <c r="G1256" t="s">
        <v>3756</v>
      </c>
      <c r="H1256" t="str">
        <f t="shared" si="38"/>
        <v>56</v>
      </c>
      <c r="I1256">
        <f t="shared" si="39"/>
        <v>1</v>
      </c>
    </row>
    <row r="1257" spans="1:9">
      <c r="A1257" t="s">
        <v>2804</v>
      </c>
      <c r="B1257" t="s">
        <v>87</v>
      </c>
      <c r="C1257" t="s">
        <v>3092</v>
      </c>
      <c r="D1257" t="s">
        <v>88</v>
      </c>
      <c r="E1257" t="s">
        <v>2587</v>
      </c>
      <c r="F1257" t="s">
        <v>3757</v>
      </c>
      <c r="G1257" t="s">
        <v>3771</v>
      </c>
      <c r="H1257" t="str">
        <f t="shared" si="38"/>
        <v>34</v>
      </c>
      <c r="I1257">
        <f t="shared" si="39"/>
        <v>3</v>
      </c>
    </row>
    <row r="1258" spans="1:9">
      <c r="A1258" t="s">
        <v>2804</v>
      </c>
      <c r="B1258" t="s">
        <v>85</v>
      </c>
      <c r="C1258" t="s">
        <v>3092</v>
      </c>
      <c r="D1258" t="s">
        <v>86</v>
      </c>
      <c r="E1258" t="s">
        <v>2589</v>
      </c>
      <c r="F1258" t="s">
        <v>3761</v>
      </c>
      <c r="G1258" t="s">
        <v>5464</v>
      </c>
      <c r="H1258" t="str">
        <f t="shared" si="38"/>
        <v>15</v>
      </c>
      <c r="I1258">
        <f t="shared" si="39"/>
        <v>1</v>
      </c>
    </row>
    <row r="1259" spans="1:9">
      <c r="A1259" t="s">
        <v>2804</v>
      </c>
      <c r="B1259" t="s">
        <v>81</v>
      </c>
      <c r="C1259" t="s">
        <v>3092</v>
      </c>
      <c r="D1259" t="s">
        <v>82</v>
      </c>
      <c r="E1259" t="s">
        <v>2587</v>
      </c>
      <c r="F1259" t="s">
        <v>3761</v>
      </c>
      <c r="G1259" t="s">
        <v>5464</v>
      </c>
      <c r="H1259" t="str">
        <f t="shared" si="38"/>
        <v>15</v>
      </c>
      <c r="I1259">
        <f t="shared" si="39"/>
        <v>3</v>
      </c>
    </row>
    <row r="1260" spans="1:9">
      <c r="A1260" t="s">
        <v>2804</v>
      </c>
      <c r="B1260" t="s">
        <v>83</v>
      </c>
      <c r="C1260" t="s">
        <v>3092</v>
      </c>
      <c r="D1260" t="s">
        <v>84</v>
      </c>
      <c r="E1260" t="s">
        <v>2587</v>
      </c>
      <c r="F1260" t="s">
        <v>3761</v>
      </c>
      <c r="G1260" t="s">
        <v>5464</v>
      </c>
      <c r="H1260" t="str">
        <f t="shared" si="38"/>
        <v>15</v>
      </c>
      <c r="I1260">
        <f t="shared" si="39"/>
        <v>3</v>
      </c>
    </row>
    <row r="1261" spans="1:9">
      <c r="A1261" t="s">
        <v>2803</v>
      </c>
      <c r="B1261" t="s">
        <v>100</v>
      </c>
      <c r="C1261" t="s">
        <v>3091</v>
      </c>
      <c r="D1261" t="s">
        <v>101</v>
      </c>
      <c r="E1261" t="s">
        <v>2589</v>
      </c>
      <c r="F1261" t="s">
        <v>3755</v>
      </c>
      <c r="G1261" t="s">
        <v>3756</v>
      </c>
      <c r="H1261" t="str">
        <f t="shared" si="38"/>
        <v>56</v>
      </c>
      <c r="I1261">
        <f t="shared" si="39"/>
        <v>1</v>
      </c>
    </row>
    <row r="1262" spans="1:9">
      <c r="A1262" t="s">
        <v>2803</v>
      </c>
      <c r="B1262" t="s">
        <v>98</v>
      </c>
      <c r="C1262" t="s">
        <v>3091</v>
      </c>
      <c r="D1262" t="s">
        <v>99</v>
      </c>
      <c r="E1262" t="s">
        <v>2589</v>
      </c>
      <c r="F1262" t="s">
        <v>3757</v>
      </c>
      <c r="G1262" t="s">
        <v>3758</v>
      </c>
      <c r="H1262" t="str">
        <f t="shared" si="38"/>
        <v>50</v>
      </c>
      <c r="I1262">
        <f t="shared" si="39"/>
        <v>1</v>
      </c>
    </row>
    <row r="1263" spans="1:9">
      <c r="A1263" t="s">
        <v>2803</v>
      </c>
      <c r="B1263" t="s">
        <v>96</v>
      </c>
      <c r="C1263" t="s">
        <v>3091</v>
      </c>
      <c r="D1263" t="s">
        <v>97</v>
      </c>
      <c r="E1263" t="s">
        <v>2589</v>
      </c>
      <c r="F1263" t="s">
        <v>3761</v>
      </c>
      <c r="G1263" t="s">
        <v>3762</v>
      </c>
      <c r="H1263" t="str">
        <f t="shared" si="38"/>
        <v>27</v>
      </c>
      <c r="I1263">
        <f t="shared" si="39"/>
        <v>1</v>
      </c>
    </row>
    <row r="1264" spans="1:9">
      <c r="A1264" t="s">
        <v>2803</v>
      </c>
      <c r="B1264" t="s">
        <v>91</v>
      </c>
      <c r="C1264" t="s">
        <v>3091</v>
      </c>
      <c r="D1264" t="s">
        <v>92</v>
      </c>
      <c r="E1264" t="s">
        <v>2587</v>
      </c>
      <c r="F1264" t="s">
        <v>3761</v>
      </c>
      <c r="G1264" t="s">
        <v>3762</v>
      </c>
      <c r="H1264" t="str">
        <f t="shared" si="38"/>
        <v>27</v>
      </c>
      <c r="I1264">
        <f t="shared" si="39"/>
        <v>3</v>
      </c>
    </row>
    <row r="1265" spans="1:9">
      <c r="A1265" t="s">
        <v>2803</v>
      </c>
      <c r="B1265" t="s">
        <v>93</v>
      </c>
      <c r="C1265" t="s">
        <v>3091</v>
      </c>
      <c r="D1265" t="s">
        <v>94</v>
      </c>
      <c r="E1265" t="s">
        <v>2587</v>
      </c>
      <c r="F1265" t="s">
        <v>3764</v>
      </c>
      <c r="G1265" t="s">
        <v>5483</v>
      </c>
      <c r="H1265" t="str">
        <f t="shared" si="38"/>
        <v>07</v>
      </c>
      <c r="I1265">
        <f t="shared" si="39"/>
        <v>3</v>
      </c>
    </row>
    <row r="1266" spans="1:9">
      <c r="A1266" t="s">
        <v>2803</v>
      </c>
      <c r="B1266" t="s">
        <v>95</v>
      </c>
      <c r="C1266" t="s">
        <v>3091</v>
      </c>
      <c r="D1266" t="s">
        <v>4268</v>
      </c>
      <c r="E1266" t="s">
        <v>2589</v>
      </c>
      <c r="F1266" t="s">
        <v>3764</v>
      </c>
      <c r="G1266" t="s">
        <v>3765</v>
      </c>
      <c r="H1266" t="str">
        <f t="shared" si="38"/>
        <v>06</v>
      </c>
      <c r="I1266">
        <f t="shared" si="39"/>
        <v>1</v>
      </c>
    </row>
    <row r="1267" spans="1:9">
      <c r="A1267" t="s">
        <v>2802</v>
      </c>
      <c r="B1267" t="s">
        <v>120</v>
      </c>
      <c r="C1267" t="s">
        <v>3090</v>
      </c>
      <c r="D1267" t="s">
        <v>121</v>
      </c>
      <c r="E1267" t="s">
        <v>2589</v>
      </c>
      <c r="F1267" t="s">
        <v>4553</v>
      </c>
      <c r="G1267" t="s">
        <v>3792</v>
      </c>
      <c r="H1267" t="str">
        <f t="shared" si="38"/>
        <v>60</v>
      </c>
      <c r="I1267">
        <f t="shared" si="39"/>
        <v>1</v>
      </c>
    </row>
    <row r="1268" spans="1:9">
      <c r="A1268" t="s">
        <v>2802</v>
      </c>
      <c r="B1268" t="s">
        <v>4660</v>
      </c>
      <c r="C1268" t="s">
        <v>3090</v>
      </c>
      <c r="D1268" t="s">
        <v>4779</v>
      </c>
      <c r="E1268" t="s">
        <v>2589</v>
      </c>
      <c r="F1268" t="s">
        <v>3755</v>
      </c>
      <c r="G1268" t="s">
        <v>3756</v>
      </c>
      <c r="H1268" t="str">
        <f t="shared" si="38"/>
        <v>56</v>
      </c>
      <c r="I1268">
        <f t="shared" si="39"/>
        <v>1</v>
      </c>
    </row>
    <row r="1269" spans="1:9">
      <c r="A1269" t="s">
        <v>2802</v>
      </c>
      <c r="B1269" t="s">
        <v>112</v>
      </c>
      <c r="C1269" t="s">
        <v>3090</v>
      </c>
      <c r="D1269" t="s">
        <v>113</v>
      </c>
      <c r="E1269" t="s">
        <v>2589</v>
      </c>
      <c r="F1269" t="s">
        <v>3757</v>
      </c>
      <c r="G1269" t="s">
        <v>3798</v>
      </c>
      <c r="H1269" t="str">
        <f t="shared" si="38"/>
        <v>46</v>
      </c>
      <c r="I1269">
        <f t="shared" si="39"/>
        <v>1</v>
      </c>
    </row>
    <row r="1270" spans="1:9">
      <c r="A1270" t="s">
        <v>2802</v>
      </c>
      <c r="B1270" t="s">
        <v>116</v>
      </c>
      <c r="C1270" t="s">
        <v>3090</v>
      </c>
      <c r="D1270" t="s">
        <v>117</v>
      </c>
      <c r="E1270" t="s">
        <v>2589</v>
      </c>
      <c r="F1270" t="s">
        <v>3757</v>
      </c>
      <c r="G1270" t="s">
        <v>3798</v>
      </c>
      <c r="H1270" t="str">
        <f t="shared" si="38"/>
        <v>46</v>
      </c>
      <c r="I1270">
        <f t="shared" si="39"/>
        <v>1</v>
      </c>
    </row>
    <row r="1271" spans="1:9">
      <c r="A1271" t="s">
        <v>2802</v>
      </c>
      <c r="B1271" t="s">
        <v>118</v>
      </c>
      <c r="C1271" t="s">
        <v>3090</v>
      </c>
      <c r="D1271" t="s">
        <v>119</v>
      </c>
      <c r="E1271" t="s">
        <v>2589</v>
      </c>
      <c r="F1271" t="s">
        <v>3757</v>
      </c>
      <c r="G1271" t="s">
        <v>3798</v>
      </c>
      <c r="H1271" t="str">
        <f t="shared" si="38"/>
        <v>46</v>
      </c>
      <c r="I1271">
        <f t="shared" si="39"/>
        <v>1</v>
      </c>
    </row>
    <row r="1272" spans="1:9">
      <c r="A1272" t="s">
        <v>2802</v>
      </c>
      <c r="B1272" t="s">
        <v>103</v>
      </c>
      <c r="C1272" t="s">
        <v>3090</v>
      </c>
      <c r="D1272" t="s">
        <v>104</v>
      </c>
      <c r="E1272" t="s">
        <v>2097</v>
      </c>
      <c r="F1272" t="s">
        <v>3761</v>
      </c>
      <c r="G1272" t="s">
        <v>5464</v>
      </c>
      <c r="H1272" t="str">
        <f t="shared" si="38"/>
        <v>15</v>
      </c>
      <c r="I1272">
        <f t="shared" si="39"/>
        <v>2</v>
      </c>
    </row>
    <row r="1273" spans="1:9">
      <c r="A1273" t="s">
        <v>2802</v>
      </c>
      <c r="B1273" t="s">
        <v>105</v>
      </c>
      <c r="C1273" t="s">
        <v>3090</v>
      </c>
      <c r="D1273" t="s">
        <v>106</v>
      </c>
      <c r="E1273" t="s">
        <v>2097</v>
      </c>
      <c r="F1273" t="s">
        <v>3761</v>
      </c>
      <c r="G1273" t="s">
        <v>5464</v>
      </c>
      <c r="H1273" t="str">
        <f t="shared" si="38"/>
        <v>15</v>
      </c>
      <c r="I1273">
        <f t="shared" si="39"/>
        <v>2</v>
      </c>
    </row>
    <row r="1274" spans="1:9">
      <c r="A1274" t="s">
        <v>2802</v>
      </c>
      <c r="B1274" t="s">
        <v>107</v>
      </c>
      <c r="C1274" t="s">
        <v>3090</v>
      </c>
      <c r="D1274" t="s">
        <v>4269</v>
      </c>
      <c r="E1274" t="s">
        <v>2097</v>
      </c>
      <c r="F1274" t="s">
        <v>3761</v>
      </c>
      <c r="G1274" t="s">
        <v>5464</v>
      </c>
      <c r="H1274" t="str">
        <f t="shared" si="38"/>
        <v>15</v>
      </c>
      <c r="I1274">
        <f t="shared" si="39"/>
        <v>2</v>
      </c>
    </row>
    <row r="1275" spans="1:9">
      <c r="A1275" t="s">
        <v>2802</v>
      </c>
      <c r="B1275" t="s">
        <v>3573</v>
      </c>
      <c r="C1275" t="s">
        <v>3090</v>
      </c>
      <c r="D1275" t="s">
        <v>3579</v>
      </c>
      <c r="E1275" t="s">
        <v>2097</v>
      </c>
      <c r="F1275" t="s">
        <v>3761</v>
      </c>
      <c r="G1275" t="s">
        <v>5464</v>
      </c>
      <c r="H1275" t="str">
        <f t="shared" ref="H1275:H1338" si="40">VLOOKUP(G1275,dataSchoolOrder,2,0)</f>
        <v>15</v>
      </c>
      <c r="I1275">
        <f t="shared" si="39"/>
        <v>2</v>
      </c>
    </row>
    <row r="1276" spans="1:9">
      <c r="A1276" t="s">
        <v>2802</v>
      </c>
      <c r="B1276" t="s">
        <v>108</v>
      </c>
      <c r="C1276" t="s">
        <v>3090</v>
      </c>
      <c r="D1276" t="s">
        <v>109</v>
      </c>
      <c r="E1276" t="s">
        <v>2097</v>
      </c>
      <c r="F1276" t="s">
        <v>3761</v>
      </c>
      <c r="G1276" t="s">
        <v>5464</v>
      </c>
      <c r="H1276" t="str">
        <f t="shared" si="40"/>
        <v>15</v>
      </c>
      <c r="I1276">
        <f t="shared" si="39"/>
        <v>2</v>
      </c>
    </row>
    <row r="1277" spans="1:9">
      <c r="A1277" t="s">
        <v>2802</v>
      </c>
      <c r="B1277" t="s">
        <v>110</v>
      </c>
      <c r="C1277" t="s">
        <v>3090</v>
      </c>
      <c r="D1277" t="s">
        <v>111</v>
      </c>
      <c r="E1277" t="s">
        <v>2097</v>
      </c>
      <c r="F1277" t="s">
        <v>3761</v>
      </c>
      <c r="G1277" t="s">
        <v>5464</v>
      </c>
      <c r="H1277" t="str">
        <f t="shared" si="40"/>
        <v>15</v>
      </c>
      <c r="I1277">
        <f t="shared" si="39"/>
        <v>2</v>
      </c>
    </row>
    <row r="1278" spans="1:9">
      <c r="A1278" t="s">
        <v>2802</v>
      </c>
      <c r="B1278" t="s">
        <v>114</v>
      </c>
      <c r="C1278" t="s">
        <v>3090</v>
      </c>
      <c r="D1278" t="s">
        <v>115</v>
      </c>
      <c r="E1278" t="s">
        <v>2097</v>
      </c>
      <c r="F1278" t="s">
        <v>3761</v>
      </c>
      <c r="G1278" t="s">
        <v>5464</v>
      </c>
      <c r="H1278" t="str">
        <f t="shared" si="40"/>
        <v>15</v>
      </c>
      <c r="I1278">
        <f t="shared" si="39"/>
        <v>2</v>
      </c>
    </row>
    <row r="1279" spans="1:9">
      <c r="A1279" t="s">
        <v>2802</v>
      </c>
      <c r="B1279" t="s">
        <v>102</v>
      </c>
      <c r="C1279" t="s">
        <v>3090</v>
      </c>
      <c r="D1279" t="s">
        <v>4778</v>
      </c>
      <c r="E1279" t="s">
        <v>2589</v>
      </c>
      <c r="F1279" t="s">
        <v>3764</v>
      </c>
      <c r="G1279" t="s">
        <v>3017</v>
      </c>
      <c r="H1279" t="str">
        <f t="shared" si="40"/>
        <v>01</v>
      </c>
      <c r="I1279">
        <f t="shared" si="39"/>
        <v>1</v>
      </c>
    </row>
    <row r="1280" spans="1:9">
      <c r="A1280" t="s">
        <v>2801</v>
      </c>
      <c r="B1280" t="s">
        <v>134</v>
      </c>
      <c r="C1280" t="s">
        <v>3089</v>
      </c>
      <c r="D1280" t="s">
        <v>135</v>
      </c>
      <c r="E1280" t="s">
        <v>2589</v>
      </c>
      <c r="F1280" t="s">
        <v>3755</v>
      </c>
      <c r="G1280" t="s">
        <v>3756</v>
      </c>
      <c r="H1280" t="str">
        <f t="shared" si="40"/>
        <v>56</v>
      </c>
      <c r="I1280">
        <f t="shared" si="39"/>
        <v>1</v>
      </c>
    </row>
    <row r="1281" spans="1:9">
      <c r="A1281" t="s">
        <v>2801</v>
      </c>
      <c r="B1281" t="s">
        <v>132</v>
      </c>
      <c r="C1281" t="s">
        <v>3089</v>
      </c>
      <c r="D1281" t="s">
        <v>133</v>
      </c>
      <c r="E1281" t="s">
        <v>2589</v>
      </c>
      <c r="F1281" t="s">
        <v>3757</v>
      </c>
      <c r="G1281" t="s">
        <v>3772</v>
      </c>
      <c r="H1281" t="str">
        <f t="shared" si="40"/>
        <v>52</v>
      </c>
      <c r="I1281">
        <f t="shared" si="39"/>
        <v>1</v>
      </c>
    </row>
    <row r="1282" spans="1:9">
      <c r="A1282" t="s">
        <v>2801</v>
      </c>
      <c r="B1282" t="s">
        <v>128</v>
      </c>
      <c r="C1282" t="s">
        <v>3089</v>
      </c>
      <c r="D1282" t="s">
        <v>129</v>
      </c>
      <c r="E1282" t="s">
        <v>2589</v>
      </c>
      <c r="F1282" t="s">
        <v>3761</v>
      </c>
      <c r="G1282" t="s">
        <v>3782</v>
      </c>
      <c r="H1282" t="str">
        <f t="shared" si="40"/>
        <v>32</v>
      </c>
      <c r="I1282">
        <f t="shared" ref="I1282:I1345" si="41">IFERROR(VLOOKUP(E1282,dataTitleIOrder,2,0),"")</f>
        <v>1</v>
      </c>
    </row>
    <row r="1283" spans="1:9">
      <c r="A1283" t="s">
        <v>2801</v>
      </c>
      <c r="B1283" t="s">
        <v>130</v>
      </c>
      <c r="C1283" t="s">
        <v>3089</v>
      </c>
      <c r="D1283" t="s">
        <v>131</v>
      </c>
      <c r="E1283" t="s">
        <v>2589</v>
      </c>
      <c r="F1283" t="s">
        <v>3761</v>
      </c>
      <c r="G1283" t="s">
        <v>3778</v>
      </c>
      <c r="H1283" t="str">
        <f t="shared" si="40"/>
        <v>26</v>
      </c>
      <c r="I1283">
        <f t="shared" si="41"/>
        <v>1</v>
      </c>
    </row>
    <row r="1284" spans="1:9">
      <c r="A1284" t="s">
        <v>2801</v>
      </c>
      <c r="B1284" t="s">
        <v>126</v>
      </c>
      <c r="C1284" t="s">
        <v>3089</v>
      </c>
      <c r="D1284" t="s">
        <v>127</v>
      </c>
      <c r="E1284" t="s">
        <v>2589</v>
      </c>
      <c r="F1284" t="s">
        <v>3761</v>
      </c>
      <c r="G1284" t="s">
        <v>3778</v>
      </c>
      <c r="H1284" t="str">
        <f t="shared" si="40"/>
        <v>26</v>
      </c>
      <c r="I1284">
        <f t="shared" si="41"/>
        <v>1</v>
      </c>
    </row>
    <row r="1285" spans="1:9">
      <c r="A1285" t="s">
        <v>2801</v>
      </c>
      <c r="B1285" t="s">
        <v>124</v>
      </c>
      <c r="C1285" t="s">
        <v>3089</v>
      </c>
      <c r="D1285" t="s">
        <v>125</v>
      </c>
      <c r="E1285" t="s">
        <v>2587</v>
      </c>
      <c r="F1285" t="s">
        <v>3764</v>
      </c>
      <c r="G1285" t="s">
        <v>5483</v>
      </c>
      <c r="H1285" t="str">
        <f t="shared" si="40"/>
        <v>07</v>
      </c>
      <c r="I1285">
        <f t="shared" si="41"/>
        <v>3</v>
      </c>
    </row>
    <row r="1286" spans="1:9">
      <c r="A1286" t="s">
        <v>2801</v>
      </c>
      <c r="B1286" t="s">
        <v>122</v>
      </c>
      <c r="C1286" t="s">
        <v>3089</v>
      </c>
      <c r="D1286" t="s">
        <v>123</v>
      </c>
      <c r="E1286" t="s">
        <v>2587</v>
      </c>
      <c r="F1286" t="s">
        <v>3764</v>
      </c>
      <c r="G1286" t="s">
        <v>3765</v>
      </c>
      <c r="H1286" t="str">
        <f t="shared" si="40"/>
        <v>06</v>
      </c>
      <c r="I1286">
        <f t="shared" si="41"/>
        <v>3</v>
      </c>
    </row>
    <row r="1287" spans="1:9">
      <c r="A1287" t="s">
        <v>2800</v>
      </c>
      <c r="B1287" t="s">
        <v>136</v>
      </c>
      <c r="C1287" t="s">
        <v>3088</v>
      </c>
      <c r="D1287" t="s">
        <v>137</v>
      </c>
      <c r="E1287" t="s">
        <v>2587</v>
      </c>
      <c r="F1287" t="s">
        <v>3770</v>
      </c>
      <c r="G1287" t="s">
        <v>3771</v>
      </c>
      <c r="H1287" t="str">
        <f t="shared" si="40"/>
        <v>34</v>
      </c>
      <c r="I1287">
        <f t="shared" si="41"/>
        <v>3</v>
      </c>
    </row>
    <row r="1288" spans="1:9">
      <c r="A1288" t="s">
        <v>2799</v>
      </c>
      <c r="B1288" t="s">
        <v>138</v>
      </c>
      <c r="C1288" t="s">
        <v>3087</v>
      </c>
      <c r="D1288" t="s">
        <v>139</v>
      </c>
      <c r="E1288" t="s">
        <v>2589</v>
      </c>
      <c r="F1288" t="s">
        <v>3761</v>
      </c>
      <c r="G1288" t="s">
        <v>3773</v>
      </c>
      <c r="H1288" t="str">
        <f t="shared" si="40"/>
        <v>30</v>
      </c>
      <c r="I1288">
        <f t="shared" si="41"/>
        <v>1</v>
      </c>
    </row>
    <row r="1289" spans="1:9">
      <c r="A1289" t="s">
        <v>2799</v>
      </c>
      <c r="B1289" t="s">
        <v>140</v>
      </c>
      <c r="C1289" t="s">
        <v>3087</v>
      </c>
      <c r="D1289" t="s">
        <v>141</v>
      </c>
      <c r="E1289" t="s">
        <v>2587</v>
      </c>
      <c r="F1289" t="s">
        <v>5467</v>
      </c>
      <c r="G1289" t="s">
        <v>3785</v>
      </c>
      <c r="H1289" t="str">
        <f t="shared" si="40"/>
        <v>09</v>
      </c>
      <c r="I1289">
        <f t="shared" si="41"/>
        <v>3</v>
      </c>
    </row>
    <row r="1290" spans="1:9">
      <c r="A1290" t="s">
        <v>2798</v>
      </c>
      <c r="B1290" t="s">
        <v>142</v>
      </c>
      <c r="C1290" t="s">
        <v>3086</v>
      </c>
      <c r="D1290" t="s">
        <v>143</v>
      </c>
      <c r="E1290" t="s">
        <v>2589</v>
      </c>
      <c r="F1290" t="s">
        <v>3761</v>
      </c>
      <c r="G1290" t="s">
        <v>3768</v>
      </c>
      <c r="H1290" t="str">
        <f t="shared" si="40"/>
        <v>13</v>
      </c>
      <c r="I1290">
        <f t="shared" si="41"/>
        <v>1</v>
      </c>
    </row>
    <row r="1291" spans="1:9">
      <c r="A1291" t="s">
        <v>2797</v>
      </c>
      <c r="B1291" t="s">
        <v>148</v>
      </c>
      <c r="C1291" t="s">
        <v>3085</v>
      </c>
      <c r="D1291" t="s">
        <v>149</v>
      </c>
      <c r="E1291" t="s">
        <v>2589</v>
      </c>
      <c r="F1291" t="s">
        <v>3755</v>
      </c>
      <c r="G1291" t="s">
        <v>3756</v>
      </c>
      <c r="H1291" t="str">
        <f t="shared" si="40"/>
        <v>56</v>
      </c>
      <c r="I1291">
        <f t="shared" si="41"/>
        <v>1</v>
      </c>
    </row>
    <row r="1292" spans="1:9">
      <c r="A1292" t="s">
        <v>2797</v>
      </c>
      <c r="B1292" t="s">
        <v>146</v>
      </c>
      <c r="C1292" t="s">
        <v>3085</v>
      </c>
      <c r="D1292" t="s">
        <v>147</v>
      </c>
      <c r="E1292" t="s">
        <v>2589</v>
      </c>
      <c r="F1292" t="s">
        <v>3757</v>
      </c>
      <c r="G1292" t="s">
        <v>3758</v>
      </c>
      <c r="H1292" t="str">
        <f t="shared" si="40"/>
        <v>50</v>
      </c>
      <c r="I1292">
        <f t="shared" si="41"/>
        <v>1</v>
      </c>
    </row>
    <row r="1293" spans="1:9">
      <c r="A1293" t="s">
        <v>2797</v>
      </c>
      <c r="B1293" t="s">
        <v>144</v>
      </c>
      <c r="C1293" t="s">
        <v>3085</v>
      </c>
      <c r="D1293" t="s">
        <v>145</v>
      </c>
      <c r="E1293" t="s">
        <v>2587</v>
      </c>
      <c r="F1293" t="s">
        <v>3761</v>
      </c>
      <c r="G1293" t="s">
        <v>3766</v>
      </c>
      <c r="H1293" t="str">
        <f t="shared" si="40"/>
        <v>12</v>
      </c>
      <c r="I1293">
        <f t="shared" si="41"/>
        <v>3</v>
      </c>
    </row>
    <row r="1294" spans="1:9">
      <c r="A1294" t="s">
        <v>2796</v>
      </c>
      <c r="B1294" t="s">
        <v>5501</v>
      </c>
      <c r="C1294" t="s">
        <v>3084</v>
      </c>
      <c r="D1294" t="s">
        <v>4263</v>
      </c>
      <c r="E1294" t="s">
        <v>2589</v>
      </c>
      <c r="F1294" t="s">
        <v>3755</v>
      </c>
      <c r="G1294" t="s">
        <v>3804</v>
      </c>
      <c r="H1294" t="str">
        <f t="shared" si="40"/>
        <v>57</v>
      </c>
      <c r="I1294">
        <f t="shared" si="41"/>
        <v>1</v>
      </c>
    </row>
    <row r="1295" spans="1:9">
      <c r="A1295" t="s">
        <v>2796</v>
      </c>
      <c r="B1295" t="s">
        <v>152</v>
      </c>
      <c r="C1295" t="s">
        <v>3084</v>
      </c>
      <c r="D1295" t="s">
        <v>153</v>
      </c>
      <c r="E1295" t="s">
        <v>2589</v>
      </c>
      <c r="F1295" t="s">
        <v>3755</v>
      </c>
      <c r="G1295" t="s">
        <v>3756</v>
      </c>
      <c r="H1295" t="str">
        <f t="shared" si="40"/>
        <v>56</v>
      </c>
      <c r="I1295">
        <f t="shared" si="41"/>
        <v>1</v>
      </c>
    </row>
    <row r="1296" spans="1:9">
      <c r="A1296" t="s">
        <v>2796</v>
      </c>
      <c r="B1296" t="s">
        <v>151</v>
      </c>
      <c r="C1296" t="s">
        <v>3084</v>
      </c>
      <c r="D1296" t="s">
        <v>4664</v>
      </c>
      <c r="E1296" t="s">
        <v>2589</v>
      </c>
      <c r="F1296" t="s">
        <v>3757</v>
      </c>
      <c r="G1296" t="s">
        <v>3758</v>
      </c>
      <c r="H1296" t="str">
        <f t="shared" si="40"/>
        <v>50</v>
      </c>
      <c r="I1296">
        <f t="shared" si="41"/>
        <v>1</v>
      </c>
    </row>
    <row r="1297" spans="1:9">
      <c r="A1297" t="s">
        <v>2796</v>
      </c>
      <c r="B1297" t="s">
        <v>4662</v>
      </c>
      <c r="C1297" t="s">
        <v>3084</v>
      </c>
      <c r="D1297" t="s">
        <v>4663</v>
      </c>
      <c r="E1297" t="s">
        <v>2587</v>
      </c>
      <c r="F1297" t="s">
        <v>3761</v>
      </c>
      <c r="G1297" t="s">
        <v>3762</v>
      </c>
      <c r="H1297" t="str">
        <f t="shared" si="40"/>
        <v>27</v>
      </c>
      <c r="I1297">
        <f t="shared" si="41"/>
        <v>3</v>
      </c>
    </row>
    <row r="1298" spans="1:9">
      <c r="A1298" t="s">
        <v>2796</v>
      </c>
      <c r="B1298" t="s">
        <v>150</v>
      </c>
      <c r="C1298" t="s">
        <v>3084</v>
      </c>
      <c r="D1298" t="s">
        <v>4661</v>
      </c>
      <c r="E1298" t="s">
        <v>2587</v>
      </c>
      <c r="F1298" t="s">
        <v>3764</v>
      </c>
      <c r="G1298" t="s">
        <v>3765</v>
      </c>
      <c r="H1298" t="str">
        <f t="shared" si="40"/>
        <v>06</v>
      </c>
      <c r="I1298">
        <f t="shared" si="41"/>
        <v>3</v>
      </c>
    </row>
    <row r="1299" spans="1:9">
      <c r="A1299" t="s">
        <v>2795</v>
      </c>
      <c r="B1299" t="s">
        <v>164</v>
      </c>
      <c r="C1299" t="s">
        <v>3083</v>
      </c>
      <c r="D1299" t="s">
        <v>165</v>
      </c>
      <c r="E1299" t="s">
        <v>2587</v>
      </c>
      <c r="F1299" t="s">
        <v>3755</v>
      </c>
      <c r="G1299" t="s">
        <v>3756</v>
      </c>
      <c r="H1299" t="str">
        <f t="shared" si="40"/>
        <v>56</v>
      </c>
      <c r="I1299">
        <f t="shared" si="41"/>
        <v>3</v>
      </c>
    </row>
    <row r="1300" spans="1:9">
      <c r="A1300" t="s">
        <v>2795</v>
      </c>
      <c r="B1300" t="s">
        <v>162</v>
      </c>
      <c r="C1300" t="s">
        <v>3083</v>
      </c>
      <c r="D1300" t="s">
        <v>163</v>
      </c>
      <c r="E1300" t="s">
        <v>2587</v>
      </c>
      <c r="F1300" t="s">
        <v>3757</v>
      </c>
      <c r="G1300" t="s">
        <v>3769</v>
      </c>
      <c r="H1300" t="str">
        <f t="shared" si="40"/>
        <v>47</v>
      </c>
      <c r="I1300">
        <f t="shared" si="41"/>
        <v>3</v>
      </c>
    </row>
    <row r="1301" spans="1:9">
      <c r="A1301" t="s">
        <v>2795</v>
      </c>
      <c r="B1301" t="s">
        <v>160</v>
      </c>
      <c r="C1301" t="s">
        <v>3083</v>
      </c>
      <c r="D1301" t="s">
        <v>161</v>
      </c>
      <c r="E1301" t="s">
        <v>2589</v>
      </c>
      <c r="F1301" t="s">
        <v>3761</v>
      </c>
      <c r="G1301" t="s">
        <v>3793</v>
      </c>
      <c r="H1301" t="str">
        <f t="shared" si="40"/>
        <v>19</v>
      </c>
      <c r="I1301">
        <f t="shared" si="41"/>
        <v>1</v>
      </c>
    </row>
    <row r="1302" spans="1:9">
      <c r="A1302" t="s">
        <v>2795</v>
      </c>
      <c r="B1302" t="s">
        <v>154</v>
      </c>
      <c r="C1302" t="s">
        <v>3083</v>
      </c>
      <c r="D1302" t="s">
        <v>155</v>
      </c>
      <c r="E1302" t="s">
        <v>2589</v>
      </c>
      <c r="F1302" t="s">
        <v>3761</v>
      </c>
      <c r="G1302" t="s">
        <v>5464</v>
      </c>
      <c r="H1302" t="str">
        <f t="shared" si="40"/>
        <v>15</v>
      </c>
      <c r="I1302">
        <f t="shared" si="41"/>
        <v>1</v>
      </c>
    </row>
    <row r="1303" spans="1:9">
      <c r="A1303" t="s">
        <v>2795</v>
      </c>
      <c r="B1303" t="s">
        <v>156</v>
      </c>
      <c r="C1303" t="s">
        <v>3083</v>
      </c>
      <c r="D1303" t="s">
        <v>157</v>
      </c>
      <c r="E1303" t="s">
        <v>2587</v>
      </c>
      <c r="F1303" t="s">
        <v>3761</v>
      </c>
      <c r="G1303" t="s">
        <v>5464</v>
      </c>
      <c r="H1303" t="str">
        <f t="shared" si="40"/>
        <v>15</v>
      </c>
      <c r="I1303">
        <f t="shared" si="41"/>
        <v>3</v>
      </c>
    </row>
    <row r="1304" spans="1:9">
      <c r="A1304" t="s">
        <v>2795</v>
      </c>
      <c r="B1304" t="s">
        <v>158</v>
      </c>
      <c r="C1304" t="s">
        <v>3083</v>
      </c>
      <c r="D1304" t="s">
        <v>159</v>
      </c>
      <c r="E1304" t="s">
        <v>2587</v>
      </c>
      <c r="F1304" t="s">
        <v>3761</v>
      </c>
      <c r="G1304" t="s">
        <v>5464</v>
      </c>
      <c r="H1304" t="str">
        <f t="shared" si="40"/>
        <v>15</v>
      </c>
      <c r="I1304">
        <f t="shared" si="41"/>
        <v>3</v>
      </c>
    </row>
    <row r="1305" spans="1:9">
      <c r="A1305" t="s">
        <v>2795</v>
      </c>
      <c r="B1305" t="s">
        <v>5393</v>
      </c>
      <c r="C1305" t="s">
        <v>3083</v>
      </c>
      <c r="D1305" t="s">
        <v>5394</v>
      </c>
      <c r="E1305" t="s">
        <v>2587</v>
      </c>
      <c r="F1305" t="s">
        <v>3764</v>
      </c>
      <c r="G1305" t="s">
        <v>3017</v>
      </c>
      <c r="H1305" t="str">
        <f t="shared" si="40"/>
        <v>01</v>
      </c>
      <c r="I1305">
        <f t="shared" si="41"/>
        <v>3</v>
      </c>
    </row>
    <row r="1306" spans="1:9">
      <c r="A1306" t="s">
        <v>2794</v>
      </c>
      <c r="B1306" t="s">
        <v>166</v>
      </c>
      <c r="C1306" t="s">
        <v>3082</v>
      </c>
      <c r="D1306" t="s">
        <v>167</v>
      </c>
      <c r="E1306" t="s">
        <v>2587</v>
      </c>
      <c r="F1306" t="s">
        <v>3761</v>
      </c>
      <c r="G1306" t="s">
        <v>3768</v>
      </c>
      <c r="H1306" t="str">
        <f t="shared" si="40"/>
        <v>13</v>
      </c>
      <c r="I1306">
        <f t="shared" si="41"/>
        <v>3</v>
      </c>
    </row>
    <row r="1307" spans="1:9">
      <c r="A1307" t="s">
        <v>2793</v>
      </c>
      <c r="B1307" t="s">
        <v>181</v>
      </c>
      <c r="C1307" t="s">
        <v>3081</v>
      </c>
      <c r="D1307" t="s">
        <v>182</v>
      </c>
      <c r="E1307" t="s">
        <v>2589</v>
      </c>
      <c r="F1307" t="s">
        <v>3755</v>
      </c>
      <c r="G1307" t="s">
        <v>3756</v>
      </c>
      <c r="H1307" t="str">
        <f t="shared" si="40"/>
        <v>56</v>
      </c>
      <c r="I1307">
        <f t="shared" si="41"/>
        <v>1</v>
      </c>
    </row>
    <row r="1308" spans="1:9">
      <c r="A1308" t="s">
        <v>2793</v>
      </c>
      <c r="B1308" t="s">
        <v>177</v>
      </c>
      <c r="C1308" t="s">
        <v>3081</v>
      </c>
      <c r="D1308" t="s">
        <v>178</v>
      </c>
      <c r="E1308" t="s">
        <v>2587</v>
      </c>
      <c r="F1308" t="s">
        <v>3757</v>
      </c>
      <c r="G1308" t="s">
        <v>3758</v>
      </c>
      <c r="H1308" t="str">
        <f t="shared" si="40"/>
        <v>50</v>
      </c>
      <c r="I1308">
        <f t="shared" si="41"/>
        <v>3</v>
      </c>
    </row>
    <row r="1309" spans="1:9">
      <c r="A1309" t="s">
        <v>2793</v>
      </c>
      <c r="B1309" t="s">
        <v>179</v>
      </c>
      <c r="C1309" t="s">
        <v>3081</v>
      </c>
      <c r="D1309" t="s">
        <v>180</v>
      </c>
      <c r="E1309" t="s">
        <v>2587</v>
      </c>
      <c r="F1309" t="s">
        <v>3757</v>
      </c>
      <c r="G1309" t="s">
        <v>3758</v>
      </c>
      <c r="H1309" t="str">
        <f t="shared" si="40"/>
        <v>50</v>
      </c>
      <c r="I1309">
        <f t="shared" si="41"/>
        <v>3</v>
      </c>
    </row>
    <row r="1310" spans="1:9">
      <c r="A1310" t="s">
        <v>2793</v>
      </c>
      <c r="B1310" t="s">
        <v>173</v>
      </c>
      <c r="C1310" t="s">
        <v>3081</v>
      </c>
      <c r="D1310" t="s">
        <v>174</v>
      </c>
      <c r="E1310" t="s">
        <v>2589</v>
      </c>
      <c r="F1310" t="s">
        <v>3761</v>
      </c>
      <c r="G1310" t="s">
        <v>5463</v>
      </c>
      <c r="H1310" t="str">
        <f t="shared" si="40"/>
        <v>16</v>
      </c>
      <c r="I1310">
        <f t="shared" si="41"/>
        <v>1</v>
      </c>
    </row>
    <row r="1311" spans="1:9">
      <c r="A1311" t="s">
        <v>2793</v>
      </c>
      <c r="B1311" t="s">
        <v>170</v>
      </c>
      <c r="C1311" t="s">
        <v>3081</v>
      </c>
      <c r="D1311" t="s">
        <v>3302</v>
      </c>
      <c r="E1311" t="s">
        <v>2587</v>
      </c>
      <c r="F1311" t="s">
        <v>3761</v>
      </c>
      <c r="G1311" t="s">
        <v>5463</v>
      </c>
      <c r="H1311" t="str">
        <f t="shared" si="40"/>
        <v>16</v>
      </c>
      <c r="I1311">
        <f t="shared" si="41"/>
        <v>3</v>
      </c>
    </row>
    <row r="1312" spans="1:9">
      <c r="A1312" t="s">
        <v>2793</v>
      </c>
      <c r="B1312" t="s">
        <v>171</v>
      </c>
      <c r="C1312" t="s">
        <v>3081</v>
      </c>
      <c r="D1312" t="s">
        <v>172</v>
      </c>
      <c r="E1312" t="s">
        <v>2587</v>
      </c>
      <c r="F1312" t="s">
        <v>3761</v>
      </c>
      <c r="G1312" t="s">
        <v>5463</v>
      </c>
      <c r="H1312" t="str">
        <f t="shared" si="40"/>
        <v>16</v>
      </c>
      <c r="I1312">
        <f t="shared" si="41"/>
        <v>3</v>
      </c>
    </row>
    <row r="1313" spans="1:9">
      <c r="A1313" t="s">
        <v>2793</v>
      </c>
      <c r="B1313" t="s">
        <v>175</v>
      </c>
      <c r="C1313" t="s">
        <v>3081</v>
      </c>
      <c r="D1313" t="s">
        <v>176</v>
      </c>
      <c r="E1313" t="s">
        <v>2587</v>
      </c>
      <c r="F1313" t="s">
        <v>3761</v>
      </c>
      <c r="G1313" t="s">
        <v>5463</v>
      </c>
      <c r="H1313" t="str">
        <f t="shared" si="40"/>
        <v>16</v>
      </c>
      <c r="I1313">
        <f t="shared" si="41"/>
        <v>3</v>
      </c>
    </row>
    <row r="1314" spans="1:9">
      <c r="A1314" t="s">
        <v>2793</v>
      </c>
      <c r="B1314" t="s">
        <v>168</v>
      </c>
      <c r="C1314" t="s">
        <v>3081</v>
      </c>
      <c r="D1314" t="s">
        <v>169</v>
      </c>
      <c r="E1314" t="s">
        <v>2589</v>
      </c>
      <c r="F1314" t="s">
        <v>3764</v>
      </c>
      <c r="G1314" t="s">
        <v>3017</v>
      </c>
      <c r="H1314" t="str">
        <f t="shared" si="40"/>
        <v>01</v>
      </c>
      <c r="I1314">
        <f t="shared" si="41"/>
        <v>1</v>
      </c>
    </row>
    <row r="1315" spans="1:9">
      <c r="A1315" t="s">
        <v>2792</v>
      </c>
      <c r="B1315" t="s">
        <v>3611</v>
      </c>
      <c r="C1315" t="s">
        <v>3080</v>
      </c>
      <c r="D1315" t="s">
        <v>3612</v>
      </c>
      <c r="E1315" t="s">
        <v>2589</v>
      </c>
      <c r="F1315" t="s">
        <v>3755</v>
      </c>
      <c r="G1315" t="s">
        <v>3756</v>
      </c>
      <c r="H1315" t="str">
        <f t="shared" si="40"/>
        <v>56</v>
      </c>
      <c r="I1315">
        <f t="shared" si="41"/>
        <v>1</v>
      </c>
    </row>
    <row r="1316" spans="1:9">
      <c r="A1316" t="s">
        <v>2792</v>
      </c>
      <c r="B1316" t="s">
        <v>3608</v>
      </c>
      <c r="C1316" t="s">
        <v>3080</v>
      </c>
      <c r="D1316" t="s">
        <v>24</v>
      </c>
      <c r="E1316" t="s">
        <v>2097</v>
      </c>
      <c r="F1316" t="s">
        <v>3757</v>
      </c>
      <c r="G1316" t="s">
        <v>3758</v>
      </c>
      <c r="H1316" t="str">
        <f t="shared" si="40"/>
        <v>50</v>
      </c>
      <c r="I1316">
        <f t="shared" si="41"/>
        <v>2</v>
      </c>
    </row>
    <row r="1317" spans="1:9">
      <c r="A1317" t="s">
        <v>2792</v>
      </c>
      <c r="B1317" t="s">
        <v>3609</v>
      </c>
      <c r="C1317" t="s">
        <v>3080</v>
      </c>
      <c r="D1317" t="s">
        <v>3610</v>
      </c>
      <c r="E1317" t="s">
        <v>2097</v>
      </c>
      <c r="F1317" t="s">
        <v>3757</v>
      </c>
      <c r="G1317" t="s">
        <v>3758</v>
      </c>
      <c r="H1317" t="str">
        <f t="shared" si="40"/>
        <v>50</v>
      </c>
      <c r="I1317">
        <f t="shared" si="41"/>
        <v>2</v>
      </c>
    </row>
    <row r="1318" spans="1:9">
      <c r="A1318" t="s">
        <v>2792</v>
      </c>
      <c r="B1318" t="s">
        <v>185</v>
      </c>
      <c r="C1318" t="s">
        <v>3080</v>
      </c>
      <c r="D1318" t="s">
        <v>3599</v>
      </c>
      <c r="E1318" t="s">
        <v>2097</v>
      </c>
      <c r="F1318" t="s">
        <v>3761</v>
      </c>
      <c r="G1318" t="s">
        <v>5463</v>
      </c>
      <c r="H1318" t="str">
        <f t="shared" si="40"/>
        <v>16</v>
      </c>
      <c r="I1318">
        <f t="shared" si="41"/>
        <v>2</v>
      </c>
    </row>
    <row r="1319" spans="1:9">
      <c r="A1319" t="s">
        <v>2792</v>
      </c>
      <c r="B1319" t="s">
        <v>3604</v>
      </c>
      <c r="C1319" t="s">
        <v>3080</v>
      </c>
      <c r="D1319" t="s">
        <v>3605</v>
      </c>
      <c r="E1319" t="s">
        <v>2097</v>
      </c>
      <c r="F1319" t="s">
        <v>3761</v>
      </c>
      <c r="G1319" t="s">
        <v>5463</v>
      </c>
      <c r="H1319" t="str">
        <f t="shared" si="40"/>
        <v>16</v>
      </c>
      <c r="I1319">
        <f t="shared" si="41"/>
        <v>2</v>
      </c>
    </row>
    <row r="1320" spans="1:9">
      <c r="A1320" t="s">
        <v>2792</v>
      </c>
      <c r="B1320" t="s">
        <v>3602</v>
      </c>
      <c r="C1320" t="s">
        <v>3080</v>
      </c>
      <c r="D1320" t="s">
        <v>3603</v>
      </c>
      <c r="E1320" t="s">
        <v>2097</v>
      </c>
      <c r="F1320" t="s">
        <v>3761</v>
      </c>
      <c r="G1320" t="s">
        <v>5463</v>
      </c>
      <c r="H1320" t="str">
        <f t="shared" si="40"/>
        <v>16</v>
      </c>
      <c r="I1320">
        <f t="shared" si="41"/>
        <v>2</v>
      </c>
    </row>
    <row r="1321" spans="1:9">
      <c r="A1321" t="s">
        <v>2792</v>
      </c>
      <c r="B1321" t="s">
        <v>3606</v>
      </c>
      <c r="C1321" t="s">
        <v>3080</v>
      </c>
      <c r="D1321" t="s">
        <v>3607</v>
      </c>
      <c r="E1321" t="s">
        <v>2097</v>
      </c>
      <c r="F1321" t="s">
        <v>3761</v>
      </c>
      <c r="G1321" t="s">
        <v>5463</v>
      </c>
      <c r="H1321" t="str">
        <f t="shared" si="40"/>
        <v>16</v>
      </c>
      <c r="I1321">
        <f t="shared" si="41"/>
        <v>2</v>
      </c>
    </row>
    <row r="1322" spans="1:9">
      <c r="A1322" t="s">
        <v>2792</v>
      </c>
      <c r="B1322" t="s">
        <v>3600</v>
      </c>
      <c r="C1322" t="s">
        <v>3080</v>
      </c>
      <c r="D1322" t="s">
        <v>3601</v>
      </c>
      <c r="E1322" t="s">
        <v>2589</v>
      </c>
      <c r="F1322" t="s">
        <v>3761</v>
      </c>
      <c r="G1322" t="s">
        <v>3766</v>
      </c>
      <c r="H1322" t="str">
        <f t="shared" si="40"/>
        <v>12</v>
      </c>
      <c r="I1322">
        <f t="shared" si="41"/>
        <v>1</v>
      </c>
    </row>
    <row r="1323" spans="1:9">
      <c r="A1323" t="s">
        <v>2792</v>
      </c>
      <c r="B1323" t="s">
        <v>183</v>
      </c>
      <c r="C1323" t="s">
        <v>3080</v>
      </c>
      <c r="D1323" t="s">
        <v>184</v>
      </c>
      <c r="E1323" t="s">
        <v>2097</v>
      </c>
      <c r="F1323" t="s">
        <v>3761</v>
      </c>
      <c r="G1323" t="s">
        <v>3766</v>
      </c>
      <c r="H1323" t="str">
        <f t="shared" si="40"/>
        <v>12</v>
      </c>
      <c r="I1323">
        <f t="shared" si="41"/>
        <v>2</v>
      </c>
    </row>
    <row r="1324" spans="1:9">
      <c r="A1324" t="s">
        <v>2792</v>
      </c>
      <c r="B1324" t="s">
        <v>5502</v>
      </c>
      <c r="C1324" t="s">
        <v>3080</v>
      </c>
      <c r="D1324" t="s">
        <v>5503</v>
      </c>
      <c r="E1324" t="s">
        <v>2589</v>
      </c>
      <c r="F1324" t="s">
        <v>3764</v>
      </c>
      <c r="G1324" t="s">
        <v>4596</v>
      </c>
      <c r="H1324" t="str">
        <f t="shared" si="40"/>
        <v>02</v>
      </c>
      <c r="I1324">
        <f t="shared" si="41"/>
        <v>1</v>
      </c>
    </row>
    <row r="1325" spans="1:9">
      <c r="A1325" t="s">
        <v>2791</v>
      </c>
      <c r="B1325" t="s">
        <v>3616</v>
      </c>
      <c r="C1325" t="s">
        <v>3079</v>
      </c>
      <c r="D1325" t="s">
        <v>3617</v>
      </c>
      <c r="E1325" t="s">
        <v>2589</v>
      </c>
      <c r="F1325" t="s">
        <v>4553</v>
      </c>
      <c r="G1325" t="s">
        <v>3767</v>
      </c>
      <c r="H1325" t="str">
        <f t="shared" si="40"/>
        <v>58</v>
      </c>
      <c r="I1325">
        <f t="shared" si="41"/>
        <v>1</v>
      </c>
    </row>
    <row r="1326" spans="1:9">
      <c r="A1326" t="s">
        <v>2791</v>
      </c>
      <c r="B1326" t="s">
        <v>3614</v>
      </c>
      <c r="C1326" t="s">
        <v>3079</v>
      </c>
      <c r="D1326" t="s">
        <v>3615</v>
      </c>
      <c r="E1326" t="s">
        <v>2097</v>
      </c>
      <c r="F1326" t="s">
        <v>3761</v>
      </c>
      <c r="G1326" t="s">
        <v>3773</v>
      </c>
      <c r="H1326" t="str">
        <f t="shared" si="40"/>
        <v>30</v>
      </c>
      <c r="I1326">
        <f t="shared" si="41"/>
        <v>2</v>
      </c>
    </row>
    <row r="1327" spans="1:9">
      <c r="A1327" t="s">
        <v>2791</v>
      </c>
      <c r="B1327" t="s">
        <v>3613</v>
      </c>
      <c r="C1327" t="s">
        <v>3079</v>
      </c>
      <c r="D1327" t="s">
        <v>4270</v>
      </c>
      <c r="E1327" t="s">
        <v>2097</v>
      </c>
      <c r="F1327" t="s">
        <v>5467</v>
      </c>
      <c r="G1327" t="s">
        <v>3785</v>
      </c>
      <c r="H1327" t="str">
        <f t="shared" si="40"/>
        <v>09</v>
      </c>
      <c r="I1327">
        <f t="shared" si="41"/>
        <v>2</v>
      </c>
    </row>
    <row r="1328" spans="1:9">
      <c r="A1328" t="s">
        <v>2790</v>
      </c>
      <c r="B1328" t="s">
        <v>3628</v>
      </c>
      <c r="C1328" t="s">
        <v>3078</v>
      </c>
      <c r="D1328" t="s">
        <v>5490</v>
      </c>
      <c r="E1328" t="s">
        <v>2589</v>
      </c>
      <c r="F1328" t="s">
        <v>3755</v>
      </c>
      <c r="G1328" t="s">
        <v>3756</v>
      </c>
      <c r="H1328" t="str">
        <f t="shared" si="40"/>
        <v>56</v>
      </c>
      <c r="I1328">
        <f t="shared" si="41"/>
        <v>1</v>
      </c>
    </row>
    <row r="1329" spans="1:9">
      <c r="A1329" t="s">
        <v>2790</v>
      </c>
      <c r="B1329" t="s">
        <v>3630</v>
      </c>
      <c r="C1329" t="s">
        <v>3078</v>
      </c>
      <c r="D1329" t="s">
        <v>3631</v>
      </c>
      <c r="E1329" t="s">
        <v>2589</v>
      </c>
      <c r="F1329" t="s">
        <v>3755</v>
      </c>
      <c r="G1329" t="s">
        <v>3756</v>
      </c>
      <c r="H1329" t="str">
        <f t="shared" si="40"/>
        <v>56</v>
      </c>
      <c r="I1329">
        <f t="shared" si="41"/>
        <v>1</v>
      </c>
    </row>
    <row r="1330" spans="1:9">
      <c r="A1330" t="s">
        <v>2790</v>
      </c>
      <c r="B1330" t="s">
        <v>3624</v>
      </c>
      <c r="C1330" t="s">
        <v>3078</v>
      </c>
      <c r="D1330" t="s">
        <v>3625</v>
      </c>
      <c r="E1330" t="s">
        <v>2097</v>
      </c>
      <c r="F1330" t="s">
        <v>3757</v>
      </c>
      <c r="G1330" t="s">
        <v>3769</v>
      </c>
      <c r="H1330" t="str">
        <f t="shared" si="40"/>
        <v>47</v>
      </c>
      <c r="I1330">
        <f t="shared" si="41"/>
        <v>2</v>
      </c>
    </row>
    <row r="1331" spans="1:9">
      <c r="A1331" t="s">
        <v>2790</v>
      </c>
      <c r="B1331" t="s">
        <v>3620</v>
      </c>
      <c r="C1331" t="s">
        <v>3078</v>
      </c>
      <c r="D1331" t="s">
        <v>3621</v>
      </c>
      <c r="E1331" t="s">
        <v>2097</v>
      </c>
      <c r="F1331" t="s">
        <v>3761</v>
      </c>
      <c r="G1331" t="s">
        <v>3776</v>
      </c>
      <c r="H1331" t="str">
        <f t="shared" si="40"/>
        <v>11</v>
      </c>
      <c r="I1331">
        <f t="shared" si="41"/>
        <v>2</v>
      </c>
    </row>
    <row r="1332" spans="1:9">
      <c r="A1332" t="s">
        <v>2790</v>
      </c>
      <c r="B1332" t="s">
        <v>3618</v>
      </c>
      <c r="C1332" t="s">
        <v>3078</v>
      </c>
      <c r="D1332" t="s">
        <v>3619</v>
      </c>
      <c r="E1332" t="s">
        <v>2097</v>
      </c>
      <c r="F1332" t="s">
        <v>3764</v>
      </c>
      <c r="G1332" t="s">
        <v>5483</v>
      </c>
      <c r="H1332" t="str">
        <f t="shared" si="40"/>
        <v>07</v>
      </c>
      <c r="I1332">
        <f t="shared" si="41"/>
        <v>2</v>
      </c>
    </row>
    <row r="1333" spans="1:9">
      <c r="A1333" t="s">
        <v>2789</v>
      </c>
      <c r="B1333" t="s">
        <v>3640</v>
      </c>
      <c r="C1333" t="s">
        <v>3077</v>
      </c>
      <c r="D1333" t="s">
        <v>3641</v>
      </c>
      <c r="E1333" t="s">
        <v>2587</v>
      </c>
      <c r="F1333" t="s">
        <v>3755</v>
      </c>
      <c r="G1333" t="s">
        <v>3756</v>
      </c>
      <c r="H1333" t="str">
        <f t="shared" si="40"/>
        <v>56</v>
      </c>
      <c r="I1333">
        <f t="shared" si="41"/>
        <v>3</v>
      </c>
    </row>
    <row r="1334" spans="1:9">
      <c r="A1334" t="s">
        <v>2789</v>
      </c>
      <c r="B1334" t="s">
        <v>3638</v>
      </c>
      <c r="C1334" t="s">
        <v>3077</v>
      </c>
      <c r="D1334" t="s">
        <v>3639</v>
      </c>
      <c r="E1334" t="s">
        <v>2587</v>
      </c>
      <c r="F1334" t="s">
        <v>3757</v>
      </c>
      <c r="G1334" t="s">
        <v>3758</v>
      </c>
      <c r="H1334" t="str">
        <f t="shared" si="40"/>
        <v>50</v>
      </c>
      <c r="I1334">
        <f t="shared" si="41"/>
        <v>3</v>
      </c>
    </row>
    <row r="1335" spans="1:9">
      <c r="A1335" t="s">
        <v>2789</v>
      </c>
      <c r="B1335" t="s">
        <v>3632</v>
      </c>
      <c r="C1335" t="s">
        <v>3077</v>
      </c>
      <c r="D1335" t="s">
        <v>3633</v>
      </c>
      <c r="E1335" t="s">
        <v>2589</v>
      </c>
      <c r="F1335" t="s">
        <v>3761</v>
      </c>
      <c r="G1335" t="s">
        <v>3766</v>
      </c>
      <c r="H1335" t="str">
        <f t="shared" si="40"/>
        <v>12</v>
      </c>
      <c r="I1335">
        <f t="shared" si="41"/>
        <v>1</v>
      </c>
    </row>
    <row r="1336" spans="1:9">
      <c r="A1336" t="s">
        <v>2789</v>
      </c>
      <c r="B1336" t="s">
        <v>3634</v>
      </c>
      <c r="C1336" t="s">
        <v>3077</v>
      </c>
      <c r="D1336" t="s">
        <v>3635</v>
      </c>
      <c r="E1336" t="s">
        <v>2589</v>
      </c>
      <c r="F1336" t="s">
        <v>3761</v>
      </c>
      <c r="G1336" t="s">
        <v>3766</v>
      </c>
      <c r="H1336" t="str">
        <f t="shared" si="40"/>
        <v>12</v>
      </c>
      <c r="I1336">
        <f t="shared" si="41"/>
        <v>1</v>
      </c>
    </row>
    <row r="1337" spans="1:9">
      <c r="A1337" t="s">
        <v>2789</v>
      </c>
      <c r="B1337" t="s">
        <v>3636</v>
      </c>
      <c r="C1337" t="s">
        <v>3077</v>
      </c>
      <c r="D1337" t="s">
        <v>3637</v>
      </c>
      <c r="E1337" t="s">
        <v>2589</v>
      </c>
      <c r="F1337" t="s">
        <v>3761</v>
      </c>
      <c r="G1337" t="s">
        <v>3766</v>
      </c>
      <c r="H1337" t="str">
        <f t="shared" si="40"/>
        <v>12</v>
      </c>
      <c r="I1337">
        <f t="shared" si="41"/>
        <v>1</v>
      </c>
    </row>
    <row r="1338" spans="1:9">
      <c r="A1338" t="s">
        <v>2788</v>
      </c>
      <c r="B1338" t="s">
        <v>3650</v>
      </c>
      <c r="C1338" t="s">
        <v>3076</v>
      </c>
      <c r="D1338" t="s">
        <v>3651</v>
      </c>
      <c r="E1338" t="s">
        <v>2589</v>
      </c>
      <c r="F1338" t="s">
        <v>3755</v>
      </c>
      <c r="G1338" t="s">
        <v>3756</v>
      </c>
      <c r="H1338" t="str">
        <f t="shared" si="40"/>
        <v>56</v>
      </c>
      <c r="I1338">
        <f t="shared" si="41"/>
        <v>1</v>
      </c>
    </row>
    <row r="1339" spans="1:9">
      <c r="A1339" t="s">
        <v>2788</v>
      </c>
      <c r="B1339" t="s">
        <v>3648</v>
      </c>
      <c r="C1339" t="s">
        <v>3076</v>
      </c>
      <c r="D1339" t="s">
        <v>3649</v>
      </c>
      <c r="E1339" t="s">
        <v>2589</v>
      </c>
      <c r="F1339" t="s">
        <v>3757</v>
      </c>
      <c r="G1339" t="s">
        <v>3758</v>
      </c>
      <c r="H1339" t="str">
        <f t="shared" ref="H1339:H1402" si="42">VLOOKUP(G1339,dataSchoolOrder,2,0)</f>
        <v>50</v>
      </c>
      <c r="I1339">
        <f t="shared" si="41"/>
        <v>1</v>
      </c>
    </row>
    <row r="1340" spans="1:9">
      <c r="A1340" t="s">
        <v>2788</v>
      </c>
      <c r="B1340" t="s">
        <v>3642</v>
      </c>
      <c r="C1340" t="s">
        <v>3076</v>
      </c>
      <c r="D1340" t="s">
        <v>3643</v>
      </c>
      <c r="E1340" t="s">
        <v>2587</v>
      </c>
      <c r="F1340" t="s">
        <v>3761</v>
      </c>
      <c r="G1340" t="s">
        <v>5463</v>
      </c>
      <c r="H1340" t="str">
        <f t="shared" si="42"/>
        <v>16</v>
      </c>
      <c r="I1340">
        <f t="shared" si="41"/>
        <v>3</v>
      </c>
    </row>
    <row r="1341" spans="1:9">
      <c r="A1341" t="s">
        <v>2788</v>
      </c>
      <c r="B1341" t="s">
        <v>3646</v>
      </c>
      <c r="C1341" t="s">
        <v>3076</v>
      </c>
      <c r="D1341" t="s">
        <v>3647</v>
      </c>
      <c r="E1341" t="s">
        <v>2587</v>
      </c>
      <c r="F1341" t="s">
        <v>3761</v>
      </c>
      <c r="G1341" t="s">
        <v>5463</v>
      </c>
      <c r="H1341" t="str">
        <f t="shared" si="42"/>
        <v>16</v>
      </c>
      <c r="I1341">
        <f t="shared" si="41"/>
        <v>3</v>
      </c>
    </row>
    <row r="1342" spans="1:9">
      <c r="A1342" t="s">
        <v>2788</v>
      </c>
      <c r="B1342" t="s">
        <v>3644</v>
      </c>
      <c r="C1342" t="s">
        <v>3076</v>
      </c>
      <c r="D1342" t="s">
        <v>3645</v>
      </c>
      <c r="E1342" t="s">
        <v>2587</v>
      </c>
      <c r="F1342" t="s">
        <v>3761</v>
      </c>
      <c r="G1342" t="s">
        <v>5463</v>
      </c>
      <c r="H1342" t="str">
        <f t="shared" si="42"/>
        <v>16</v>
      </c>
      <c r="I1342">
        <f t="shared" si="41"/>
        <v>3</v>
      </c>
    </row>
    <row r="1343" spans="1:9">
      <c r="A1343" t="s">
        <v>2787</v>
      </c>
      <c r="B1343" t="s">
        <v>3656</v>
      </c>
      <c r="C1343" t="s">
        <v>3075</v>
      </c>
      <c r="D1343" t="s">
        <v>5525</v>
      </c>
      <c r="E1343" t="s">
        <v>2097</v>
      </c>
      <c r="F1343" t="s">
        <v>3755</v>
      </c>
      <c r="G1343" t="s">
        <v>3756</v>
      </c>
      <c r="H1343" t="str">
        <f t="shared" si="42"/>
        <v>56</v>
      </c>
      <c r="I1343">
        <f t="shared" si="41"/>
        <v>2</v>
      </c>
    </row>
    <row r="1344" spans="1:9">
      <c r="A1344" t="s">
        <v>2787</v>
      </c>
      <c r="B1344" t="s">
        <v>5524</v>
      </c>
      <c r="C1344" t="s">
        <v>3075</v>
      </c>
      <c r="D1344" t="s">
        <v>3655</v>
      </c>
      <c r="E1344" t="s">
        <v>2097</v>
      </c>
      <c r="F1344" t="s">
        <v>3757</v>
      </c>
      <c r="G1344" t="s">
        <v>3769</v>
      </c>
      <c r="H1344" t="str">
        <f t="shared" si="42"/>
        <v>47</v>
      </c>
      <c r="I1344">
        <f t="shared" si="41"/>
        <v>2</v>
      </c>
    </row>
    <row r="1345" spans="1:9">
      <c r="A1345" t="s">
        <v>2787</v>
      </c>
      <c r="B1345" t="s">
        <v>3652</v>
      </c>
      <c r="C1345" t="s">
        <v>3075</v>
      </c>
      <c r="D1345" t="s">
        <v>3653</v>
      </c>
      <c r="E1345" t="s">
        <v>2097</v>
      </c>
      <c r="F1345" t="s">
        <v>3761</v>
      </c>
      <c r="G1345" t="s">
        <v>3776</v>
      </c>
      <c r="H1345" t="str">
        <f t="shared" si="42"/>
        <v>11</v>
      </c>
      <c r="I1345">
        <f t="shared" si="41"/>
        <v>2</v>
      </c>
    </row>
    <row r="1346" spans="1:9">
      <c r="A1346" t="s">
        <v>2786</v>
      </c>
      <c r="B1346" t="s">
        <v>3673</v>
      </c>
      <c r="C1346" t="s">
        <v>3074</v>
      </c>
      <c r="D1346" t="s">
        <v>3674</v>
      </c>
      <c r="E1346" t="s">
        <v>2587</v>
      </c>
      <c r="F1346" t="s">
        <v>3755</v>
      </c>
      <c r="G1346" t="s">
        <v>3756</v>
      </c>
      <c r="H1346" t="str">
        <f t="shared" si="42"/>
        <v>56</v>
      </c>
      <c r="I1346">
        <f t="shared" ref="I1346:I1409" si="43">IFERROR(VLOOKUP(E1346,dataTitleIOrder,2,0),"")</f>
        <v>3</v>
      </c>
    </row>
    <row r="1347" spans="1:9">
      <c r="A1347" t="s">
        <v>2786</v>
      </c>
      <c r="B1347" t="s">
        <v>3671</v>
      </c>
      <c r="C1347" t="s">
        <v>3074</v>
      </c>
      <c r="D1347" t="s">
        <v>3672</v>
      </c>
      <c r="E1347" t="s">
        <v>2589</v>
      </c>
      <c r="F1347" t="s">
        <v>3757</v>
      </c>
      <c r="G1347" t="s">
        <v>3758</v>
      </c>
      <c r="H1347" t="str">
        <f t="shared" si="42"/>
        <v>50</v>
      </c>
      <c r="I1347">
        <f t="shared" si="43"/>
        <v>1</v>
      </c>
    </row>
    <row r="1348" spans="1:9">
      <c r="A1348" t="s">
        <v>2786</v>
      </c>
      <c r="B1348" t="s">
        <v>3657</v>
      </c>
      <c r="C1348" t="s">
        <v>3074</v>
      </c>
      <c r="D1348" t="s">
        <v>3658</v>
      </c>
      <c r="E1348" t="s">
        <v>2589</v>
      </c>
      <c r="F1348" t="s">
        <v>3761</v>
      </c>
      <c r="G1348" t="s">
        <v>5463</v>
      </c>
      <c r="H1348" t="str">
        <f t="shared" si="42"/>
        <v>16</v>
      </c>
      <c r="I1348">
        <f t="shared" si="43"/>
        <v>1</v>
      </c>
    </row>
    <row r="1349" spans="1:9">
      <c r="A1349" t="s">
        <v>2786</v>
      </c>
      <c r="B1349" t="s">
        <v>3661</v>
      </c>
      <c r="C1349" t="s">
        <v>3074</v>
      </c>
      <c r="D1349" t="s">
        <v>3662</v>
      </c>
      <c r="E1349" t="s">
        <v>2589</v>
      </c>
      <c r="F1349" t="s">
        <v>3761</v>
      </c>
      <c r="G1349" t="s">
        <v>5463</v>
      </c>
      <c r="H1349" t="str">
        <f t="shared" si="42"/>
        <v>16</v>
      </c>
      <c r="I1349">
        <f t="shared" si="43"/>
        <v>1</v>
      </c>
    </row>
    <row r="1350" spans="1:9">
      <c r="A1350" t="s">
        <v>2786</v>
      </c>
      <c r="B1350" t="s">
        <v>3663</v>
      </c>
      <c r="C1350" t="s">
        <v>3074</v>
      </c>
      <c r="D1350" t="s">
        <v>3664</v>
      </c>
      <c r="E1350" t="s">
        <v>2589</v>
      </c>
      <c r="F1350" t="s">
        <v>3761</v>
      </c>
      <c r="G1350" t="s">
        <v>5463</v>
      </c>
      <c r="H1350" t="str">
        <f t="shared" si="42"/>
        <v>16</v>
      </c>
      <c r="I1350">
        <f t="shared" si="43"/>
        <v>1</v>
      </c>
    </row>
    <row r="1351" spans="1:9">
      <c r="A1351" t="s">
        <v>2786</v>
      </c>
      <c r="B1351" t="s">
        <v>3667</v>
      </c>
      <c r="C1351" t="s">
        <v>3074</v>
      </c>
      <c r="D1351" t="s">
        <v>3668</v>
      </c>
      <c r="E1351" t="s">
        <v>2589</v>
      </c>
      <c r="F1351" t="s">
        <v>3761</v>
      </c>
      <c r="G1351" t="s">
        <v>5463</v>
      </c>
      <c r="H1351" t="str">
        <f t="shared" si="42"/>
        <v>16</v>
      </c>
      <c r="I1351">
        <f t="shared" si="43"/>
        <v>1</v>
      </c>
    </row>
    <row r="1352" spans="1:9">
      <c r="A1352" t="s">
        <v>2786</v>
      </c>
      <c r="B1352" t="s">
        <v>3669</v>
      </c>
      <c r="C1352" t="s">
        <v>3074</v>
      </c>
      <c r="D1352" t="s">
        <v>3670</v>
      </c>
      <c r="E1352" t="s">
        <v>2589</v>
      </c>
      <c r="F1352" t="s">
        <v>3761</v>
      </c>
      <c r="G1352" t="s">
        <v>5463</v>
      </c>
      <c r="H1352" t="str">
        <f t="shared" si="42"/>
        <v>16</v>
      </c>
      <c r="I1352">
        <f t="shared" si="43"/>
        <v>1</v>
      </c>
    </row>
    <row r="1353" spans="1:9">
      <c r="A1353" t="s">
        <v>2786</v>
      </c>
      <c r="B1353" t="s">
        <v>3665</v>
      </c>
      <c r="C1353" t="s">
        <v>3074</v>
      </c>
      <c r="D1353" t="s">
        <v>3666</v>
      </c>
      <c r="E1353" t="s">
        <v>2587</v>
      </c>
      <c r="F1353" t="s">
        <v>3761</v>
      </c>
      <c r="G1353" t="s">
        <v>5463</v>
      </c>
      <c r="H1353" t="str">
        <f t="shared" si="42"/>
        <v>16</v>
      </c>
      <c r="I1353">
        <f t="shared" si="43"/>
        <v>3</v>
      </c>
    </row>
    <row r="1354" spans="1:9">
      <c r="A1354" t="s">
        <v>2786</v>
      </c>
      <c r="B1354" t="s">
        <v>3659</v>
      </c>
      <c r="C1354" t="s">
        <v>3074</v>
      </c>
      <c r="D1354" t="s">
        <v>3660</v>
      </c>
      <c r="E1354" t="s">
        <v>2587</v>
      </c>
      <c r="F1354" t="s">
        <v>3761</v>
      </c>
      <c r="G1354" t="s">
        <v>3766</v>
      </c>
      <c r="H1354" t="str">
        <f t="shared" si="42"/>
        <v>12</v>
      </c>
      <c r="I1354">
        <f t="shared" si="43"/>
        <v>3</v>
      </c>
    </row>
    <row r="1355" spans="1:9">
      <c r="A1355" t="s">
        <v>2785</v>
      </c>
      <c r="B1355" t="s">
        <v>3675</v>
      </c>
      <c r="C1355" t="s">
        <v>3073</v>
      </c>
      <c r="D1355" t="s">
        <v>3676</v>
      </c>
      <c r="E1355" t="s">
        <v>2587</v>
      </c>
      <c r="F1355" t="s">
        <v>3761</v>
      </c>
      <c r="G1355" t="s">
        <v>3766</v>
      </c>
      <c r="H1355" t="str">
        <f t="shared" si="42"/>
        <v>12</v>
      </c>
      <c r="I1355">
        <f t="shared" si="43"/>
        <v>3</v>
      </c>
    </row>
    <row r="1356" spans="1:9">
      <c r="A1356" t="s">
        <v>2784</v>
      </c>
      <c r="B1356" t="s">
        <v>3686</v>
      </c>
      <c r="C1356" t="s">
        <v>3072</v>
      </c>
      <c r="D1356" t="s">
        <v>3687</v>
      </c>
      <c r="E1356" t="s">
        <v>2589</v>
      </c>
      <c r="F1356" t="s">
        <v>3755</v>
      </c>
      <c r="G1356" t="s">
        <v>3756</v>
      </c>
      <c r="H1356" t="str">
        <f t="shared" si="42"/>
        <v>56</v>
      </c>
      <c r="I1356">
        <f t="shared" si="43"/>
        <v>1</v>
      </c>
    </row>
    <row r="1357" spans="1:9">
      <c r="A1357" t="s">
        <v>2784</v>
      </c>
      <c r="B1357" t="s">
        <v>3684</v>
      </c>
      <c r="C1357" t="s">
        <v>3072</v>
      </c>
      <c r="D1357" t="s">
        <v>3685</v>
      </c>
      <c r="E1357" t="s">
        <v>2589</v>
      </c>
      <c r="F1357" t="s">
        <v>3757</v>
      </c>
      <c r="G1357" t="s">
        <v>3772</v>
      </c>
      <c r="H1357" t="str">
        <f t="shared" si="42"/>
        <v>52</v>
      </c>
      <c r="I1357">
        <f t="shared" si="43"/>
        <v>1</v>
      </c>
    </row>
    <row r="1358" spans="1:9">
      <c r="A1358" t="s">
        <v>2784</v>
      </c>
      <c r="B1358" t="s">
        <v>3682</v>
      </c>
      <c r="C1358" t="s">
        <v>3072</v>
      </c>
      <c r="D1358" t="s">
        <v>3683</v>
      </c>
      <c r="E1358" t="s">
        <v>2587</v>
      </c>
      <c r="F1358" t="s">
        <v>3761</v>
      </c>
      <c r="G1358" t="s">
        <v>3773</v>
      </c>
      <c r="H1358" t="str">
        <f t="shared" si="42"/>
        <v>30</v>
      </c>
      <c r="I1358">
        <f t="shared" si="43"/>
        <v>3</v>
      </c>
    </row>
    <row r="1359" spans="1:9">
      <c r="A1359" t="s">
        <v>2784</v>
      </c>
      <c r="B1359" t="s">
        <v>3677</v>
      </c>
      <c r="C1359" t="s">
        <v>3072</v>
      </c>
      <c r="D1359" t="s">
        <v>3678</v>
      </c>
      <c r="E1359" t="s">
        <v>2589</v>
      </c>
      <c r="F1359" t="s">
        <v>5467</v>
      </c>
      <c r="G1359" t="s">
        <v>5468</v>
      </c>
      <c r="H1359" t="str">
        <f t="shared" si="42"/>
        <v>14</v>
      </c>
      <c r="I1359">
        <f t="shared" si="43"/>
        <v>1</v>
      </c>
    </row>
    <row r="1360" spans="1:9">
      <c r="A1360" t="s">
        <v>2784</v>
      </c>
      <c r="B1360" t="s">
        <v>3679</v>
      </c>
      <c r="C1360" t="s">
        <v>3072</v>
      </c>
      <c r="D1360" t="s">
        <v>3680</v>
      </c>
      <c r="E1360" t="s">
        <v>2589</v>
      </c>
      <c r="F1360" t="s">
        <v>5467</v>
      </c>
      <c r="G1360" t="s">
        <v>5468</v>
      </c>
      <c r="H1360" t="str">
        <f t="shared" si="42"/>
        <v>14</v>
      </c>
      <c r="I1360">
        <f t="shared" si="43"/>
        <v>1</v>
      </c>
    </row>
    <row r="1361" spans="1:9">
      <c r="A1361" t="s">
        <v>2784</v>
      </c>
      <c r="B1361" t="s">
        <v>3681</v>
      </c>
      <c r="C1361" t="s">
        <v>3072</v>
      </c>
      <c r="D1361" t="s">
        <v>4272</v>
      </c>
      <c r="E1361" t="s">
        <v>2589</v>
      </c>
      <c r="F1361" t="s">
        <v>5467</v>
      </c>
      <c r="G1361" t="s">
        <v>3785</v>
      </c>
      <c r="H1361" t="str">
        <f t="shared" si="42"/>
        <v>09</v>
      </c>
      <c r="I1361">
        <f t="shared" si="43"/>
        <v>1</v>
      </c>
    </row>
    <row r="1362" spans="1:9">
      <c r="A1362" t="s">
        <v>2783</v>
      </c>
      <c r="B1362" t="s">
        <v>3690</v>
      </c>
      <c r="C1362" t="s">
        <v>3071</v>
      </c>
      <c r="D1362" t="s">
        <v>4273</v>
      </c>
      <c r="E1362" t="s">
        <v>2589</v>
      </c>
      <c r="F1362" t="s">
        <v>4553</v>
      </c>
      <c r="G1362" t="s">
        <v>3790</v>
      </c>
      <c r="H1362" t="str">
        <f t="shared" si="42"/>
        <v>55</v>
      </c>
      <c r="I1362">
        <f t="shared" si="43"/>
        <v>1</v>
      </c>
    </row>
    <row r="1363" spans="1:9">
      <c r="A1363" t="s">
        <v>2783</v>
      </c>
      <c r="B1363" t="s">
        <v>3688</v>
      </c>
      <c r="C1363" t="s">
        <v>3071</v>
      </c>
      <c r="D1363" t="s">
        <v>3689</v>
      </c>
      <c r="E1363" t="s">
        <v>2587</v>
      </c>
      <c r="F1363" t="s">
        <v>3761</v>
      </c>
      <c r="G1363" t="s">
        <v>3766</v>
      </c>
      <c r="H1363" t="str">
        <f t="shared" si="42"/>
        <v>12</v>
      </c>
      <c r="I1363">
        <f t="shared" si="43"/>
        <v>3</v>
      </c>
    </row>
    <row r="1364" spans="1:9">
      <c r="A1364" t="s">
        <v>2782</v>
      </c>
      <c r="B1364" t="s">
        <v>3696</v>
      </c>
      <c r="C1364" t="s">
        <v>3070</v>
      </c>
      <c r="D1364" t="s">
        <v>4274</v>
      </c>
      <c r="E1364" t="s">
        <v>2589</v>
      </c>
      <c r="F1364" t="s">
        <v>4553</v>
      </c>
      <c r="G1364" t="s">
        <v>3767</v>
      </c>
      <c r="H1364" t="str">
        <f t="shared" si="42"/>
        <v>58</v>
      </c>
      <c r="I1364">
        <f t="shared" si="43"/>
        <v>1</v>
      </c>
    </row>
    <row r="1365" spans="1:9">
      <c r="A1365" t="s">
        <v>2782</v>
      </c>
      <c r="B1365" t="s">
        <v>3695</v>
      </c>
      <c r="C1365" t="s">
        <v>3070</v>
      </c>
      <c r="D1365" t="s">
        <v>586</v>
      </c>
      <c r="E1365" t="s">
        <v>2587</v>
      </c>
      <c r="F1365" t="s">
        <v>3761</v>
      </c>
      <c r="G1365" t="s">
        <v>3773</v>
      </c>
      <c r="H1365" t="str">
        <f t="shared" si="42"/>
        <v>30</v>
      </c>
      <c r="I1365">
        <f t="shared" si="43"/>
        <v>3</v>
      </c>
    </row>
    <row r="1366" spans="1:9">
      <c r="A1366" t="s">
        <v>2782</v>
      </c>
      <c r="B1366" t="s">
        <v>3691</v>
      </c>
      <c r="C1366" t="s">
        <v>3070</v>
      </c>
      <c r="D1366" t="s">
        <v>3692</v>
      </c>
      <c r="E1366" t="s">
        <v>2587</v>
      </c>
      <c r="F1366" t="s">
        <v>5467</v>
      </c>
      <c r="G1366" t="s">
        <v>3774</v>
      </c>
      <c r="H1366" t="str">
        <f t="shared" si="42"/>
        <v>18</v>
      </c>
      <c r="I1366">
        <f t="shared" si="43"/>
        <v>3</v>
      </c>
    </row>
    <row r="1367" spans="1:9">
      <c r="A1367" t="s">
        <v>2782</v>
      </c>
      <c r="B1367" t="s">
        <v>3693</v>
      </c>
      <c r="C1367" t="s">
        <v>3070</v>
      </c>
      <c r="D1367" t="s">
        <v>3694</v>
      </c>
      <c r="E1367" t="s">
        <v>2587</v>
      </c>
      <c r="F1367" t="s">
        <v>3764</v>
      </c>
      <c r="G1367" t="s">
        <v>3775</v>
      </c>
      <c r="H1367" t="str">
        <f t="shared" si="42"/>
        <v>03</v>
      </c>
      <c r="I1367">
        <f t="shared" si="43"/>
        <v>3</v>
      </c>
    </row>
    <row r="1368" spans="1:9">
      <c r="A1368" t="s">
        <v>2781</v>
      </c>
      <c r="B1368" t="s">
        <v>3714</v>
      </c>
      <c r="C1368" t="s">
        <v>3069</v>
      </c>
      <c r="D1368" t="s">
        <v>3715</v>
      </c>
      <c r="E1368" t="s">
        <v>2589</v>
      </c>
      <c r="F1368" t="s">
        <v>3755</v>
      </c>
      <c r="G1368" t="s">
        <v>3756</v>
      </c>
      <c r="H1368" t="str">
        <f t="shared" si="42"/>
        <v>56</v>
      </c>
      <c r="I1368">
        <f t="shared" si="43"/>
        <v>1</v>
      </c>
    </row>
    <row r="1369" spans="1:9">
      <c r="A1369" t="s">
        <v>2781</v>
      </c>
      <c r="B1369" t="s">
        <v>3716</v>
      </c>
      <c r="C1369" t="s">
        <v>3069</v>
      </c>
      <c r="D1369" t="s">
        <v>5526</v>
      </c>
      <c r="E1369" t="s">
        <v>2097</v>
      </c>
      <c r="F1369" t="s">
        <v>3755</v>
      </c>
      <c r="G1369" t="s">
        <v>3756</v>
      </c>
      <c r="H1369" t="str">
        <f t="shared" si="42"/>
        <v>56</v>
      </c>
      <c r="I1369">
        <f t="shared" si="43"/>
        <v>2</v>
      </c>
    </row>
    <row r="1370" spans="1:9">
      <c r="A1370" t="s">
        <v>2781</v>
      </c>
      <c r="B1370" t="s">
        <v>3712</v>
      </c>
      <c r="C1370" t="s">
        <v>3069</v>
      </c>
      <c r="D1370" t="s">
        <v>599</v>
      </c>
      <c r="E1370" t="s">
        <v>2589</v>
      </c>
      <c r="F1370" t="s">
        <v>3757</v>
      </c>
      <c r="G1370" t="s">
        <v>3758</v>
      </c>
      <c r="H1370" t="str">
        <f t="shared" si="42"/>
        <v>50</v>
      </c>
      <c r="I1370">
        <f t="shared" si="43"/>
        <v>1</v>
      </c>
    </row>
    <row r="1371" spans="1:9">
      <c r="A1371" t="s">
        <v>2781</v>
      </c>
      <c r="B1371" t="s">
        <v>3713</v>
      </c>
      <c r="C1371" t="s">
        <v>3069</v>
      </c>
      <c r="D1371" t="s">
        <v>565</v>
      </c>
      <c r="E1371" t="s">
        <v>2097</v>
      </c>
      <c r="F1371" t="s">
        <v>3757</v>
      </c>
      <c r="G1371" t="s">
        <v>3758</v>
      </c>
      <c r="H1371" t="str">
        <f t="shared" si="42"/>
        <v>50</v>
      </c>
      <c r="I1371">
        <f t="shared" si="43"/>
        <v>2</v>
      </c>
    </row>
    <row r="1372" spans="1:9">
      <c r="A1372" t="s">
        <v>2781</v>
      </c>
      <c r="B1372" t="s">
        <v>3704</v>
      </c>
      <c r="C1372" t="s">
        <v>3069</v>
      </c>
      <c r="D1372" t="s">
        <v>3705</v>
      </c>
      <c r="E1372" t="s">
        <v>2589</v>
      </c>
      <c r="F1372" t="s">
        <v>3761</v>
      </c>
      <c r="G1372" t="s">
        <v>5463</v>
      </c>
      <c r="H1372" t="str">
        <f t="shared" si="42"/>
        <v>16</v>
      </c>
      <c r="I1372">
        <f t="shared" si="43"/>
        <v>1</v>
      </c>
    </row>
    <row r="1373" spans="1:9">
      <c r="A1373" t="s">
        <v>2781</v>
      </c>
      <c r="B1373" t="s">
        <v>3710</v>
      </c>
      <c r="C1373" t="s">
        <v>3069</v>
      </c>
      <c r="D1373" t="s">
        <v>5497</v>
      </c>
      <c r="E1373" t="s">
        <v>2589</v>
      </c>
      <c r="F1373" t="s">
        <v>3761</v>
      </c>
      <c r="G1373" t="s">
        <v>5463</v>
      </c>
      <c r="H1373" t="str">
        <f t="shared" si="42"/>
        <v>16</v>
      </c>
      <c r="I1373">
        <f t="shared" si="43"/>
        <v>1</v>
      </c>
    </row>
    <row r="1374" spans="1:9">
      <c r="A1374" t="s">
        <v>2781</v>
      </c>
      <c r="B1374" t="s">
        <v>3698</v>
      </c>
      <c r="C1374" t="s">
        <v>3069</v>
      </c>
      <c r="D1374" t="s">
        <v>3699</v>
      </c>
      <c r="E1374" t="s">
        <v>2097</v>
      </c>
      <c r="F1374" t="s">
        <v>3761</v>
      </c>
      <c r="G1374" t="s">
        <v>5463</v>
      </c>
      <c r="H1374" t="str">
        <f t="shared" si="42"/>
        <v>16</v>
      </c>
      <c r="I1374">
        <f t="shared" si="43"/>
        <v>2</v>
      </c>
    </row>
    <row r="1375" spans="1:9">
      <c r="A1375" t="s">
        <v>2781</v>
      </c>
      <c r="B1375" t="s">
        <v>3700</v>
      </c>
      <c r="C1375" t="s">
        <v>3069</v>
      </c>
      <c r="D1375" t="s">
        <v>3701</v>
      </c>
      <c r="E1375" t="s">
        <v>2097</v>
      </c>
      <c r="F1375" t="s">
        <v>3761</v>
      </c>
      <c r="G1375" t="s">
        <v>5463</v>
      </c>
      <c r="H1375" t="str">
        <f t="shared" si="42"/>
        <v>16</v>
      </c>
      <c r="I1375">
        <f t="shared" si="43"/>
        <v>2</v>
      </c>
    </row>
    <row r="1376" spans="1:9">
      <c r="A1376" t="s">
        <v>2781</v>
      </c>
      <c r="B1376" t="s">
        <v>3702</v>
      </c>
      <c r="C1376" t="s">
        <v>3069</v>
      </c>
      <c r="D1376" t="s">
        <v>3703</v>
      </c>
      <c r="E1376" t="s">
        <v>2097</v>
      </c>
      <c r="F1376" t="s">
        <v>3761</v>
      </c>
      <c r="G1376" t="s">
        <v>5463</v>
      </c>
      <c r="H1376" t="str">
        <f t="shared" si="42"/>
        <v>16</v>
      </c>
      <c r="I1376">
        <f t="shared" si="43"/>
        <v>2</v>
      </c>
    </row>
    <row r="1377" spans="1:9">
      <c r="A1377" t="s">
        <v>2781</v>
      </c>
      <c r="B1377" t="s">
        <v>3706</v>
      </c>
      <c r="C1377" t="s">
        <v>3069</v>
      </c>
      <c r="D1377" t="s">
        <v>3707</v>
      </c>
      <c r="E1377" t="s">
        <v>2097</v>
      </c>
      <c r="F1377" t="s">
        <v>3761</v>
      </c>
      <c r="G1377" t="s">
        <v>5463</v>
      </c>
      <c r="H1377" t="str">
        <f t="shared" si="42"/>
        <v>16</v>
      </c>
      <c r="I1377">
        <f t="shared" si="43"/>
        <v>2</v>
      </c>
    </row>
    <row r="1378" spans="1:9">
      <c r="A1378" t="s">
        <v>2781</v>
      </c>
      <c r="B1378" t="s">
        <v>3708</v>
      </c>
      <c r="C1378" t="s">
        <v>3069</v>
      </c>
      <c r="D1378" t="s">
        <v>3709</v>
      </c>
      <c r="E1378" t="s">
        <v>2097</v>
      </c>
      <c r="F1378" t="s">
        <v>3761</v>
      </c>
      <c r="G1378" t="s">
        <v>5463</v>
      </c>
      <c r="H1378" t="str">
        <f t="shared" si="42"/>
        <v>16</v>
      </c>
      <c r="I1378">
        <f t="shared" si="43"/>
        <v>2</v>
      </c>
    </row>
    <row r="1379" spans="1:9">
      <c r="A1379" t="s">
        <v>2781</v>
      </c>
      <c r="B1379" t="s">
        <v>3697</v>
      </c>
      <c r="C1379" t="s">
        <v>3069</v>
      </c>
      <c r="D1379" t="s">
        <v>4275</v>
      </c>
      <c r="E1379" t="s">
        <v>2589</v>
      </c>
      <c r="F1379" t="s">
        <v>3764</v>
      </c>
      <c r="G1379" t="s">
        <v>3017</v>
      </c>
      <c r="H1379" t="str">
        <f t="shared" si="42"/>
        <v>01</v>
      </c>
      <c r="I1379">
        <f t="shared" si="43"/>
        <v>1</v>
      </c>
    </row>
    <row r="1380" spans="1:9">
      <c r="A1380" t="s">
        <v>2780</v>
      </c>
      <c r="B1380" t="s">
        <v>3734</v>
      </c>
      <c r="C1380" t="s">
        <v>3068</v>
      </c>
      <c r="D1380" t="s">
        <v>3735</v>
      </c>
      <c r="E1380" t="s">
        <v>2589</v>
      </c>
      <c r="F1380" t="s">
        <v>3755</v>
      </c>
      <c r="G1380" t="s">
        <v>3756</v>
      </c>
      <c r="H1380" t="str">
        <f t="shared" si="42"/>
        <v>56</v>
      </c>
      <c r="I1380">
        <f t="shared" si="43"/>
        <v>1</v>
      </c>
    </row>
    <row r="1381" spans="1:9">
      <c r="A1381" t="s">
        <v>2780</v>
      </c>
      <c r="B1381" t="s">
        <v>3730</v>
      </c>
      <c r="C1381" t="s">
        <v>3068</v>
      </c>
      <c r="D1381" t="s">
        <v>3731</v>
      </c>
      <c r="E1381" t="s">
        <v>2589</v>
      </c>
      <c r="F1381" t="s">
        <v>3757</v>
      </c>
      <c r="G1381" t="s">
        <v>3758</v>
      </c>
      <c r="H1381" t="str">
        <f t="shared" si="42"/>
        <v>50</v>
      </c>
      <c r="I1381">
        <f t="shared" si="43"/>
        <v>1</v>
      </c>
    </row>
    <row r="1382" spans="1:9">
      <c r="A1382" t="s">
        <v>2780</v>
      </c>
      <c r="B1382" t="s">
        <v>3732</v>
      </c>
      <c r="C1382" t="s">
        <v>3068</v>
      </c>
      <c r="D1382" t="s">
        <v>3733</v>
      </c>
      <c r="E1382" t="s">
        <v>2589</v>
      </c>
      <c r="F1382" t="s">
        <v>3757</v>
      </c>
      <c r="G1382" t="s">
        <v>3758</v>
      </c>
      <c r="H1382" t="str">
        <f t="shared" si="42"/>
        <v>50</v>
      </c>
      <c r="I1382">
        <f t="shared" si="43"/>
        <v>1</v>
      </c>
    </row>
    <row r="1383" spans="1:9">
      <c r="A1383" t="s">
        <v>2780</v>
      </c>
      <c r="B1383" t="s">
        <v>3726</v>
      </c>
      <c r="C1383" t="s">
        <v>3068</v>
      </c>
      <c r="D1383" t="s">
        <v>3727</v>
      </c>
      <c r="E1383" t="s">
        <v>2589</v>
      </c>
      <c r="F1383" t="s">
        <v>3761</v>
      </c>
      <c r="G1383" t="s">
        <v>3762</v>
      </c>
      <c r="H1383" t="str">
        <f t="shared" si="42"/>
        <v>27</v>
      </c>
      <c r="I1383">
        <f t="shared" si="43"/>
        <v>1</v>
      </c>
    </row>
    <row r="1384" spans="1:9">
      <c r="A1384" t="s">
        <v>2780</v>
      </c>
      <c r="B1384" t="s">
        <v>3717</v>
      </c>
      <c r="C1384" t="s">
        <v>3068</v>
      </c>
      <c r="D1384" t="s">
        <v>4277</v>
      </c>
      <c r="E1384" t="s">
        <v>2589</v>
      </c>
      <c r="F1384" t="s">
        <v>3761</v>
      </c>
      <c r="G1384" t="s">
        <v>3762</v>
      </c>
      <c r="H1384" t="str">
        <f t="shared" si="42"/>
        <v>27</v>
      </c>
      <c r="I1384">
        <f t="shared" si="43"/>
        <v>1</v>
      </c>
    </row>
    <row r="1385" spans="1:9">
      <c r="A1385" t="s">
        <v>2780</v>
      </c>
      <c r="B1385" t="s">
        <v>3718</v>
      </c>
      <c r="C1385" t="s">
        <v>3068</v>
      </c>
      <c r="D1385" t="s">
        <v>3719</v>
      </c>
      <c r="E1385" t="s">
        <v>2587</v>
      </c>
      <c r="F1385" t="s">
        <v>3761</v>
      </c>
      <c r="G1385" t="s">
        <v>3762</v>
      </c>
      <c r="H1385" t="str">
        <f t="shared" si="42"/>
        <v>27</v>
      </c>
      <c r="I1385">
        <f t="shared" si="43"/>
        <v>3</v>
      </c>
    </row>
    <row r="1386" spans="1:9">
      <c r="A1386" t="s">
        <v>2780</v>
      </c>
      <c r="B1386" t="s">
        <v>3722</v>
      </c>
      <c r="C1386" t="s">
        <v>3068</v>
      </c>
      <c r="D1386" t="s">
        <v>3723</v>
      </c>
      <c r="E1386" t="s">
        <v>2589</v>
      </c>
      <c r="F1386" t="s">
        <v>3764</v>
      </c>
      <c r="G1386" t="s">
        <v>5483</v>
      </c>
      <c r="H1386" t="str">
        <f t="shared" si="42"/>
        <v>07</v>
      </c>
      <c r="I1386">
        <f t="shared" si="43"/>
        <v>1</v>
      </c>
    </row>
    <row r="1387" spans="1:9">
      <c r="A1387" t="s">
        <v>2780</v>
      </c>
      <c r="B1387" t="s">
        <v>3724</v>
      </c>
      <c r="C1387" t="s">
        <v>3068</v>
      </c>
      <c r="D1387" t="s">
        <v>3725</v>
      </c>
      <c r="E1387" t="s">
        <v>2587</v>
      </c>
      <c r="F1387" t="s">
        <v>3764</v>
      </c>
      <c r="G1387" t="s">
        <v>5483</v>
      </c>
      <c r="H1387" t="str">
        <f t="shared" si="42"/>
        <v>07</v>
      </c>
      <c r="I1387">
        <f t="shared" si="43"/>
        <v>3</v>
      </c>
    </row>
    <row r="1388" spans="1:9">
      <c r="A1388" t="s">
        <v>2780</v>
      </c>
      <c r="B1388" t="s">
        <v>3728</v>
      </c>
      <c r="C1388" t="s">
        <v>3068</v>
      </c>
      <c r="D1388" t="s">
        <v>3729</v>
      </c>
      <c r="E1388" t="s">
        <v>2587</v>
      </c>
      <c r="F1388" t="s">
        <v>3764</v>
      </c>
      <c r="G1388" t="s">
        <v>5483</v>
      </c>
      <c r="H1388" t="str">
        <f t="shared" si="42"/>
        <v>07</v>
      </c>
      <c r="I1388">
        <f t="shared" si="43"/>
        <v>3</v>
      </c>
    </row>
    <row r="1389" spans="1:9">
      <c r="A1389" t="s">
        <v>2780</v>
      </c>
      <c r="B1389" t="s">
        <v>3720</v>
      </c>
      <c r="C1389" t="s">
        <v>3068</v>
      </c>
      <c r="D1389" t="s">
        <v>3721</v>
      </c>
      <c r="E1389" t="s">
        <v>2589</v>
      </c>
      <c r="F1389" t="s">
        <v>3764</v>
      </c>
      <c r="G1389" t="s">
        <v>3017</v>
      </c>
      <c r="H1389" t="str">
        <f t="shared" si="42"/>
        <v>01</v>
      </c>
      <c r="I1389">
        <f t="shared" si="43"/>
        <v>1</v>
      </c>
    </row>
    <row r="1390" spans="1:9">
      <c r="A1390" t="s">
        <v>2779</v>
      </c>
      <c r="B1390" t="s">
        <v>3736</v>
      </c>
      <c r="C1390" t="s">
        <v>3067</v>
      </c>
      <c r="D1390" t="s">
        <v>4278</v>
      </c>
      <c r="E1390" t="s">
        <v>2589</v>
      </c>
      <c r="F1390" t="s">
        <v>3761</v>
      </c>
      <c r="G1390" t="s">
        <v>3768</v>
      </c>
      <c r="H1390" t="str">
        <f t="shared" si="42"/>
        <v>13</v>
      </c>
      <c r="I1390">
        <f t="shared" si="43"/>
        <v>1</v>
      </c>
    </row>
    <row r="1391" spans="1:9">
      <c r="A1391" t="s">
        <v>2778</v>
      </c>
      <c r="B1391" t="s">
        <v>3743</v>
      </c>
      <c r="C1391" t="s">
        <v>3066</v>
      </c>
      <c r="D1391" t="s">
        <v>3744</v>
      </c>
      <c r="E1391" t="s">
        <v>2587</v>
      </c>
      <c r="F1391" t="s">
        <v>3755</v>
      </c>
      <c r="G1391" t="s">
        <v>3756</v>
      </c>
      <c r="H1391" t="str">
        <f t="shared" si="42"/>
        <v>56</v>
      </c>
      <c r="I1391">
        <f t="shared" si="43"/>
        <v>3</v>
      </c>
    </row>
    <row r="1392" spans="1:9">
      <c r="A1392" t="s">
        <v>2778</v>
      </c>
      <c r="B1392" t="s">
        <v>3741</v>
      </c>
      <c r="C1392" t="s">
        <v>3066</v>
      </c>
      <c r="D1392" t="s">
        <v>3742</v>
      </c>
      <c r="E1392" t="s">
        <v>2587</v>
      </c>
      <c r="F1392" t="s">
        <v>3757</v>
      </c>
      <c r="G1392" t="s">
        <v>3758</v>
      </c>
      <c r="H1392" t="str">
        <f t="shared" si="42"/>
        <v>50</v>
      </c>
      <c r="I1392">
        <f t="shared" si="43"/>
        <v>3</v>
      </c>
    </row>
    <row r="1393" spans="1:9">
      <c r="A1393" t="s">
        <v>2778</v>
      </c>
      <c r="B1393" t="s">
        <v>3739</v>
      </c>
      <c r="C1393" t="s">
        <v>3066</v>
      </c>
      <c r="D1393" t="s">
        <v>4279</v>
      </c>
      <c r="E1393" t="s">
        <v>2589</v>
      </c>
      <c r="F1393" t="s">
        <v>3761</v>
      </c>
      <c r="G1393" t="s">
        <v>3786</v>
      </c>
      <c r="H1393" t="str">
        <f t="shared" si="42"/>
        <v>29</v>
      </c>
      <c r="I1393">
        <f t="shared" si="43"/>
        <v>1</v>
      </c>
    </row>
    <row r="1394" spans="1:9">
      <c r="A1394" t="s">
        <v>2778</v>
      </c>
      <c r="B1394" t="s">
        <v>3740</v>
      </c>
      <c r="C1394" t="s">
        <v>3066</v>
      </c>
      <c r="D1394" t="s">
        <v>965</v>
      </c>
      <c r="E1394" t="s">
        <v>2589</v>
      </c>
      <c r="F1394" t="s">
        <v>5467</v>
      </c>
      <c r="G1394" t="s">
        <v>3785</v>
      </c>
      <c r="H1394" t="str">
        <f t="shared" si="42"/>
        <v>09</v>
      </c>
      <c r="I1394">
        <f t="shared" si="43"/>
        <v>1</v>
      </c>
    </row>
    <row r="1395" spans="1:9">
      <c r="A1395" t="s">
        <v>2778</v>
      </c>
      <c r="B1395" t="s">
        <v>3737</v>
      </c>
      <c r="C1395" t="s">
        <v>3066</v>
      </c>
      <c r="D1395" t="s">
        <v>3738</v>
      </c>
      <c r="E1395" t="s">
        <v>2589</v>
      </c>
      <c r="F1395" t="s">
        <v>5467</v>
      </c>
      <c r="G1395" t="s">
        <v>3785</v>
      </c>
      <c r="H1395" t="str">
        <f t="shared" si="42"/>
        <v>09</v>
      </c>
      <c r="I1395">
        <f t="shared" si="43"/>
        <v>1</v>
      </c>
    </row>
    <row r="1396" spans="1:9">
      <c r="A1396" t="s">
        <v>2777</v>
      </c>
      <c r="B1396" t="s">
        <v>5504</v>
      </c>
      <c r="C1396" t="s">
        <v>3065</v>
      </c>
      <c r="D1396" t="s">
        <v>5505</v>
      </c>
      <c r="E1396" t="s">
        <v>2589</v>
      </c>
      <c r="F1396" t="s">
        <v>4553</v>
      </c>
      <c r="G1396" t="s">
        <v>3767</v>
      </c>
      <c r="H1396" t="str">
        <f t="shared" si="42"/>
        <v>58</v>
      </c>
      <c r="I1396">
        <f t="shared" si="43"/>
        <v>1</v>
      </c>
    </row>
    <row r="1397" spans="1:9">
      <c r="A1397" t="s">
        <v>2777</v>
      </c>
      <c r="B1397" t="s">
        <v>3747</v>
      </c>
      <c r="C1397" t="s">
        <v>3065</v>
      </c>
      <c r="D1397" t="s">
        <v>3748</v>
      </c>
      <c r="E1397" t="s">
        <v>2587</v>
      </c>
      <c r="F1397" t="s">
        <v>3761</v>
      </c>
      <c r="G1397" t="s">
        <v>3777</v>
      </c>
      <c r="H1397" t="str">
        <f t="shared" si="42"/>
        <v>28</v>
      </c>
      <c r="I1397">
        <f t="shared" si="43"/>
        <v>3</v>
      </c>
    </row>
    <row r="1398" spans="1:9">
      <c r="A1398" t="s">
        <v>2777</v>
      </c>
      <c r="B1398" t="s">
        <v>3745</v>
      </c>
      <c r="C1398" t="s">
        <v>3065</v>
      </c>
      <c r="D1398" t="s">
        <v>3746</v>
      </c>
      <c r="E1398" t="s">
        <v>2587</v>
      </c>
      <c r="F1398" t="s">
        <v>3764</v>
      </c>
      <c r="G1398" t="s">
        <v>3765</v>
      </c>
      <c r="H1398" t="str">
        <f t="shared" si="42"/>
        <v>06</v>
      </c>
      <c r="I1398">
        <f t="shared" si="43"/>
        <v>3</v>
      </c>
    </row>
    <row r="1399" spans="1:9">
      <c r="A1399" t="s">
        <v>2776</v>
      </c>
      <c r="B1399" t="s">
        <v>4781</v>
      </c>
      <c r="C1399" t="s">
        <v>3064</v>
      </c>
      <c r="D1399" t="s">
        <v>4780</v>
      </c>
      <c r="E1399" t="s">
        <v>2589</v>
      </c>
      <c r="F1399" t="s">
        <v>3755</v>
      </c>
      <c r="G1399" t="s">
        <v>3804</v>
      </c>
      <c r="H1399" t="str">
        <f t="shared" si="42"/>
        <v>57</v>
      </c>
      <c r="I1399">
        <f t="shared" si="43"/>
        <v>1</v>
      </c>
    </row>
    <row r="1400" spans="1:9">
      <c r="A1400" t="s">
        <v>2776</v>
      </c>
      <c r="B1400" t="s">
        <v>1537</v>
      </c>
      <c r="C1400" t="s">
        <v>3064</v>
      </c>
      <c r="D1400" t="s">
        <v>1538</v>
      </c>
      <c r="E1400" t="s">
        <v>2589</v>
      </c>
      <c r="F1400" t="s">
        <v>3755</v>
      </c>
      <c r="G1400" t="s">
        <v>3756</v>
      </c>
      <c r="H1400" t="str">
        <f t="shared" si="42"/>
        <v>56</v>
      </c>
      <c r="I1400">
        <f t="shared" si="43"/>
        <v>1</v>
      </c>
    </row>
    <row r="1401" spans="1:9">
      <c r="A1401" t="s">
        <v>2776</v>
      </c>
      <c r="B1401" t="s">
        <v>1535</v>
      </c>
      <c r="C1401" t="s">
        <v>3064</v>
      </c>
      <c r="D1401" t="s">
        <v>1536</v>
      </c>
      <c r="E1401" t="s">
        <v>2097</v>
      </c>
      <c r="F1401" t="s">
        <v>3757</v>
      </c>
      <c r="G1401" t="s">
        <v>3758</v>
      </c>
      <c r="H1401" t="str">
        <f t="shared" si="42"/>
        <v>50</v>
      </c>
      <c r="I1401">
        <f t="shared" si="43"/>
        <v>2</v>
      </c>
    </row>
    <row r="1402" spans="1:9">
      <c r="A1402" t="s">
        <v>2776</v>
      </c>
      <c r="B1402" t="s">
        <v>1533</v>
      </c>
      <c r="C1402" t="s">
        <v>3064</v>
      </c>
      <c r="D1402" t="s">
        <v>1534</v>
      </c>
      <c r="E1402" t="s">
        <v>2589</v>
      </c>
      <c r="F1402" t="s">
        <v>3761</v>
      </c>
      <c r="G1402" t="s">
        <v>3781</v>
      </c>
      <c r="H1402" t="str">
        <f t="shared" si="42"/>
        <v>20</v>
      </c>
      <c r="I1402">
        <f t="shared" si="43"/>
        <v>1</v>
      </c>
    </row>
    <row r="1403" spans="1:9">
      <c r="A1403" t="s">
        <v>2776</v>
      </c>
      <c r="B1403" t="s">
        <v>1530</v>
      </c>
      <c r="C1403" t="s">
        <v>3064</v>
      </c>
      <c r="D1403" t="s">
        <v>636</v>
      </c>
      <c r="E1403" t="s">
        <v>2097</v>
      </c>
      <c r="F1403" t="s">
        <v>3761</v>
      </c>
      <c r="G1403" t="s">
        <v>3781</v>
      </c>
      <c r="H1403" t="str">
        <f t="shared" ref="H1403:H1466" si="44">VLOOKUP(G1403,dataSchoolOrder,2,0)</f>
        <v>20</v>
      </c>
      <c r="I1403">
        <f t="shared" si="43"/>
        <v>2</v>
      </c>
    </row>
    <row r="1404" spans="1:9">
      <c r="A1404" t="s">
        <v>2776</v>
      </c>
      <c r="B1404" t="s">
        <v>1531</v>
      </c>
      <c r="C1404" t="s">
        <v>3064</v>
      </c>
      <c r="D1404" t="s">
        <v>1532</v>
      </c>
      <c r="E1404" t="s">
        <v>2097</v>
      </c>
      <c r="F1404" t="s">
        <v>3761</v>
      </c>
      <c r="G1404" t="s">
        <v>3781</v>
      </c>
      <c r="H1404" t="str">
        <f t="shared" si="44"/>
        <v>20</v>
      </c>
      <c r="I1404">
        <f t="shared" si="43"/>
        <v>2</v>
      </c>
    </row>
    <row r="1405" spans="1:9">
      <c r="A1405" t="s">
        <v>2776</v>
      </c>
      <c r="B1405" t="s">
        <v>1528</v>
      </c>
      <c r="C1405" t="s">
        <v>3064</v>
      </c>
      <c r="D1405" t="s">
        <v>1529</v>
      </c>
      <c r="E1405" t="s">
        <v>2589</v>
      </c>
      <c r="F1405" t="s">
        <v>3761</v>
      </c>
      <c r="G1405" t="s">
        <v>5463</v>
      </c>
      <c r="H1405" t="str">
        <f t="shared" si="44"/>
        <v>16</v>
      </c>
      <c r="I1405">
        <f t="shared" si="43"/>
        <v>1</v>
      </c>
    </row>
    <row r="1406" spans="1:9">
      <c r="A1406" t="s">
        <v>2776</v>
      </c>
      <c r="B1406" t="s">
        <v>1526</v>
      </c>
      <c r="C1406" t="s">
        <v>3064</v>
      </c>
      <c r="D1406" t="s">
        <v>1527</v>
      </c>
      <c r="E1406" t="s">
        <v>2097</v>
      </c>
      <c r="F1406" t="s">
        <v>3761</v>
      </c>
      <c r="G1406" t="s">
        <v>5463</v>
      </c>
      <c r="H1406" t="str">
        <f t="shared" si="44"/>
        <v>16</v>
      </c>
      <c r="I1406">
        <f t="shared" si="43"/>
        <v>2</v>
      </c>
    </row>
    <row r="1407" spans="1:9">
      <c r="A1407" t="s">
        <v>2776</v>
      </c>
      <c r="B1407" t="s">
        <v>1524</v>
      </c>
      <c r="C1407" t="s">
        <v>3064</v>
      </c>
      <c r="D1407" t="s">
        <v>1525</v>
      </c>
      <c r="E1407" t="s">
        <v>2097</v>
      </c>
      <c r="F1407" t="s">
        <v>3764</v>
      </c>
      <c r="G1407" t="s">
        <v>4596</v>
      </c>
      <c r="H1407" t="str">
        <f t="shared" si="44"/>
        <v>02</v>
      </c>
      <c r="I1407">
        <f t="shared" si="43"/>
        <v>2</v>
      </c>
    </row>
    <row r="1408" spans="1:9">
      <c r="A1408" t="s">
        <v>2776</v>
      </c>
      <c r="B1408" t="s">
        <v>4665</v>
      </c>
      <c r="C1408" t="s">
        <v>3064</v>
      </c>
      <c r="D1408" t="s">
        <v>4666</v>
      </c>
      <c r="E1408" t="s">
        <v>2589</v>
      </c>
      <c r="F1408" t="s">
        <v>3764</v>
      </c>
      <c r="G1408" t="s">
        <v>3017</v>
      </c>
      <c r="H1408" t="str">
        <f t="shared" si="44"/>
        <v>01</v>
      </c>
      <c r="I1408">
        <f t="shared" si="43"/>
        <v>1</v>
      </c>
    </row>
    <row r="1409" spans="1:9">
      <c r="A1409" t="s">
        <v>2775</v>
      </c>
      <c r="B1409" t="s">
        <v>1552</v>
      </c>
      <c r="C1409" t="s">
        <v>3063</v>
      </c>
      <c r="D1409" t="s">
        <v>1553</v>
      </c>
      <c r="E1409" t="s">
        <v>2589</v>
      </c>
      <c r="F1409" t="s">
        <v>3755</v>
      </c>
      <c r="G1409" t="s">
        <v>3756</v>
      </c>
      <c r="H1409" t="str">
        <f t="shared" si="44"/>
        <v>56</v>
      </c>
      <c r="I1409">
        <f t="shared" si="43"/>
        <v>1</v>
      </c>
    </row>
    <row r="1410" spans="1:9">
      <c r="A1410" t="s">
        <v>2775</v>
      </c>
      <c r="B1410" t="s">
        <v>1550</v>
      </c>
      <c r="C1410" t="s">
        <v>3063</v>
      </c>
      <c r="D1410" t="s">
        <v>1551</v>
      </c>
      <c r="E1410" t="s">
        <v>2589</v>
      </c>
      <c r="F1410" t="s">
        <v>3757</v>
      </c>
      <c r="G1410" t="s">
        <v>3758</v>
      </c>
      <c r="H1410" t="str">
        <f t="shared" si="44"/>
        <v>50</v>
      </c>
      <c r="I1410">
        <f t="shared" ref="I1410:I1473" si="45">IFERROR(VLOOKUP(E1410,dataTitleIOrder,2,0),"")</f>
        <v>1</v>
      </c>
    </row>
    <row r="1411" spans="1:9">
      <c r="A1411" t="s">
        <v>2775</v>
      </c>
      <c r="B1411" t="s">
        <v>1539</v>
      </c>
      <c r="C1411" t="s">
        <v>3063</v>
      </c>
      <c r="D1411" t="s">
        <v>1540</v>
      </c>
      <c r="E1411" t="s">
        <v>2589</v>
      </c>
      <c r="F1411" t="s">
        <v>3761</v>
      </c>
      <c r="G1411" t="s">
        <v>5463</v>
      </c>
      <c r="H1411" t="str">
        <f t="shared" si="44"/>
        <v>16</v>
      </c>
      <c r="I1411">
        <f t="shared" si="45"/>
        <v>1</v>
      </c>
    </row>
    <row r="1412" spans="1:9">
      <c r="A1412" t="s">
        <v>2775</v>
      </c>
      <c r="B1412" t="s">
        <v>1541</v>
      </c>
      <c r="C1412" t="s">
        <v>3063</v>
      </c>
      <c r="D1412" t="s">
        <v>595</v>
      </c>
      <c r="E1412" t="s">
        <v>2589</v>
      </c>
      <c r="F1412" t="s">
        <v>3761</v>
      </c>
      <c r="G1412" t="s">
        <v>5463</v>
      </c>
      <c r="H1412" t="str">
        <f t="shared" si="44"/>
        <v>16</v>
      </c>
      <c r="I1412">
        <f t="shared" si="45"/>
        <v>1</v>
      </c>
    </row>
    <row r="1413" spans="1:9">
      <c r="A1413" t="s">
        <v>2775</v>
      </c>
      <c r="B1413" t="s">
        <v>1542</v>
      </c>
      <c r="C1413" t="s">
        <v>3063</v>
      </c>
      <c r="D1413" t="s">
        <v>1543</v>
      </c>
      <c r="E1413" t="s">
        <v>2589</v>
      </c>
      <c r="F1413" t="s">
        <v>3761</v>
      </c>
      <c r="G1413" t="s">
        <v>5463</v>
      </c>
      <c r="H1413" t="str">
        <f t="shared" si="44"/>
        <v>16</v>
      </c>
      <c r="I1413">
        <f t="shared" si="45"/>
        <v>1</v>
      </c>
    </row>
    <row r="1414" spans="1:9">
      <c r="A1414" t="s">
        <v>2775</v>
      </c>
      <c r="B1414" t="s">
        <v>1544</v>
      </c>
      <c r="C1414" t="s">
        <v>3063</v>
      </c>
      <c r="D1414" t="s">
        <v>1545</v>
      </c>
      <c r="E1414" t="s">
        <v>2589</v>
      </c>
      <c r="F1414" t="s">
        <v>3761</v>
      </c>
      <c r="G1414" t="s">
        <v>5463</v>
      </c>
      <c r="H1414" t="str">
        <f t="shared" si="44"/>
        <v>16</v>
      </c>
      <c r="I1414">
        <f t="shared" si="45"/>
        <v>1</v>
      </c>
    </row>
    <row r="1415" spans="1:9">
      <c r="A1415" t="s">
        <v>2775</v>
      </c>
      <c r="B1415" t="s">
        <v>1546</v>
      </c>
      <c r="C1415" t="s">
        <v>3063</v>
      </c>
      <c r="D1415" t="s">
        <v>1547</v>
      </c>
      <c r="E1415" t="s">
        <v>2589</v>
      </c>
      <c r="F1415" t="s">
        <v>3761</v>
      </c>
      <c r="G1415" t="s">
        <v>5463</v>
      </c>
      <c r="H1415" t="str">
        <f t="shared" si="44"/>
        <v>16</v>
      </c>
      <c r="I1415">
        <f t="shared" si="45"/>
        <v>1</v>
      </c>
    </row>
    <row r="1416" spans="1:9">
      <c r="A1416" t="s">
        <v>2775</v>
      </c>
      <c r="B1416" t="s">
        <v>1548</v>
      </c>
      <c r="C1416" t="s">
        <v>3063</v>
      </c>
      <c r="D1416" t="s">
        <v>1549</v>
      </c>
      <c r="E1416" t="s">
        <v>2589</v>
      </c>
      <c r="F1416" t="s">
        <v>3764</v>
      </c>
      <c r="G1416" t="s">
        <v>3017</v>
      </c>
      <c r="H1416" t="str">
        <f t="shared" si="44"/>
        <v>01</v>
      </c>
      <c r="I1416">
        <f t="shared" si="45"/>
        <v>1</v>
      </c>
    </row>
    <row r="1417" spans="1:9">
      <c r="A1417" t="s">
        <v>2774</v>
      </c>
      <c r="B1417" t="s">
        <v>1575</v>
      </c>
      <c r="C1417" t="s">
        <v>3062</v>
      </c>
      <c r="D1417" t="s">
        <v>1576</v>
      </c>
      <c r="E1417" t="s">
        <v>2589</v>
      </c>
      <c r="F1417" t="s">
        <v>3755</v>
      </c>
      <c r="G1417" t="s">
        <v>3756</v>
      </c>
      <c r="H1417" t="str">
        <f t="shared" si="44"/>
        <v>56</v>
      </c>
      <c r="I1417">
        <f t="shared" si="45"/>
        <v>1</v>
      </c>
    </row>
    <row r="1418" spans="1:9">
      <c r="A1418" t="s">
        <v>2774</v>
      </c>
      <c r="B1418" t="s">
        <v>1557</v>
      </c>
      <c r="C1418" t="s">
        <v>3062</v>
      </c>
      <c r="D1418" t="s">
        <v>1558</v>
      </c>
      <c r="E1418" t="s">
        <v>2587</v>
      </c>
      <c r="F1418" t="s">
        <v>3757</v>
      </c>
      <c r="G1418" t="s">
        <v>3769</v>
      </c>
      <c r="H1418" t="str">
        <f t="shared" si="44"/>
        <v>47</v>
      </c>
      <c r="I1418">
        <f t="shared" si="45"/>
        <v>3</v>
      </c>
    </row>
    <row r="1419" spans="1:9">
      <c r="A1419" t="s">
        <v>2774</v>
      </c>
      <c r="B1419" t="s">
        <v>1573</v>
      </c>
      <c r="C1419" t="s">
        <v>3062</v>
      </c>
      <c r="D1419" t="s">
        <v>1574</v>
      </c>
      <c r="E1419" t="s">
        <v>2587</v>
      </c>
      <c r="F1419" t="s">
        <v>3761</v>
      </c>
      <c r="G1419" t="s">
        <v>3782</v>
      </c>
      <c r="H1419" t="str">
        <f t="shared" si="44"/>
        <v>32</v>
      </c>
      <c r="I1419">
        <f t="shared" si="45"/>
        <v>3</v>
      </c>
    </row>
    <row r="1420" spans="1:9">
      <c r="A1420" t="s">
        <v>2774</v>
      </c>
      <c r="B1420" t="s">
        <v>1555</v>
      </c>
      <c r="C1420" t="s">
        <v>3062</v>
      </c>
      <c r="D1420" t="s">
        <v>1556</v>
      </c>
      <c r="E1420" t="s">
        <v>2589</v>
      </c>
      <c r="F1420" t="s">
        <v>3761</v>
      </c>
      <c r="G1420" t="s">
        <v>5464</v>
      </c>
      <c r="H1420" t="str">
        <f t="shared" si="44"/>
        <v>15</v>
      </c>
      <c r="I1420">
        <f t="shared" si="45"/>
        <v>1</v>
      </c>
    </row>
    <row r="1421" spans="1:9">
      <c r="A1421" t="s">
        <v>2774</v>
      </c>
      <c r="B1421" t="s">
        <v>1559</v>
      </c>
      <c r="C1421" t="s">
        <v>3062</v>
      </c>
      <c r="D1421" t="s">
        <v>1560</v>
      </c>
      <c r="E1421" t="s">
        <v>2589</v>
      </c>
      <c r="F1421" t="s">
        <v>3761</v>
      </c>
      <c r="G1421" t="s">
        <v>5464</v>
      </c>
      <c r="H1421" t="str">
        <f t="shared" si="44"/>
        <v>15</v>
      </c>
      <c r="I1421">
        <f t="shared" si="45"/>
        <v>1</v>
      </c>
    </row>
    <row r="1422" spans="1:9">
      <c r="A1422" t="s">
        <v>2774</v>
      </c>
      <c r="B1422" t="s">
        <v>1561</v>
      </c>
      <c r="C1422" t="s">
        <v>3062</v>
      </c>
      <c r="D1422" t="s">
        <v>1562</v>
      </c>
      <c r="E1422" t="s">
        <v>2589</v>
      </c>
      <c r="F1422" t="s">
        <v>3761</v>
      </c>
      <c r="G1422" t="s">
        <v>5464</v>
      </c>
      <c r="H1422" t="str">
        <f t="shared" si="44"/>
        <v>15</v>
      </c>
      <c r="I1422">
        <f t="shared" si="45"/>
        <v>1</v>
      </c>
    </row>
    <row r="1423" spans="1:9">
      <c r="A1423" t="s">
        <v>2774</v>
      </c>
      <c r="B1423" t="s">
        <v>1563</v>
      </c>
      <c r="C1423" t="s">
        <v>3062</v>
      </c>
      <c r="D1423" t="s">
        <v>1564</v>
      </c>
      <c r="E1423" t="s">
        <v>2589</v>
      </c>
      <c r="F1423" t="s">
        <v>3761</v>
      </c>
      <c r="G1423" t="s">
        <v>5464</v>
      </c>
      <c r="H1423" t="str">
        <f t="shared" si="44"/>
        <v>15</v>
      </c>
      <c r="I1423">
        <f t="shared" si="45"/>
        <v>1</v>
      </c>
    </row>
    <row r="1424" spans="1:9">
      <c r="A1424" t="s">
        <v>2774</v>
      </c>
      <c r="B1424" t="s">
        <v>1567</v>
      </c>
      <c r="C1424" t="s">
        <v>3062</v>
      </c>
      <c r="D1424" t="s">
        <v>1568</v>
      </c>
      <c r="E1424" t="s">
        <v>2589</v>
      </c>
      <c r="F1424" t="s">
        <v>3761</v>
      </c>
      <c r="G1424" t="s">
        <v>5464</v>
      </c>
      <c r="H1424" t="str">
        <f t="shared" si="44"/>
        <v>15</v>
      </c>
      <c r="I1424">
        <f t="shared" si="45"/>
        <v>1</v>
      </c>
    </row>
    <row r="1425" spans="1:9">
      <c r="A1425" t="s">
        <v>2774</v>
      </c>
      <c r="B1425" t="s">
        <v>1569</v>
      </c>
      <c r="C1425" t="s">
        <v>3062</v>
      </c>
      <c r="D1425" t="s">
        <v>1570</v>
      </c>
      <c r="E1425" t="s">
        <v>2589</v>
      </c>
      <c r="F1425" t="s">
        <v>3761</v>
      </c>
      <c r="G1425" t="s">
        <v>5464</v>
      </c>
      <c r="H1425" t="str">
        <f t="shared" si="44"/>
        <v>15</v>
      </c>
      <c r="I1425">
        <f t="shared" si="45"/>
        <v>1</v>
      </c>
    </row>
    <row r="1426" spans="1:9">
      <c r="A1426" t="s">
        <v>2774</v>
      </c>
      <c r="B1426" t="s">
        <v>1571</v>
      </c>
      <c r="C1426" t="s">
        <v>3062</v>
      </c>
      <c r="D1426" t="s">
        <v>1572</v>
      </c>
      <c r="E1426" t="s">
        <v>2589</v>
      </c>
      <c r="F1426" t="s">
        <v>3761</v>
      </c>
      <c r="G1426" t="s">
        <v>5464</v>
      </c>
      <c r="H1426" t="str">
        <f t="shared" si="44"/>
        <v>15</v>
      </c>
      <c r="I1426">
        <f t="shared" si="45"/>
        <v>1</v>
      </c>
    </row>
    <row r="1427" spans="1:9">
      <c r="A1427" t="s">
        <v>2774</v>
      </c>
      <c r="B1427" t="s">
        <v>1565</v>
      </c>
      <c r="C1427" t="s">
        <v>3062</v>
      </c>
      <c r="D1427" t="s">
        <v>1566</v>
      </c>
      <c r="E1427" t="s">
        <v>2097</v>
      </c>
      <c r="F1427" t="s">
        <v>3761</v>
      </c>
      <c r="G1427" t="s">
        <v>5464</v>
      </c>
      <c r="H1427" t="str">
        <f t="shared" si="44"/>
        <v>15</v>
      </c>
      <c r="I1427">
        <f t="shared" si="45"/>
        <v>2</v>
      </c>
    </row>
    <row r="1428" spans="1:9">
      <c r="A1428" t="s">
        <v>2774</v>
      </c>
      <c r="B1428" t="s">
        <v>1554</v>
      </c>
      <c r="C1428" t="s">
        <v>3062</v>
      </c>
      <c r="D1428" t="s">
        <v>4280</v>
      </c>
      <c r="E1428" t="s">
        <v>2589</v>
      </c>
      <c r="F1428" t="s">
        <v>3764</v>
      </c>
      <c r="G1428" t="s">
        <v>3017</v>
      </c>
      <c r="H1428" t="str">
        <f t="shared" si="44"/>
        <v>01</v>
      </c>
      <c r="I1428">
        <f t="shared" si="45"/>
        <v>1</v>
      </c>
    </row>
    <row r="1429" spans="1:9">
      <c r="A1429" t="s">
        <v>2773</v>
      </c>
      <c r="B1429" t="s">
        <v>1577</v>
      </c>
      <c r="C1429" t="s">
        <v>3061</v>
      </c>
      <c r="D1429" t="s">
        <v>1578</v>
      </c>
      <c r="E1429" t="s">
        <v>2589</v>
      </c>
      <c r="F1429" t="s">
        <v>3761</v>
      </c>
      <c r="G1429" t="s">
        <v>3768</v>
      </c>
      <c r="H1429" t="str">
        <f t="shared" si="44"/>
        <v>13</v>
      </c>
      <c r="I1429">
        <f t="shared" si="45"/>
        <v>1</v>
      </c>
    </row>
    <row r="1430" spans="1:9">
      <c r="A1430" t="s">
        <v>2772</v>
      </c>
      <c r="B1430" t="s">
        <v>4667</v>
      </c>
      <c r="C1430" t="s">
        <v>3060</v>
      </c>
      <c r="D1430" t="s">
        <v>5553</v>
      </c>
      <c r="E1430" t="s">
        <v>2587</v>
      </c>
      <c r="F1430" t="s">
        <v>3761</v>
      </c>
      <c r="G1430" t="s">
        <v>3768</v>
      </c>
      <c r="H1430" t="str">
        <f t="shared" si="44"/>
        <v>13</v>
      </c>
      <c r="I1430">
        <f t="shared" si="45"/>
        <v>3</v>
      </c>
    </row>
    <row r="1431" spans="1:9">
      <c r="A1431" t="s">
        <v>2771</v>
      </c>
      <c r="B1431" t="s">
        <v>1579</v>
      </c>
      <c r="C1431" t="s">
        <v>3059</v>
      </c>
      <c r="D1431" t="s">
        <v>1580</v>
      </c>
      <c r="E1431" t="s">
        <v>2587</v>
      </c>
      <c r="F1431" t="s">
        <v>3761</v>
      </c>
      <c r="G1431" t="s">
        <v>3768</v>
      </c>
      <c r="H1431" t="str">
        <f t="shared" si="44"/>
        <v>13</v>
      </c>
      <c r="I1431">
        <f t="shared" si="45"/>
        <v>3</v>
      </c>
    </row>
    <row r="1432" spans="1:9">
      <c r="A1432" t="s">
        <v>2770</v>
      </c>
      <c r="B1432" t="s">
        <v>3858</v>
      </c>
      <c r="C1432" t="s">
        <v>3058</v>
      </c>
      <c r="D1432" t="s">
        <v>3859</v>
      </c>
      <c r="E1432" t="s">
        <v>2589</v>
      </c>
      <c r="F1432" t="s">
        <v>3755</v>
      </c>
      <c r="G1432" t="s">
        <v>3756</v>
      </c>
      <c r="H1432" t="str">
        <f t="shared" si="44"/>
        <v>56</v>
      </c>
      <c r="I1432">
        <f t="shared" si="45"/>
        <v>1</v>
      </c>
    </row>
    <row r="1433" spans="1:9">
      <c r="A1433" t="s">
        <v>2770</v>
      </c>
      <c r="B1433" t="s">
        <v>1592</v>
      </c>
      <c r="C1433" t="s">
        <v>3058</v>
      </c>
      <c r="D1433" t="s">
        <v>3857</v>
      </c>
      <c r="E1433" t="s">
        <v>2589</v>
      </c>
      <c r="F1433" t="s">
        <v>3757</v>
      </c>
      <c r="G1433" t="s">
        <v>3758</v>
      </c>
      <c r="H1433" t="str">
        <f t="shared" si="44"/>
        <v>50</v>
      </c>
      <c r="I1433">
        <f t="shared" si="45"/>
        <v>1</v>
      </c>
    </row>
    <row r="1434" spans="1:9">
      <c r="A1434" t="s">
        <v>2770</v>
      </c>
      <c r="B1434" t="s">
        <v>1588</v>
      </c>
      <c r="C1434" t="s">
        <v>3058</v>
      </c>
      <c r="D1434" t="s">
        <v>1589</v>
      </c>
      <c r="E1434" t="s">
        <v>2589</v>
      </c>
      <c r="F1434" t="s">
        <v>3761</v>
      </c>
      <c r="G1434" t="s">
        <v>3786</v>
      </c>
      <c r="H1434" t="str">
        <f t="shared" si="44"/>
        <v>29</v>
      </c>
      <c r="I1434">
        <f t="shared" si="45"/>
        <v>1</v>
      </c>
    </row>
    <row r="1435" spans="1:9">
      <c r="A1435" t="s">
        <v>2770</v>
      </c>
      <c r="B1435" t="s">
        <v>1590</v>
      </c>
      <c r="C1435" t="s">
        <v>3058</v>
      </c>
      <c r="D1435" t="s">
        <v>1591</v>
      </c>
      <c r="E1435" t="s">
        <v>2589</v>
      </c>
      <c r="F1435" t="s">
        <v>3761</v>
      </c>
      <c r="G1435" t="s">
        <v>3786</v>
      </c>
      <c r="H1435" t="str">
        <f t="shared" si="44"/>
        <v>29</v>
      </c>
      <c r="I1435">
        <f t="shared" si="45"/>
        <v>1</v>
      </c>
    </row>
    <row r="1436" spans="1:9">
      <c r="A1436" t="s">
        <v>2770</v>
      </c>
      <c r="B1436" t="s">
        <v>1585</v>
      </c>
      <c r="C1436" t="s">
        <v>3058</v>
      </c>
      <c r="D1436" t="s">
        <v>1586</v>
      </c>
      <c r="E1436" t="s">
        <v>2587</v>
      </c>
      <c r="F1436" t="s">
        <v>5467</v>
      </c>
      <c r="G1436" t="s">
        <v>3774</v>
      </c>
      <c r="H1436" t="str">
        <f t="shared" si="44"/>
        <v>18</v>
      </c>
      <c r="I1436">
        <f t="shared" si="45"/>
        <v>3</v>
      </c>
    </row>
    <row r="1437" spans="1:9">
      <c r="A1437" t="s">
        <v>2770</v>
      </c>
      <c r="B1437" t="s">
        <v>1587</v>
      </c>
      <c r="C1437" t="s">
        <v>3058</v>
      </c>
      <c r="D1437" t="s">
        <v>4281</v>
      </c>
      <c r="E1437" t="s">
        <v>2587</v>
      </c>
      <c r="F1437" t="s">
        <v>5467</v>
      </c>
      <c r="G1437" t="s">
        <v>3774</v>
      </c>
      <c r="H1437" t="str">
        <f t="shared" si="44"/>
        <v>18</v>
      </c>
      <c r="I1437">
        <f t="shared" si="45"/>
        <v>3</v>
      </c>
    </row>
    <row r="1438" spans="1:9">
      <c r="A1438" t="s">
        <v>2770</v>
      </c>
      <c r="B1438" t="s">
        <v>1581</v>
      </c>
      <c r="C1438" t="s">
        <v>3058</v>
      </c>
      <c r="D1438" t="s">
        <v>1582</v>
      </c>
      <c r="E1438" t="s">
        <v>2589</v>
      </c>
      <c r="F1438" t="s">
        <v>3764</v>
      </c>
      <c r="G1438" t="s">
        <v>3775</v>
      </c>
      <c r="H1438" t="str">
        <f t="shared" si="44"/>
        <v>03</v>
      </c>
      <c r="I1438">
        <f t="shared" si="45"/>
        <v>1</v>
      </c>
    </row>
    <row r="1439" spans="1:9">
      <c r="A1439" t="s">
        <v>2770</v>
      </c>
      <c r="B1439" t="s">
        <v>1583</v>
      </c>
      <c r="C1439" t="s">
        <v>3058</v>
      </c>
      <c r="D1439" t="s">
        <v>1584</v>
      </c>
      <c r="E1439" t="s">
        <v>2589</v>
      </c>
      <c r="F1439" t="s">
        <v>3764</v>
      </c>
      <c r="G1439" t="s">
        <v>3775</v>
      </c>
      <c r="H1439" t="str">
        <f t="shared" si="44"/>
        <v>03</v>
      </c>
      <c r="I1439">
        <f t="shared" si="45"/>
        <v>1</v>
      </c>
    </row>
    <row r="1440" spans="1:9">
      <c r="A1440" t="s">
        <v>2769</v>
      </c>
      <c r="B1440" t="s">
        <v>5491</v>
      </c>
      <c r="C1440" t="s">
        <v>3057</v>
      </c>
      <c r="D1440" t="s">
        <v>5492</v>
      </c>
      <c r="E1440" t="s">
        <v>2589</v>
      </c>
      <c r="F1440" t="s">
        <v>3755</v>
      </c>
      <c r="G1440" t="s">
        <v>3792</v>
      </c>
      <c r="H1440" t="str">
        <f t="shared" si="44"/>
        <v>60</v>
      </c>
      <c r="I1440">
        <f t="shared" si="45"/>
        <v>1</v>
      </c>
    </row>
    <row r="1441" spans="1:9">
      <c r="A1441" t="s">
        <v>2769</v>
      </c>
      <c r="B1441" t="s">
        <v>4785</v>
      </c>
      <c r="C1441" t="s">
        <v>3057</v>
      </c>
      <c r="D1441" t="s">
        <v>4784</v>
      </c>
      <c r="E1441" t="s">
        <v>2097</v>
      </c>
      <c r="F1441" t="s">
        <v>3755</v>
      </c>
      <c r="G1441" t="s">
        <v>3756</v>
      </c>
      <c r="H1441" t="str">
        <f t="shared" si="44"/>
        <v>56</v>
      </c>
      <c r="I1441">
        <f t="shared" si="45"/>
        <v>2</v>
      </c>
    </row>
    <row r="1442" spans="1:9">
      <c r="A1442" t="s">
        <v>2769</v>
      </c>
      <c r="B1442" t="s">
        <v>4783</v>
      </c>
      <c r="C1442" t="s">
        <v>3057</v>
      </c>
      <c r="D1442" t="s">
        <v>4782</v>
      </c>
      <c r="E1442" t="s">
        <v>2097</v>
      </c>
      <c r="F1442" t="s">
        <v>3757</v>
      </c>
      <c r="G1442" t="s">
        <v>3758</v>
      </c>
      <c r="H1442" t="str">
        <f t="shared" si="44"/>
        <v>50</v>
      </c>
      <c r="I1442">
        <f t="shared" si="45"/>
        <v>2</v>
      </c>
    </row>
    <row r="1443" spans="1:9">
      <c r="A1443" t="s">
        <v>2769</v>
      </c>
      <c r="B1443" t="s">
        <v>3863</v>
      </c>
      <c r="C1443" t="s">
        <v>3057</v>
      </c>
      <c r="D1443" t="s">
        <v>4282</v>
      </c>
      <c r="E1443" t="s">
        <v>2097</v>
      </c>
      <c r="F1443" t="s">
        <v>3761</v>
      </c>
      <c r="G1443" t="s">
        <v>3762</v>
      </c>
      <c r="H1443" t="str">
        <f t="shared" si="44"/>
        <v>27</v>
      </c>
      <c r="I1443">
        <f t="shared" si="45"/>
        <v>2</v>
      </c>
    </row>
    <row r="1444" spans="1:9">
      <c r="A1444" t="s">
        <v>2769</v>
      </c>
      <c r="B1444" t="s">
        <v>3862</v>
      </c>
      <c r="C1444" t="s">
        <v>3057</v>
      </c>
      <c r="D1444" t="s">
        <v>636</v>
      </c>
      <c r="E1444" t="s">
        <v>2097</v>
      </c>
      <c r="F1444" t="s">
        <v>3764</v>
      </c>
      <c r="G1444" t="s">
        <v>5483</v>
      </c>
      <c r="H1444" t="str">
        <f t="shared" si="44"/>
        <v>07</v>
      </c>
      <c r="I1444">
        <f t="shared" si="45"/>
        <v>2</v>
      </c>
    </row>
    <row r="1445" spans="1:9">
      <c r="A1445" t="s">
        <v>2769</v>
      </c>
      <c r="B1445" t="s">
        <v>3860</v>
      </c>
      <c r="C1445" t="s">
        <v>3057</v>
      </c>
      <c r="D1445" t="s">
        <v>3861</v>
      </c>
      <c r="E1445" t="s">
        <v>2589</v>
      </c>
      <c r="F1445" t="s">
        <v>3764</v>
      </c>
      <c r="G1445" t="s">
        <v>3017</v>
      </c>
      <c r="H1445" t="str">
        <f t="shared" si="44"/>
        <v>01</v>
      </c>
      <c r="I1445">
        <f t="shared" si="45"/>
        <v>1</v>
      </c>
    </row>
    <row r="1446" spans="1:9">
      <c r="A1446" t="s">
        <v>2768</v>
      </c>
      <c r="B1446" t="s">
        <v>3876</v>
      </c>
      <c r="C1446" t="s">
        <v>3056</v>
      </c>
      <c r="D1446" t="s">
        <v>3877</v>
      </c>
      <c r="E1446" t="s">
        <v>2589</v>
      </c>
      <c r="F1446" t="s">
        <v>3755</v>
      </c>
      <c r="G1446" t="s">
        <v>3756</v>
      </c>
      <c r="H1446" t="str">
        <f t="shared" si="44"/>
        <v>56</v>
      </c>
      <c r="I1446">
        <f t="shared" si="45"/>
        <v>1</v>
      </c>
    </row>
    <row r="1447" spans="1:9">
      <c r="A1447" t="s">
        <v>2768</v>
      </c>
      <c r="B1447" t="s">
        <v>3874</v>
      </c>
      <c r="C1447" t="s">
        <v>3056</v>
      </c>
      <c r="D1447" t="s">
        <v>3875</v>
      </c>
      <c r="E1447" t="s">
        <v>2589</v>
      </c>
      <c r="F1447" t="s">
        <v>3757</v>
      </c>
      <c r="G1447" t="s">
        <v>3758</v>
      </c>
      <c r="H1447" t="str">
        <f t="shared" si="44"/>
        <v>50</v>
      </c>
      <c r="I1447">
        <f t="shared" si="45"/>
        <v>1</v>
      </c>
    </row>
    <row r="1448" spans="1:9">
      <c r="A1448" t="s">
        <v>2768</v>
      </c>
      <c r="B1448" t="s">
        <v>3864</v>
      </c>
      <c r="C1448" t="s">
        <v>3056</v>
      </c>
      <c r="D1448" t="s">
        <v>3865</v>
      </c>
      <c r="E1448" t="s">
        <v>2589</v>
      </c>
      <c r="F1448" t="s">
        <v>3761</v>
      </c>
      <c r="G1448" t="s">
        <v>5463</v>
      </c>
      <c r="H1448" t="str">
        <f t="shared" si="44"/>
        <v>16</v>
      </c>
      <c r="I1448">
        <f t="shared" si="45"/>
        <v>1</v>
      </c>
    </row>
    <row r="1449" spans="1:9">
      <c r="A1449" t="s">
        <v>2768</v>
      </c>
      <c r="B1449" t="s">
        <v>3868</v>
      </c>
      <c r="C1449" t="s">
        <v>3056</v>
      </c>
      <c r="D1449" t="s">
        <v>3869</v>
      </c>
      <c r="E1449" t="s">
        <v>2589</v>
      </c>
      <c r="F1449" t="s">
        <v>3761</v>
      </c>
      <c r="G1449" t="s">
        <v>5463</v>
      </c>
      <c r="H1449" t="str">
        <f t="shared" si="44"/>
        <v>16</v>
      </c>
      <c r="I1449">
        <f t="shared" si="45"/>
        <v>1</v>
      </c>
    </row>
    <row r="1450" spans="1:9">
      <c r="A1450" t="s">
        <v>2768</v>
      </c>
      <c r="B1450" t="s">
        <v>3870</v>
      </c>
      <c r="C1450" t="s">
        <v>3056</v>
      </c>
      <c r="D1450" t="s">
        <v>3871</v>
      </c>
      <c r="E1450" t="s">
        <v>2589</v>
      </c>
      <c r="F1450" t="s">
        <v>3761</v>
      </c>
      <c r="G1450" t="s">
        <v>5463</v>
      </c>
      <c r="H1450" t="str">
        <f t="shared" si="44"/>
        <v>16</v>
      </c>
      <c r="I1450">
        <f t="shared" si="45"/>
        <v>1</v>
      </c>
    </row>
    <row r="1451" spans="1:9">
      <c r="A1451" t="s">
        <v>2768</v>
      </c>
      <c r="B1451" t="s">
        <v>3872</v>
      </c>
      <c r="C1451" t="s">
        <v>3056</v>
      </c>
      <c r="D1451" t="s">
        <v>3873</v>
      </c>
      <c r="E1451" t="s">
        <v>2589</v>
      </c>
      <c r="F1451" t="s">
        <v>3761</v>
      </c>
      <c r="G1451" t="s">
        <v>5463</v>
      </c>
      <c r="H1451" t="str">
        <f t="shared" si="44"/>
        <v>16</v>
      </c>
      <c r="I1451">
        <f t="shared" si="45"/>
        <v>1</v>
      </c>
    </row>
    <row r="1452" spans="1:9">
      <c r="A1452" t="s">
        <v>2768</v>
      </c>
      <c r="B1452" t="s">
        <v>3866</v>
      </c>
      <c r="C1452" t="s">
        <v>3056</v>
      </c>
      <c r="D1452" t="s">
        <v>3867</v>
      </c>
      <c r="E1452" t="s">
        <v>2587</v>
      </c>
      <c r="F1452" t="s">
        <v>3761</v>
      </c>
      <c r="G1452" t="s">
        <v>3766</v>
      </c>
      <c r="H1452" t="str">
        <f t="shared" si="44"/>
        <v>12</v>
      </c>
      <c r="I1452">
        <f t="shared" si="45"/>
        <v>3</v>
      </c>
    </row>
    <row r="1453" spans="1:9">
      <c r="A1453" t="s">
        <v>2767</v>
      </c>
      <c r="B1453" t="s">
        <v>3884</v>
      </c>
      <c r="C1453" t="s">
        <v>3476</v>
      </c>
      <c r="D1453" t="s">
        <v>5493</v>
      </c>
      <c r="E1453" t="s">
        <v>2589</v>
      </c>
      <c r="F1453" t="s">
        <v>3755</v>
      </c>
      <c r="G1453" t="s">
        <v>3803</v>
      </c>
      <c r="H1453" t="str">
        <f t="shared" si="44"/>
        <v>61</v>
      </c>
      <c r="I1453">
        <f t="shared" si="45"/>
        <v>1</v>
      </c>
    </row>
    <row r="1454" spans="1:9">
      <c r="A1454" t="s">
        <v>2767</v>
      </c>
      <c r="B1454" t="s">
        <v>3882</v>
      </c>
      <c r="C1454" t="s">
        <v>3476</v>
      </c>
      <c r="D1454" t="s">
        <v>3883</v>
      </c>
      <c r="E1454" t="s">
        <v>2589</v>
      </c>
      <c r="F1454" t="s">
        <v>3757</v>
      </c>
      <c r="G1454" t="s">
        <v>3758</v>
      </c>
      <c r="H1454" t="str">
        <f t="shared" si="44"/>
        <v>50</v>
      </c>
      <c r="I1454">
        <f t="shared" si="45"/>
        <v>1</v>
      </c>
    </row>
    <row r="1455" spans="1:9">
      <c r="A1455" t="s">
        <v>2767</v>
      </c>
      <c r="B1455" t="s">
        <v>3880</v>
      </c>
      <c r="C1455" t="s">
        <v>3476</v>
      </c>
      <c r="D1455" t="s">
        <v>3881</v>
      </c>
      <c r="E1455" t="s">
        <v>2587</v>
      </c>
      <c r="F1455" t="s">
        <v>3761</v>
      </c>
      <c r="G1455" t="s">
        <v>3762</v>
      </c>
      <c r="H1455" t="str">
        <f t="shared" si="44"/>
        <v>27</v>
      </c>
      <c r="I1455">
        <f t="shared" si="45"/>
        <v>3</v>
      </c>
    </row>
    <row r="1456" spans="1:9">
      <c r="A1456" t="s">
        <v>2767</v>
      </c>
      <c r="B1456" t="s">
        <v>3878</v>
      </c>
      <c r="C1456" t="s">
        <v>3476</v>
      </c>
      <c r="D1456" t="s">
        <v>3879</v>
      </c>
      <c r="E1456" t="s">
        <v>2587</v>
      </c>
      <c r="F1456" t="s">
        <v>3764</v>
      </c>
      <c r="G1456" t="s">
        <v>3765</v>
      </c>
      <c r="H1456" t="str">
        <f t="shared" si="44"/>
        <v>06</v>
      </c>
      <c r="I1456">
        <f t="shared" si="45"/>
        <v>3</v>
      </c>
    </row>
    <row r="1457" spans="1:9">
      <c r="A1457" t="s">
        <v>2766</v>
      </c>
      <c r="B1457" t="s">
        <v>3904</v>
      </c>
      <c r="C1457" t="s">
        <v>3055</v>
      </c>
      <c r="D1457" t="s">
        <v>3905</v>
      </c>
      <c r="E1457" t="s">
        <v>2589</v>
      </c>
      <c r="F1457" t="s">
        <v>3755</v>
      </c>
      <c r="G1457" t="s">
        <v>3756</v>
      </c>
      <c r="H1457" t="str">
        <f t="shared" si="44"/>
        <v>56</v>
      </c>
      <c r="I1457">
        <f t="shared" si="45"/>
        <v>1</v>
      </c>
    </row>
    <row r="1458" spans="1:9">
      <c r="A1458" t="s">
        <v>2766</v>
      </c>
      <c r="B1458" t="s">
        <v>3901</v>
      </c>
      <c r="C1458" t="s">
        <v>3055</v>
      </c>
      <c r="D1458" t="s">
        <v>1316</v>
      </c>
      <c r="E1458" t="s">
        <v>2589</v>
      </c>
      <c r="F1458" t="s">
        <v>3757</v>
      </c>
      <c r="G1458" t="s">
        <v>3758</v>
      </c>
      <c r="H1458" t="str">
        <f t="shared" si="44"/>
        <v>50</v>
      </c>
      <c r="I1458">
        <f t="shared" si="45"/>
        <v>1</v>
      </c>
    </row>
    <row r="1459" spans="1:9">
      <c r="A1459" t="s">
        <v>2766</v>
      </c>
      <c r="B1459" t="s">
        <v>3902</v>
      </c>
      <c r="C1459" t="s">
        <v>3055</v>
      </c>
      <c r="D1459" t="s">
        <v>3903</v>
      </c>
      <c r="E1459" t="s">
        <v>2589</v>
      </c>
      <c r="F1459" t="s">
        <v>3757</v>
      </c>
      <c r="G1459" t="s">
        <v>3758</v>
      </c>
      <c r="H1459" t="str">
        <f t="shared" si="44"/>
        <v>50</v>
      </c>
      <c r="I1459">
        <f t="shared" si="45"/>
        <v>1</v>
      </c>
    </row>
    <row r="1460" spans="1:9">
      <c r="A1460" t="s">
        <v>2766</v>
      </c>
      <c r="B1460" t="s">
        <v>3887</v>
      </c>
      <c r="C1460" t="s">
        <v>3055</v>
      </c>
      <c r="D1460" t="s">
        <v>3888</v>
      </c>
      <c r="E1460" t="s">
        <v>2589</v>
      </c>
      <c r="F1460" t="s">
        <v>3761</v>
      </c>
      <c r="G1460" t="s">
        <v>5463</v>
      </c>
      <c r="H1460" t="str">
        <f t="shared" si="44"/>
        <v>16</v>
      </c>
      <c r="I1460">
        <f t="shared" si="45"/>
        <v>1</v>
      </c>
    </row>
    <row r="1461" spans="1:9">
      <c r="A1461" t="s">
        <v>2766</v>
      </c>
      <c r="B1461" t="s">
        <v>3889</v>
      </c>
      <c r="C1461" t="s">
        <v>3055</v>
      </c>
      <c r="D1461" t="s">
        <v>3890</v>
      </c>
      <c r="E1461" t="s">
        <v>2589</v>
      </c>
      <c r="F1461" t="s">
        <v>3761</v>
      </c>
      <c r="G1461" t="s">
        <v>5463</v>
      </c>
      <c r="H1461" t="str">
        <f t="shared" si="44"/>
        <v>16</v>
      </c>
      <c r="I1461">
        <f t="shared" si="45"/>
        <v>1</v>
      </c>
    </row>
    <row r="1462" spans="1:9">
      <c r="A1462" t="s">
        <v>2766</v>
      </c>
      <c r="B1462" t="s">
        <v>3897</v>
      </c>
      <c r="C1462" t="s">
        <v>3055</v>
      </c>
      <c r="D1462" t="s">
        <v>3898</v>
      </c>
      <c r="E1462" t="s">
        <v>2589</v>
      </c>
      <c r="F1462" t="s">
        <v>3761</v>
      </c>
      <c r="G1462" t="s">
        <v>5463</v>
      </c>
      <c r="H1462" t="str">
        <f t="shared" si="44"/>
        <v>16</v>
      </c>
      <c r="I1462">
        <f t="shared" si="45"/>
        <v>1</v>
      </c>
    </row>
    <row r="1463" spans="1:9">
      <c r="A1463" t="s">
        <v>2766</v>
      </c>
      <c r="B1463" t="s">
        <v>3886</v>
      </c>
      <c r="C1463" t="s">
        <v>3055</v>
      </c>
      <c r="D1463" t="s">
        <v>4283</v>
      </c>
      <c r="E1463" t="s">
        <v>2587</v>
      </c>
      <c r="F1463" t="s">
        <v>3761</v>
      </c>
      <c r="G1463" t="s">
        <v>5463</v>
      </c>
      <c r="H1463" t="str">
        <f t="shared" si="44"/>
        <v>16</v>
      </c>
      <c r="I1463">
        <f t="shared" si="45"/>
        <v>3</v>
      </c>
    </row>
    <row r="1464" spans="1:9">
      <c r="A1464" t="s">
        <v>2766</v>
      </c>
      <c r="B1464" t="s">
        <v>3895</v>
      </c>
      <c r="C1464" t="s">
        <v>3055</v>
      </c>
      <c r="D1464" t="s">
        <v>3896</v>
      </c>
      <c r="E1464" t="s">
        <v>2587</v>
      </c>
      <c r="F1464" t="s">
        <v>3761</v>
      </c>
      <c r="G1464" t="s">
        <v>5463</v>
      </c>
      <c r="H1464" t="str">
        <f t="shared" si="44"/>
        <v>16</v>
      </c>
      <c r="I1464">
        <f t="shared" si="45"/>
        <v>3</v>
      </c>
    </row>
    <row r="1465" spans="1:9">
      <c r="A1465" t="s">
        <v>2766</v>
      </c>
      <c r="B1465" t="s">
        <v>3899</v>
      </c>
      <c r="C1465" t="s">
        <v>3055</v>
      </c>
      <c r="D1465" t="s">
        <v>3900</v>
      </c>
      <c r="E1465" t="s">
        <v>2587</v>
      </c>
      <c r="F1465" t="s">
        <v>3761</v>
      </c>
      <c r="G1465" t="s">
        <v>5463</v>
      </c>
      <c r="H1465" t="str">
        <f t="shared" si="44"/>
        <v>16</v>
      </c>
      <c r="I1465">
        <f t="shared" si="45"/>
        <v>3</v>
      </c>
    </row>
    <row r="1466" spans="1:9">
      <c r="A1466" t="s">
        <v>2766</v>
      </c>
      <c r="B1466" t="s">
        <v>3891</v>
      </c>
      <c r="C1466" t="s">
        <v>3055</v>
      </c>
      <c r="D1466" t="s">
        <v>3892</v>
      </c>
      <c r="E1466" t="s">
        <v>2589</v>
      </c>
      <c r="F1466" t="s">
        <v>3761</v>
      </c>
      <c r="G1466" t="s">
        <v>3766</v>
      </c>
      <c r="H1466" t="str">
        <f t="shared" si="44"/>
        <v>12</v>
      </c>
      <c r="I1466">
        <f t="shared" si="45"/>
        <v>1</v>
      </c>
    </row>
    <row r="1467" spans="1:9">
      <c r="A1467" t="s">
        <v>2766</v>
      </c>
      <c r="B1467" t="s">
        <v>3893</v>
      </c>
      <c r="C1467" t="s">
        <v>3055</v>
      </c>
      <c r="D1467" t="s">
        <v>3894</v>
      </c>
      <c r="E1467" t="s">
        <v>2587</v>
      </c>
      <c r="F1467" t="s">
        <v>3761</v>
      </c>
      <c r="G1467" t="s">
        <v>3766</v>
      </c>
      <c r="H1467" t="str">
        <f t="shared" ref="H1467:H1530" si="46">VLOOKUP(G1467,dataSchoolOrder,2,0)</f>
        <v>12</v>
      </c>
      <c r="I1467">
        <f t="shared" si="45"/>
        <v>3</v>
      </c>
    </row>
    <row r="1468" spans="1:9">
      <c r="A1468" t="s">
        <v>2765</v>
      </c>
      <c r="B1468" t="s">
        <v>3968</v>
      </c>
      <c r="C1468" t="s">
        <v>3003</v>
      </c>
      <c r="D1468" t="s">
        <v>4288</v>
      </c>
      <c r="E1468" t="s">
        <v>2589</v>
      </c>
      <c r="F1468" t="s">
        <v>4553</v>
      </c>
      <c r="G1468" t="s">
        <v>3767</v>
      </c>
      <c r="H1468" t="str">
        <f t="shared" si="46"/>
        <v>58</v>
      </c>
      <c r="I1468">
        <f t="shared" si="45"/>
        <v>1</v>
      </c>
    </row>
    <row r="1469" spans="1:9">
      <c r="A1469" t="s">
        <v>2765</v>
      </c>
      <c r="B1469" t="s">
        <v>3969</v>
      </c>
      <c r="C1469" t="s">
        <v>3003</v>
      </c>
      <c r="D1469" t="s">
        <v>3970</v>
      </c>
      <c r="E1469" t="s">
        <v>2589</v>
      </c>
      <c r="F1469" t="s">
        <v>4553</v>
      </c>
      <c r="G1469" t="s">
        <v>3767</v>
      </c>
      <c r="H1469" t="str">
        <f t="shared" si="46"/>
        <v>58</v>
      </c>
      <c r="I1469">
        <f t="shared" si="45"/>
        <v>1</v>
      </c>
    </row>
    <row r="1470" spans="1:9">
      <c r="A1470" t="s">
        <v>2765</v>
      </c>
      <c r="B1470" t="s">
        <v>3979</v>
      </c>
      <c r="C1470" t="s">
        <v>3003</v>
      </c>
      <c r="D1470" t="s">
        <v>3980</v>
      </c>
      <c r="E1470" t="s">
        <v>2589</v>
      </c>
      <c r="F1470" t="s">
        <v>3755</v>
      </c>
      <c r="G1470" t="s">
        <v>3756</v>
      </c>
      <c r="H1470" t="str">
        <f t="shared" si="46"/>
        <v>56</v>
      </c>
      <c r="I1470">
        <f t="shared" si="45"/>
        <v>1</v>
      </c>
    </row>
    <row r="1471" spans="1:9">
      <c r="A1471" t="s">
        <v>2765</v>
      </c>
      <c r="B1471" t="s">
        <v>3981</v>
      </c>
      <c r="C1471" t="s">
        <v>3003</v>
      </c>
      <c r="D1471" t="s">
        <v>3982</v>
      </c>
      <c r="E1471" t="s">
        <v>2589</v>
      </c>
      <c r="F1471" t="s">
        <v>3755</v>
      </c>
      <c r="G1471" t="s">
        <v>3756</v>
      </c>
      <c r="H1471" t="str">
        <f t="shared" si="46"/>
        <v>56</v>
      </c>
      <c r="I1471">
        <f t="shared" si="45"/>
        <v>1</v>
      </c>
    </row>
    <row r="1472" spans="1:9">
      <c r="A1472" t="s">
        <v>2765</v>
      </c>
      <c r="B1472" t="s">
        <v>3983</v>
      </c>
      <c r="C1472" t="s">
        <v>3003</v>
      </c>
      <c r="D1472" t="s">
        <v>3984</v>
      </c>
      <c r="E1472" t="s">
        <v>2589</v>
      </c>
      <c r="F1472" t="s">
        <v>3755</v>
      </c>
      <c r="G1472" t="s">
        <v>3756</v>
      </c>
      <c r="H1472" t="str">
        <f t="shared" si="46"/>
        <v>56</v>
      </c>
      <c r="I1472">
        <f t="shared" si="45"/>
        <v>1</v>
      </c>
    </row>
    <row r="1473" spans="1:9">
      <c r="A1473" t="s">
        <v>2765</v>
      </c>
      <c r="B1473" t="s">
        <v>3985</v>
      </c>
      <c r="C1473" t="s">
        <v>3003</v>
      </c>
      <c r="D1473" t="s">
        <v>3986</v>
      </c>
      <c r="E1473" t="s">
        <v>2589</v>
      </c>
      <c r="F1473" t="s">
        <v>3755</v>
      </c>
      <c r="G1473" t="s">
        <v>3756</v>
      </c>
      <c r="H1473" t="str">
        <f t="shared" si="46"/>
        <v>56</v>
      </c>
      <c r="I1473">
        <f t="shared" si="45"/>
        <v>1</v>
      </c>
    </row>
    <row r="1474" spans="1:9">
      <c r="A1474" t="s">
        <v>2765</v>
      </c>
      <c r="B1474" t="s">
        <v>3987</v>
      </c>
      <c r="C1474" t="s">
        <v>3003</v>
      </c>
      <c r="D1474" t="s">
        <v>3988</v>
      </c>
      <c r="E1474" t="s">
        <v>2589</v>
      </c>
      <c r="F1474" t="s">
        <v>3755</v>
      </c>
      <c r="G1474" t="s">
        <v>3756</v>
      </c>
      <c r="H1474" t="str">
        <f t="shared" si="46"/>
        <v>56</v>
      </c>
      <c r="I1474">
        <f t="shared" ref="I1474:I1537" si="47">IFERROR(VLOOKUP(E1474,dataTitleIOrder,2,0),"")</f>
        <v>1</v>
      </c>
    </row>
    <row r="1475" spans="1:9">
      <c r="A1475" t="s">
        <v>2765</v>
      </c>
      <c r="B1475" t="s">
        <v>3971</v>
      </c>
      <c r="C1475" t="s">
        <v>3003</v>
      </c>
      <c r="D1475" t="s">
        <v>3972</v>
      </c>
      <c r="E1475" t="s">
        <v>2589</v>
      </c>
      <c r="F1475" t="s">
        <v>3757</v>
      </c>
      <c r="G1475" t="s">
        <v>3772</v>
      </c>
      <c r="H1475" t="str">
        <f t="shared" si="46"/>
        <v>52</v>
      </c>
      <c r="I1475">
        <f t="shared" si="47"/>
        <v>1</v>
      </c>
    </row>
    <row r="1476" spans="1:9">
      <c r="A1476" t="s">
        <v>2765</v>
      </c>
      <c r="B1476" t="s">
        <v>3973</v>
      </c>
      <c r="C1476" t="s">
        <v>3003</v>
      </c>
      <c r="D1476" t="s">
        <v>3974</v>
      </c>
      <c r="E1476" t="s">
        <v>2589</v>
      </c>
      <c r="F1476" t="s">
        <v>3757</v>
      </c>
      <c r="G1476" t="s">
        <v>3772</v>
      </c>
      <c r="H1476" t="str">
        <f t="shared" si="46"/>
        <v>52</v>
      </c>
      <c r="I1476">
        <f t="shared" si="47"/>
        <v>1</v>
      </c>
    </row>
    <row r="1477" spans="1:9">
      <c r="A1477" t="s">
        <v>2765</v>
      </c>
      <c r="B1477" t="s">
        <v>3975</v>
      </c>
      <c r="C1477" t="s">
        <v>3003</v>
      </c>
      <c r="D1477" t="s">
        <v>3976</v>
      </c>
      <c r="E1477" t="s">
        <v>2589</v>
      </c>
      <c r="F1477" t="s">
        <v>3757</v>
      </c>
      <c r="G1477" t="s">
        <v>3758</v>
      </c>
      <c r="H1477" t="str">
        <f t="shared" si="46"/>
        <v>50</v>
      </c>
      <c r="I1477">
        <f t="shared" si="47"/>
        <v>1</v>
      </c>
    </row>
    <row r="1478" spans="1:9">
      <c r="A1478" t="s">
        <v>2765</v>
      </c>
      <c r="B1478" t="s">
        <v>3977</v>
      </c>
      <c r="C1478" t="s">
        <v>3003</v>
      </c>
      <c r="D1478" t="s">
        <v>3978</v>
      </c>
      <c r="E1478" t="s">
        <v>2589</v>
      </c>
      <c r="F1478" t="s">
        <v>3757</v>
      </c>
      <c r="G1478" t="s">
        <v>3758</v>
      </c>
      <c r="H1478" t="str">
        <f t="shared" si="46"/>
        <v>50</v>
      </c>
      <c r="I1478">
        <f t="shared" si="47"/>
        <v>1</v>
      </c>
    </row>
    <row r="1479" spans="1:9">
      <c r="A1479" t="s">
        <v>2765</v>
      </c>
      <c r="B1479" t="s">
        <v>3927</v>
      </c>
      <c r="C1479" t="s">
        <v>3003</v>
      </c>
      <c r="D1479" t="s">
        <v>3928</v>
      </c>
      <c r="E1479" t="s">
        <v>2589</v>
      </c>
      <c r="F1479" t="s">
        <v>3761</v>
      </c>
      <c r="G1479" t="s">
        <v>5486</v>
      </c>
      <c r="H1479" t="str">
        <f t="shared" si="46"/>
        <v>17</v>
      </c>
      <c r="I1479">
        <f t="shared" si="47"/>
        <v>1</v>
      </c>
    </row>
    <row r="1480" spans="1:9">
      <c r="A1480" t="s">
        <v>2765</v>
      </c>
      <c r="B1480" t="s">
        <v>3948</v>
      </c>
      <c r="C1480" t="s">
        <v>3003</v>
      </c>
      <c r="D1480" t="s">
        <v>3949</v>
      </c>
      <c r="E1480" t="s">
        <v>2589</v>
      </c>
      <c r="F1480" t="s">
        <v>3761</v>
      </c>
      <c r="G1480" t="s">
        <v>5486</v>
      </c>
      <c r="H1480" t="str">
        <f t="shared" si="46"/>
        <v>17</v>
      </c>
      <c r="I1480">
        <f t="shared" si="47"/>
        <v>1</v>
      </c>
    </row>
    <row r="1481" spans="1:9">
      <c r="A1481" t="s">
        <v>2765</v>
      </c>
      <c r="B1481" t="s">
        <v>3910</v>
      </c>
      <c r="C1481" t="s">
        <v>3003</v>
      </c>
      <c r="D1481" t="s">
        <v>3911</v>
      </c>
      <c r="E1481" t="s">
        <v>2097</v>
      </c>
      <c r="F1481" t="s">
        <v>3761</v>
      </c>
      <c r="G1481" t="s">
        <v>5486</v>
      </c>
      <c r="H1481" t="str">
        <f t="shared" si="46"/>
        <v>17</v>
      </c>
      <c r="I1481">
        <f t="shared" si="47"/>
        <v>2</v>
      </c>
    </row>
    <row r="1482" spans="1:9">
      <c r="A1482" t="s">
        <v>2765</v>
      </c>
      <c r="B1482" t="s">
        <v>3914</v>
      </c>
      <c r="C1482" t="s">
        <v>3003</v>
      </c>
      <c r="D1482" t="s">
        <v>3915</v>
      </c>
      <c r="E1482" t="s">
        <v>2097</v>
      </c>
      <c r="F1482" t="s">
        <v>3761</v>
      </c>
      <c r="G1482" t="s">
        <v>5486</v>
      </c>
      <c r="H1482" t="str">
        <f t="shared" si="46"/>
        <v>17</v>
      </c>
      <c r="I1482">
        <f t="shared" si="47"/>
        <v>2</v>
      </c>
    </row>
    <row r="1483" spans="1:9">
      <c r="A1483" t="s">
        <v>2765</v>
      </c>
      <c r="B1483" t="s">
        <v>3918</v>
      </c>
      <c r="C1483" t="s">
        <v>3003</v>
      </c>
      <c r="D1483" t="s">
        <v>4284</v>
      </c>
      <c r="E1483" t="s">
        <v>2097</v>
      </c>
      <c r="F1483" t="s">
        <v>3761</v>
      </c>
      <c r="G1483" t="s">
        <v>5486</v>
      </c>
      <c r="H1483" t="str">
        <f t="shared" si="46"/>
        <v>17</v>
      </c>
      <c r="I1483">
        <f t="shared" si="47"/>
        <v>2</v>
      </c>
    </row>
    <row r="1484" spans="1:9">
      <c r="A1484" t="s">
        <v>2765</v>
      </c>
      <c r="B1484" t="s">
        <v>3923</v>
      </c>
      <c r="C1484" t="s">
        <v>3003</v>
      </c>
      <c r="D1484" t="s">
        <v>3924</v>
      </c>
      <c r="E1484" t="s">
        <v>2097</v>
      </c>
      <c r="F1484" t="s">
        <v>3761</v>
      </c>
      <c r="G1484" t="s">
        <v>5486</v>
      </c>
      <c r="H1484" t="str">
        <f t="shared" si="46"/>
        <v>17</v>
      </c>
      <c r="I1484">
        <f t="shared" si="47"/>
        <v>2</v>
      </c>
    </row>
    <row r="1485" spans="1:9">
      <c r="A1485" t="s">
        <v>2765</v>
      </c>
      <c r="B1485" t="s">
        <v>3936</v>
      </c>
      <c r="C1485" t="s">
        <v>3003</v>
      </c>
      <c r="D1485" t="s">
        <v>3937</v>
      </c>
      <c r="E1485" t="s">
        <v>2097</v>
      </c>
      <c r="F1485" t="s">
        <v>3761</v>
      </c>
      <c r="G1485" t="s">
        <v>5486</v>
      </c>
      <c r="H1485" t="str">
        <f t="shared" si="46"/>
        <v>17</v>
      </c>
      <c r="I1485">
        <f t="shared" si="47"/>
        <v>2</v>
      </c>
    </row>
    <row r="1486" spans="1:9">
      <c r="A1486" t="s">
        <v>2765</v>
      </c>
      <c r="B1486" t="s">
        <v>3940</v>
      </c>
      <c r="C1486" t="s">
        <v>3003</v>
      </c>
      <c r="D1486" t="s">
        <v>3941</v>
      </c>
      <c r="E1486" t="s">
        <v>2097</v>
      </c>
      <c r="F1486" t="s">
        <v>3761</v>
      </c>
      <c r="G1486" t="s">
        <v>5486</v>
      </c>
      <c r="H1486" t="str">
        <f t="shared" si="46"/>
        <v>17</v>
      </c>
      <c r="I1486">
        <f t="shared" si="47"/>
        <v>2</v>
      </c>
    </row>
    <row r="1487" spans="1:9">
      <c r="A1487" t="s">
        <v>2765</v>
      </c>
      <c r="B1487" t="s">
        <v>3943</v>
      </c>
      <c r="C1487" t="s">
        <v>3003</v>
      </c>
      <c r="D1487" t="s">
        <v>3944</v>
      </c>
      <c r="E1487" t="s">
        <v>2097</v>
      </c>
      <c r="F1487" t="s">
        <v>3761</v>
      </c>
      <c r="G1487" t="s">
        <v>5486</v>
      </c>
      <c r="H1487" t="str">
        <f t="shared" si="46"/>
        <v>17</v>
      </c>
      <c r="I1487">
        <f t="shared" si="47"/>
        <v>2</v>
      </c>
    </row>
    <row r="1488" spans="1:9">
      <c r="A1488" t="s">
        <v>2765</v>
      </c>
      <c r="B1488" t="s">
        <v>3946</v>
      </c>
      <c r="C1488" t="s">
        <v>3003</v>
      </c>
      <c r="D1488" t="s">
        <v>3947</v>
      </c>
      <c r="E1488" t="s">
        <v>2097</v>
      </c>
      <c r="F1488" t="s">
        <v>3761</v>
      </c>
      <c r="G1488" t="s">
        <v>5486</v>
      </c>
      <c r="H1488" t="str">
        <f t="shared" si="46"/>
        <v>17</v>
      </c>
      <c r="I1488">
        <f t="shared" si="47"/>
        <v>2</v>
      </c>
    </row>
    <row r="1489" spans="1:9">
      <c r="A1489" t="s">
        <v>2765</v>
      </c>
      <c r="B1489" t="s">
        <v>3954</v>
      </c>
      <c r="C1489" t="s">
        <v>3003</v>
      </c>
      <c r="D1489" t="s">
        <v>3955</v>
      </c>
      <c r="E1489" t="s">
        <v>2097</v>
      </c>
      <c r="F1489" t="s">
        <v>3761</v>
      </c>
      <c r="G1489" t="s">
        <v>5486</v>
      </c>
      <c r="H1489" t="str">
        <f t="shared" si="46"/>
        <v>17</v>
      </c>
      <c r="I1489">
        <f t="shared" si="47"/>
        <v>2</v>
      </c>
    </row>
    <row r="1490" spans="1:9">
      <c r="A1490" t="s">
        <v>2765</v>
      </c>
      <c r="B1490" t="s">
        <v>3960</v>
      </c>
      <c r="C1490" t="s">
        <v>3003</v>
      </c>
      <c r="D1490" t="s">
        <v>3961</v>
      </c>
      <c r="E1490" t="s">
        <v>2097</v>
      </c>
      <c r="F1490" t="s">
        <v>3761</v>
      </c>
      <c r="G1490" t="s">
        <v>5486</v>
      </c>
      <c r="H1490" t="str">
        <f t="shared" si="46"/>
        <v>17</v>
      </c>
      <c r="I1490">
        <f t="shared" si="47"/>
        <v>2</v>
      </c>
    </row>
    <row r="1491" spans="1:9">
      <c r="A1491" t="s">
        <v>2765</v>
      </c>
      <c r="B1491" t="s">
        <v>3962</v>
      </c>
      <c r="C1491" t="s">
        <v>3003</v>
      </c>
      <c r="D1491" t="s">
        <v>3963</v>
      </c>
      <c r="E1491" t="s">
        <v>2097</v>
      </c>
      <c r="F1491" t="s">
        <v>3761</v>
      </c>
      <c r="G1491" t="s">
        <v>5486</v>
      </c>
      <c r="H1491" t="str">
        <f t="shared" si="46"/>
        <v>17</v>
      </c>
      <c r="I1491">
        <f t="shared" si="47"/>
        <v>2</v>
      </c>
    </row>
    <row r="1492" spans="1:9">
      <c r="A1492" t="s">
        <v>2765</v>
      </c>
      <c r="B1492" t="s">
        <v>3964</v>
      </c>
      <c r="C1492" t="s">
        <v>3003</v>
      </c>
      <c r="D1492" t="s">
        <v>3965</v>
      </c>
      <c r="E1492" t="s">
        <v>2589</v>
      </c>
      <c r="F1492" t="s">
        <v>3761</v>
      </c>
      <c r="G1492" t="s">
        <v>3768</v>
      </c>
      <c r="H1492" t="str">
        <f t="shared" si="46"/>
        <v>13</v>
      </c>
      <c r="I1492">
        <f t="shared" si="47"/>
        <v>1</v>
      </c>
    </row>
    <row r="1493" spans="1:9">
      <c r="A1493" t="s">
        <v>2765</v>
      </c>
      <c r="B1493" t="s">
        <v>3908</v>
      </c>
      <c r="C1493" t="s">
        <v>3003</v>
      </c>
      <c r="D1493" t="s">
        <v>3909</v>
      </c>
      <c r="E1493" t="s">
        <v>2097</v>
      </c>
      <c r="F1493" t="s">
        <v>3761</v>
      </c>
      <c r="G1493" t="s">
        <v>3768</v>
      </c>
      <c r="H1493" t="str">
        <f t="shared" si="46"/>
        <v>13</v>
      </c>
      <c r="I1493">
        <f t="shared" si="47"/>
        <v>2</v>
      </c>
    </row>
    <row r="1494" spans="1:9">
      <c r="A1494" t="s">
        <v>2765</v>
      </c>
      <c r="B1494" t="s">
        <v>3912</v>
      </c>
      <c r="C1494" t="s">
        <v>3003</v>
      </c>
      <c r="D1494" t="s">
        <v>3913</v>
      </c>
      <c r="E1494" t="s">
        <v>2097</v>
      </c>
      <c r="F1494" t="s">
        <v>3761</v>
      </c>
      <c r="G1494" t="s">
        <v>3768</v>
      </c>
      <c r="H1494" t="str">
        <f t="shared" si="46"/>
        <v>13</v>
      </c>
      <c r="I1494">
        <f t="shared" si="47"/>
        <v>2</v>
      </c>
    </row>
    <row r="1495" spans="1:9">
      <c r="A1495" t="s">
        <v>2765</v>
      </c>
      <c r="B1495" t="s">
        <v>3916</v>
      </c>
      <c r="C1495" t="s">
        <v>3003</v>
      </c>
      <c r="D1495" t="s">
        <v>3917</v>
      </c>
      <c r="E1495" t="s">
        <v>2097</v>
      </c>
      <c r="F1495" t="s">
        <v>3761</v>
      </c>
      <c r="G1495" t="s">
        <v>3768</v>
      </c>
      <c r="H1495" t="str">
        <f t="shared" si="46"/>
        <v>13</v>
      </c>
      <c r="I1495">
        <f t="shared" si="47"/>
        <v>2</v>
      </c>
    </row>
    <row r="1496" spans="1:9">
      <c r="A1496" t="s">
        <v>2765</v>
      </c>
      <c r="B1496" t="s">
        <v>3919</v>
      </c>
      <c r="C1496" t="s">
        <v>3003</v>
      </c>
      <c r="D1496" t="s">
        <v>3920</v>
      </c>
      <c r="E1496" t="s">
        <v>2097</v>
      </c>
      <c r="F1496" t="s">
        <v>3761</v>
      </c>
      <c r="G1496" t="s">
        <v>3768</v>
      </c>
      <c r="H1496" t="str">
        <f t="shared" si="46"/>
        <v>13</v>
      </c>
      <c r="I1496">
        <f t="shared" si="47"/>
        <v>2</v>
      </c>
    </row>
    <row r="1497" spans="1:9">
      <c r="A1497" t="s">
        <v>2765</v>
      </c>
      <c r="B1497" t="s">
        <v>3921</v>
      </c>
      <c r="C1497" t="s">
        <v>3003</v>
      </c>
      <c r="D1497" t="s">
        <v>3922</v>
      </c>
      <c r="E1497" t="s">
        <v>2097</v>
      </c>
      <c r="F1497" t="s">
        <v>3761</v>
      </c>
      <c r="G1497" t="s">
        <v>3768</v>
      </c>
      <c r="H1497" t="str">
        <f t="shared" si="46"/>
        <v>13</v>
      </c>
      <c r="I1497">
        <f t="shared" si="47"/>
        <v>2</v>
      </c>
    </row>
    <row r="1498" spans="1:9">
      <c r="A1498" t="s">
        <v>2765</v>
      </c>
      <c r="B1498" t="s">
        <v>3925</v>
      </c>
      <c r="C1498" t="s">
        <v>3003</v>
      </c>
      <c r="D1498" t="s">
        <v>3926</v>
      </c>
      <c r="E1498" t="s">
        <v>2097</v>
      </c>
      <c r="F1498" t="s">
        <v>3761</v>
      </c>
      <c r="G1498" t="s">
        <v>3768</v>
      </c>
      <c r="H1498" t="str">
        <f t="shared" si="46"/>
        <v>13</v>
      </c>
      <c r="I1498">
        <f t="shared" si="47"/>
        <v>2</v>
      </c>
    </row>
    <row r="1499" spans="1:9">
      <c r="A1499" t="s">
        <v>2765</v>
      </c>
      <c r="B1499" t="s">
        <v>3929</v>
      </c>
      <c r="C1499" t="s">
        <v>3003</v>
      </c>
      <c r="D1499" t="s">
        <v>3930</v>
      </c>
      <c r="E1499" t="s">
        <v>2097</v>
      </c>
      <c r="F1499" t="s">
        <v>3761</v>
      </c>
      <c r="G1499" t="s">
        <v>3768</v>
      </c>
      <c r="H1499" t="str">
        <f t="shared" si="46"/>
        <v>13</v>
      </c>
      <c r="I1499">
        <f t="shared" si="47"/>
        <v>2</v>
      </c>
    </row>
    <row r="1500" spans="1:9">
      <c r="A1500" t="s">
        <v>2765</v>
      </c>
      <c r="B1500" t="s">
        <v>3931</v>
      </c>
      <c r="C1500" t="s">
        <v>3003</v>
      </c>
      <c r="D1500" t="s">
        <v>4285</v>
      </c>
      <c r="E1500" t="s">
        <v>2097</v>
      </c>
      <c r="F1500" t="s">
        <v>3761</v>
      </c>
      <c r="G1500" t="s">
        <v>3768</v>
      </c>
      <c r="H1500" t="str">
        <f t="shared" si="46"/>
        <v>13</v>
      </c>
      <c r="I1500">
        <f t="shared" si="47"/>
        <v>2</v>
      </c>
    </row>
    <row r="1501" spans="1:9">
      <c r="A1501" t="s">
        <v>2765</v>
      </c>
      <c r="B1501" t="s">
        <v>3932</v>
      </c>
      <c r="C1501" t="s">
        <v>3003</v>
      </c>
      <c r="D1501" t="s">
        <v>3933</v>
      </c>
      <c r="E1501" t="s">
        <v>2097</v>
      </c>
      <c r="F1501" t="s">
        <v>3761</v>
      </c>
      <c r="G1501" t="s">
        <v>3768</v>
      </c>
      <c r="H1501" t="str">
        <f t="shared" si="46"/>
        <v>13</v>
      </c>
      <c r="I1501">
        <f t="shared" si="47"/>
        <v>2</v>
      </c>
    </row>
    <row r="1502" spans="1:9">
      <c r="A1502" t="s">
        <v>2765</v>
      </c>
      <c r="B1502" t="s">
        <v>3934</v>
      </c>
      <c r="C1502" t="s">
        <v>3003</v>
      </c>
      <c r="D1502" t="s">
        <v>3935</v>
      </c>
      <c r="E1502" t="s">
        <v>2097</v>
      </c>
      <c r="F1502" t="s">
        <v>3761</v>
      </c>
      <c r="G1502" t="s">
        <v>3768</v>
      </c>
      <c r="H1502" t="str">
        <f t="shared" si="46"/>
        <v>13</v>
      </c>
      <c r="I1502">
        <f t="shared" si="47"/>
        <v>2</v>
      </c>
    </row>
    <row r="1503" spans="1:9">
      <c r="A1503" t="s">
        <v>2765</v>
      </c>
      <c r="B1503" t="s">
        <v>3938</v>
      </c>
      <c r="C1503" t="s">
        <v>3003</v>
      </c>
      <c r="D1503" t="s">
        <v>3939</v>
      </c>
      <c r="E1503" t="s">
        <v>2097</v>
      </c>
      <c r="F1503" t="s">
        <v>3761</v>
      </c>
      <c r="G1503" t="s">
        <v>3768</v>
      </c>
      <c r="H1503" t="str">
        <f t="shared" si="46"/>
        <v>13</v>
      </c>
      <c r="I1503">
        <f t="shared" si="47"/>
        <v>2</v>
      </c>
    </row>
    <row r="1504" spans="1:9">
      <c r="A1504" t="s">
        <v>2765</v>
      </c>
      <c r="B1504" t="s">
        <v>3942</v>
      </c>
      <c r="C1504" t="s">
        <v>3003</v>
      </c>
      <c r="D1504" t="s">
        <v>1349</v>
      </c>
      <c r="E1504" t="s">
        <v>2097</v>
      </c>
      <c r="F1504" t="s">
        <v>3761</v>
      </c>
      <c r="G1504" t="s">
        <v>3768</v>
      </c>
      <c r="H1504" t="str">
        <f t="shared" si="46"/>
        <v>13</v>
      </c>
      <c r="I1504">
        <f t="shared" si="47"/>
        <v>2</v>
      </c>
    </row>
    <row r="1505" spans="1:9">
      <c r="A1505" t="s">
        <v>2765</v>
      </c>
      <c r="B1505" t="s">
        <v>3945</v>
      </c>
      <c r="C1505" t="s">
        <v>3003</v>
      </c>
      <c r="D1505" t="s">
        <v>4286</v>
      </c>
      <c r="E1505" t="s">
        <v>2097</v>
      </c>
      <c r="F1505" t="s">
        <v>3761</v>
      </c>
      <c r="G1505" t="s">
        <v>3768</v>
      </c>
      <c r="H1505" t="str">
        <f t="shared" si="46"/>
        <v>13</v>
      </c>
      <c r="I1505">
        <f t="shared" si="47"/>
        <v>2</v>
      </c>
    </row>
    <row r="1506" spans="1:9">
      <c r="A1506" t="s">
        <v>2765</v>
      </c>
      <c r="B1506" t="s">
        <v>3950</v>
      </c>
      <c r="C1506" t="s">
        <v>3003</v>
      </c>
      <c r="D1506" t="s">
        <v>3951</v>
      </c>
      <c r="E1506" t="s">
        <v>2097</v>
      </c>
      <c r="F1506" t="s">
        <v>3761</v>
      </c>
      <c r="G1506" t="s">
        <v>3768</v>
      </c>
      <c r="H1506" t="str">
        <f t="shared" si="46"/>
        <v>13</v>
      </c>
      <c r="I1506">
        <f t="shared" si="47"/>
        <v>2</v>
      </c>
    </row>
    <row r="1507" spans="1:9">
      <c r="A1507" t="s">
        <v>2765</v>
      </c>
      <c r="B1507" t="s">
        <v>3952</v>
      </c>
      <c r="C1507" t="s">
        <v>3003</v>
      </c>
      <c r="D1507" t="s">
        <v>3953</v>
      </c>
      <c r="E1507" t="s">
        <v>2097</v>
      </c>
      <c r="F1507" t="s">
        <v>3761</v>
      </c>
      <c r="G1507" t="s">
        <v>3768</v>
      </c>
      <c r="H1507" t="str">
        <f t="shared" si="46"/>
        <v>13</v>
      </c>
      <c r="I1507">
        <f t="shared" si="47"/>
        <v>2</v>
      </c>
    </row>
    <row r="1508" spans="1:9">
      <c r="A1508" t="s">
        <v>2765</v>
      </c>
      <c r="B1508" t="s">
        <v>3956</v>
      </c>
      <c r="C1508" t="s">
        <v>3003</v>
      </c>
      <c r="D1508" t="s">
        <v>932</v>
      </c>
      <c r="E1508" t="s">
        <v>2097</v>
      </c>
      <c r="F1508" t="s">
        <v>3761</v>
      </c>
      <c r="G1508" t="s">
        <v>3768</v>
      </c>
      <c r="H1508" t="str">
        <f t="shared" si="46"/>
        <v>13</v>
      </c>
      <c r="I1508">
        <f t="shared" si="47"/>
        <v>2</v>
      </c>
    </row>
    <row r="1509" spans="1:9">
      <c r="A1509" t="s">
        <v>2765</v>
      </c>
      <c r="B1509" t="s">
        <v>3957</v>
      </c>
      <c r="C1509" t="s">
        <v>3003</v>
      </c>
      <c r="D1509" t="s">
        <v>4287</v>
      </c>
      <c r="E1509" t="s">
        <v>2097</v>
      </c>
      <c r="F1509" t="s">
        <v>3761</v>
      </c>
      <c r="G1509" t="s">
        <v>3768</v>
      </c>
      <c r="H1509" t="str">
        <f t="shared" si="46"/>
        <v>13</v>
      </c>
      <c r="I1509">
        <f t="shared" si="47"/>
        <v>2</v>
      </c>
    </row>
    <row r="1510" spans="1:9">
      <c r="A1510" t="s">
        <v>2765</v>
      </c>
      <c r="B1510" t="s">
        <v>3958</v>
      </c>
      <c r="C1510" t="s">
        <v>3003</v>
      </c>
      <c r="D1510" t="s">
        <v>3959</v>
      </c>
      <c r="E1510" t="s">
        <v>2097</v>
      </c>
      <c r="F1510" t="s">
        <v>3761</v>
      </c>
      <c r="G1510" t="s">
        <v>3768</v>
      </c>
      <c r="H1510" t="str">
        <f t="shared" si="46"/>
        <v>13</v>
      </c>
      <c r="I1510">
        <f t="shared" si="47"/>
        <v>2</v>
      </c>
    </row>
    <row r="1511" spans="1:9">
      <c r="A1511" t="s">
        <v>2765</v>
      </c>
      <c r="B1511" t="s">
        <v>3966</v>
      </c>
      <c r="C1511" t="s">
        <v>3003</v>
      </c>
      <c r="D1511" t="s">
        <v>3967</v>
      </c>
      <c r="E1511" t="s">
        <v>2097</v>
      </c>
      <c r="F1511" t="s">
        <v>3761</v>
      </c>
      <c r="G1511" t="s">
        <v>3768</v>
      </c>
      <c r="H1511" t="str">
        <f t="shared" si="46"/>
        <v>13</v>
      </c>
      <c r="I1511">
        <f t="shared" si="47"/>
        <v>2</v>
      </c>
    </row>
    <row r="1512" spans="1:9">
      <c r="A1512" t="s">
        <v>2765</v>
      </c>
      <c r="B1512" t="s">
        <v>3906</v>
      </c>
      <c r="C1512" t="s">
        <v>3003</v>
      </c>
      <c r="D1512" t="s">
        <v>3907</v>
      </c>
      <c r="E1512" t="s">
        <v>2589</v>
      </c>
      <c r="F1512" t="s">
        <v>3764</v>
      </c>
      <c r="G1512" t="s">
        <v>3017</v>
      </c>
      <c r="H1512" t="str">
        <f t="shared" si="46"/>
        <v>01</v>
      </c>
      <c r="I1512">
        <f t="shared" si="47"/>
        <v>1</v>
      </c>
    </row>
    <row r="1513" spans="1:9">
      <c r="A1513" t="s">
        <v>5395</v>
      </c>
      <c r="B1513" t="s">
        <v>5396</v>
      </c>
      <c r="C1513" t="s">
        <v>5397</v>
      </c>
      <c r="D1513" t="s">
        <v>5554</v>
      </c>
      <c r="E1513" t="s">
        <v>2587</v>
      </c>
      <c r="F1513" t="s">
        <v>3761</v>
      </c>
      <c r="G1513" t="s">
        <v>3768</v>
      </c>
      <c r="H1513" t="str">
        <f t="shared" si="46"/>
        <v>13</v>
      </c>
      <c r="I1513">
        <f t="shared" si="47"/>
        <v>3</v>
      </c>
    </row>
    <row r="1514" spans="1:9">
      <c r="A1514" t="s">
        <v>2764</v>
      </c>
      <c r="B1514" t="s">
        <v>3991</v>
      </c>
      <c r="C1514" t="s">
        <v>3054</v>
      </c>
      <c r="D1514" t="s">
        <v>3992</v>
      </c>
      <c r="E1514" t="s">
        <v>2589</v>
      </c>
      <c r="F1514" t="s">
        <v>3761</v>
      </c>
      <c r="G1514" t="s">
        <v>3773</v>
      </c>
      <c r="H1514" t="str">
        <f t="shared" si="46"/>
        <v>30</v>
      </c>
      <c r="I1514">
        <f t="shared" si="47"/>
        <v>1</v>
      </c>
    </row>
    <row r="1515" spans="1:9">
      <c r="A1515" t="s">
        <v>2764</v>
      </c>
      <c r="B1515" t="s">
        <v>3989</v>
      </c>
      <c r="C1515" t="s">
        <v>3054</v>
      </c>
      <c r="D1515" t="s">
        <v>3990</v>
      </c>
      <c r="E1515" t="s">
        <v>2587</v>
      </c>
      <c r="F1515" t="s">
        <v>5467</v>
      </c>
      <c r="G1515" t="s">
        <v>3785</v>
      </c>
      <c r="H1515" t="str">
        <f t="shared" si="46"/>
        <v>09</v>
      </c>
      <c r="I1515">
        <f t="shared" si="47"/>
        <v>3</v>
      </c>
    </row>
    <row r="1516" spans="1:9">
      <c r="A1516" t="s">
        <v>2763</v>
      </c>
      <c r="B1516" t="s">
        <v>3993</v>
      </c>
      <c r="C1516" t="s">
        <v>4425</v>
      </c>
      <c r="D1516" t="s">
        <v>4289</v>
      </c>
      <c r="E1516" t="s">
        <v>2097</v>
      </c>
      <c r="F1516" t="s">
        <v>3755</v>
      </c>
      <c r="G1516" t="s">
        <v>3756</v>
      </c>
      <c r="H1516" t="str">
        <f t="shared" si="46"/>
        <v>56</v>
      </c>
      <c r="I1516">
        <f t="shared" si="47"/>
        <v>2</v>
      </c>
    </row>
    <row r="1517" spans="1:9">
      <c r="A1517" t="s">
        <v>4669</v>
      </c>
      <c r="B1517" t="s">
        <v>4670</v>
      </c>
      <c r="C1517" t="s">
        <v>4982</v>
      </c>
      <c r="D1517" t="s">
        <v>4671</v>
      </c>
      <c r="E1517" t="s">
        <v>2097</v>
      </c>
      <c r="F1517" t="s">
        <v>3761</v>
      </c>
      <c r="G1517" t="s">
        <v>3766</v>
      </c>
      <c r="H1517" t="str">
        <f t="shared" si="46"/>
        <v>12</v>
      </c>
      <c r="I1517">
        <f t="shared" si="47"/>
        <v>2</v>
      </c>
    </row>
    <row r="1518" spans="1:9">
      <c r="A1518" t="s">
        <v>4290</v>
      </c>
      <c r="B1518" t="s">
        <v>4291</v>
      </c>
      <c r="C1518" t="s">
        <v>4426</v>
      </c>
      <c r="D1518" t="s">
        <v>4292</v>
      </c>
      <c r="E1518" t="s">
        <v>2097</v>
      </c>
      <c r="F1518" t="s">
        <v>3770</v>
      </c>
      <c r="G1518" t="s">
        <v>5518</v>
      </c>
      <c r="H1518" t="str">
        <f t="shared" si="46"/>
        <v>35</v>
      </c>
      <c r="I1518">
        <f t="shared" si="47"/>
        <v>2</v>
      </c>
    </row>
    <row r="1519" spans="1:9">
      <c r="A1519" t="s">
        <v>2762</v>
      </c>
      <c r="B1519" t="s">
        <v>3994</v>
      </c>
      <c r="C1519" t="s">
        <v>4998</v>
      </c>
      <c r="D1519" t="s">
        <v>3995</v>
      </c>
      <c r="E1519" t="s">
        <v>2097</v>
      </c>
      <c r="F1519" t="s">
        <v>4553</v>
      </c>
      <c r="G1519" t="s">
        <v>4675</v>
      </c>
      <c r="H1519" t="str">
        <f t="shared" si="46"/>
        <v>66</v>
      </c>
      <c r="I1519">
        <f t="shared" si="47"/>
        <v>2</v>
      </c>
    </row>
    <row r="1520" spans="1:9">
      <c r="A1520" t="s">
        <v>4293</v>
      </c>
      <c r="B1520" t="s">
        <v>4294</v>
      </c>
      <c r="C1520" t="s">
        <v>4428</v>
      </c>
      <c r="D1520" t="s">
        <v>4295</v>
      </c>
      <c r="E1520" t="s">
        <v>2097</v>
      </c>
      <c r="F1520" t="s">
        <v>4553</v>
      </c>
      <c r="G1520" t="s">
        <v>3790</v>
      </c>
      <c r="H1520" t="str">
        <f t="shared" si="46"/>
        <v>55</v>
      </c>
      <c r="I1520">
        <f t="shared" si="47"/>
        <v>2</v>
      </c>
    </row>
    <row r="1521" spans="1:9">
      <c r="A1521" t="s">
        <v>2761</v>
      </c>
      <c r="B1521" t="s">
        <v>3996</v>
      </c>
      <c r="C1521" t="s">
        <v>4848</v>
      </c>
      <c r="D1521" t="s">
        <v>3997</v>
      </c>
      <c r="E1521" t="s">
        <v>2097</v>
      </c>
      <c r="F1521" t="s">
        <v>4553</v>
      </c>
      <c r="G1521" t="s">
        <v>3789</v>
      </c>
      <c r="H1521" t="str">
        <f t="shared" si="46"/>
        <v>67</v>
      </c>
      <c r="I1521">
        <f t="shared" si="47"/>
        <v>2</v>
      </c>
    </row>
    <row r="1522" spans="1:9">
      <c r="A1522" t="s">
        <v>2760</v>
      </c>
      <c r="B1522" t="s">
        <v>3998</v>
      </c>
      <c r="C1522" t="s">
        <v>5009</v>
      </c>
      <c r="D1522" t="s">
        <v>3999</v>
      </c>
      <c r="E1522" t="s">
        <v>2587</v>
      </c>
      <c r="F1522" t="s">
        <v>4553</v>
      </c>
      <c r="G1522" t="s">
        <v>3767</v>
      </c>
      <c r="H1522" t="str">
        <f t="shared" si="46"/>
        <v>58</v>
      </c>
      <c r="I1522">
        <f t="shared" si="47"/>
        <v>3</v>
      </c>
    </row>
    <row r="1523" spans="1:9">
      <c r="A1523" t="s">
        <v>2759</v>
      </c>
      <c r="B1523" t="s">
        <v>4000</v>
      </c>
      <c r="C1523" t="s">
        <v>4891</v>
      </c>
      <c r="D1523" t="s">
        <v>4001</v>
      </c>
      <c r="E1523" t="s">
        <v>2097</v>
      </c>
      <c r="F1523" t="s">
        <v>4553</v>
      </c>
      <c r="G1523" t="s">
        <v>3790</v>
      </c>
      <c r="H1523" t="str">
        <f t="shared" si="46"/>
        <v>55</v>
      </c>
      <c r="I1523">
        <f t="shared" si="47"/>
        <v>2</v>
      </c>
    </row>
    <row r="1524" spans="1:9">
      <c r="A1524" t="s">
        <v>2757</v>
      </c>
      <c r="B1524" t="s">
        <v>4004</v>
      </c>
      <c r="C1524" t="s">
        <v>4907</v>
      </c>
      <c r="D1524" t="s">
        <v>4005</v>
      </c>
      <c r="E1524" t="s">
        <v>2097</v>
      </c>
      <c r="F1524" t="s">
        <v>4553</v>
      </c>
      <c r="G1524" t="s">
        <v>3790</v>
      </c>
      <c r="H1524" t="str">
        <f t="shared" si="46"/>
        <v>55</v>
      </c>
      <c r="I1524">
        <f t="shared" si="47"/>
        <v>2</v>
      </c>
    </row>
    <row r="1525" spans="1:9">
      <c r="A1525" t="s">
        <v>4296</v>
      </c>
      <c r="B1525" t="s">
        <v>4297</v>
      </c>
      <c r="C1525" t="s">
        <v>4434</v>
      </c>
      <c r="D1525" t="s">
        <v>4298</v>
      </c>
      <c r="E1525" t="s">
        <v>2097</v>
      </c>
      <c r="F1525" t="s">
        <v>3761</v>
      </c>
      <c r="G1525" t="s">
        <v>3766</v>
      </c>
      <c r="H1525" t="str">
        <f t="shared" si="46"/>
        <v>12</v>
      </c>
      <c r="I1525">
        <f t="shared" si="47"/>
        <v>2</v>
      </c>
    </row>
    <row r="1526" spans="1:9">
      <c r="A1526" t="s">
        <v>2756</v>
      </c>
      <c r="B1526" t="s">
        <v>4006</v>
      </c>
      <c r="C1526" t="s">
        <v>5398</v>
      </c>
      <c r="D1526" t="s">
        <v>5399</v>
      </c>
      <c r="E1526" t="s">
        <v>2587</v>
      </c>
      <c r="F1526" t="s">
        <v>3757</v>
      </c>
      <c r="G1526" t="s">
        <v>3758</v>
      </c>
      <c r="H1526" t="str">
        <f t="shared" si="46"/>
        <v>50</v>
      </c>
      <c r="I1526">
        <f t="shared" si="47"/>
        <v>3</v>
      </c>
    </row>
    <row r="1527" spans="1:9">
      <c r="A1527" t="s">
        <v>2755</v>
      </c>
      <c r="B1527" t="s">
        <v>4008</v>
      </c>
      <c r="C1527" t="s">
        <v>5400</v>
      </c>
      <c r="D1527" t="s">
        <v>5401</v>
      </c>
      <c r="E1527" t="s">
        <v>2097</v>
      </c>
      <c r="F1527" t="s">
        <v>3757</v>
      </c>
      <c r="G1527" t="s">
        <v>3758</v>
      </c>
      <c r="H1527" t="str">
        <f t="shared" si="46"/>
        <v>50</v>
      </c>
      <c r="I1527">
        <f t="shared" si="47"/>
        <v>2</v>
      </c>
    </row>
    <row r="1528" spans="1:9">
      <c r="A1528" t="s">
        <v>2754</v>
      </c>
      <c r="B1528" t="s">
        <v>4010</v>
      </c>
      <c r="C1528" t="s">
        <v>4886</v>
      </c>
      <c r="D1528" t="s">
        <v>4011</v>
      </c>
      <c r="E1528" t="s">
        <v>2097</v>
      </c>
      <c r="F1528" t="s">
        <v>3761</v>
      </c>
      <c r="G1528" t="s">
        <v>3768</v>
      </c>
      <c r="H1528" t="str">
        <f t="shared" si="46"/>
        <v>13</v>
      </c>
      <c r="I1528">
        <f t="shared" si="47"/>
        <v>2</v>
      </c>
    </row>
    <row r="1529" spans="1:9">
      <c r="A1529" t="s">
        <v>2753</v>
      </c>
      <c r="B1529" t="s">
        <v>4012</v>
      </c>
      <c r="C1529" t="s">
        <v>4904</v>
      </c>
      <c r="D1529" t="s">
        <v>4013</v>
      </c>
      <c r="E1529" t="s">
        <v>2097</v>
      </c>
      <c r="F1529" t="s">
        <v>3755</v>
      </c>
      <c r="G1529" t="s">
        <v>3756</v>
      </c>
      <c r="H1529" t="str">
        <f t="shared" si="46"/>
        <v>56</v>
      </c>
      <c r="I1529">
        <f t="shared" si="47"/>
        <v>2</v>
      </c>
    </row>
    <row r="1530" spans="1:9">
      <c r="A1530" t="s">
        <v>4673</v>
      </c>
      <c r="B1530" t="s">
        <v>4674</v>
      </c>
      <c r="C1530" t="s">
        <v>4959</v>
      </c>
      <c r="D1530" t="s">
        <v>4713</v>
      </c>
      <c r="E1530" t="s">
        <v>2097</v>
      </c>
      <c r="F1530" t="s">
        <v>3761</v>
      </c>
      <c r="G1530" t="s">
        <v>3766</v>
      </c>
      <c r="H1530" t="str">
        <f t="shared" si="46"/>
        <v>12</v>
      </c>
      <c r="I1530">
        <f t="shared" si="47"/>
        <v>2</v>
      </c>
    </row>
    <row r="1531" spans="1:9">
      <c r="A1531" t="s">
        <v>2752</v>
      </c>
      <c r="B1531" t="s">
        <v>4014</v>
      </c>
      <c r="C1531" t="s">
        <v>4878</v>
      </c>
      <c r="D1531" t="s">
        <v>4015</v>
      </c>
      <c r="E1531" t="s">
        <v>2587</v>
      </c>
      <c r="F1531" t="s">
        <v>5467</v>
      </c>
      <c r="G1531" t="s">
        <v>5468</v>
      </c>
      <c r="H1531" t="str">
        <f t="shared" ref="H1531:H1594" si="48">VLOOKUP(G1531,dataSchoolOrder,2,0)</f>
        <v>14</v>
      </c>
      <c r="I1531">
        <f t="shared" si="47"/>
        <v>3</v>
      </c>
    </row>
    <row r="1532" spans="1:9">
      <c r="A1532" t="s">
        <v>2751</v>
      </c>
      <c r="B1532" t="s">
        <v>4016</v>
      </c>
      <c r="C1532" t="s">
        <v>5527</v>
      </c>
      <c r="D1532" t="s">
        <v>5528</v>
      </c>
      <c r="E1532" t="s">
        <v>2097</v>
      </c>
      <c r="F1532" t="s">
        <v>3770</v>
      </c>
      <c r="G1532" s="202" t="s">
        <v>4687</v>
      </c>
      <c r="H1532" t="str">
        <f t="shared" si="48"/>
        <v>37</v>
      </c>
      <c r="I1532">
        <f t="shared" si="47"/>
        <v>2</v>
      </c>
    </row>
    <row r="1533" spans="1:9">
      <c r="A1533" t="s">
        <v>2750</v>
      </c>
      <c r="B1533" t="s">
        <v>4017</v>
      </c>
      <c r="C1533" t="s">
        <v>5074</v>
      </c>
      <c r="D1533" t="s">
        <v>4018</v>
      </c>
      <c r="E1533" t="s">
        <v>2097</v>
      </c>
      <c r="F1533" t="s">
        <v>4553</v>
      </c>
      <c r="G1533" t="s">
        <v>5477</v>
      </c>
      <c r="H1533" t="str">
        <f t="shared" si="48"/>
        <v>62</v>
      </c>
      <c r="I1533">
        <f t="shared" si="47"/>
        <v>2</v>
      </c>
    </row>
    <row r="1534" spans="1:9">
      <c r="A1534" t="s">
        <v>2749</v>
      </c>
      <c r="B1534" t="s">
        <v>4019</v>
      </c>
      <c r="C1534" t="s">
        <v>4854</v>
      </c>
      <c r="D1534" t="s">
        <v>4020</v>
      </c>
      <c r="E1534" t="s">
        <v>2589</v>
      </c>
      <c r="F1534" t="s">
        <v>4553</v>
      </c>
      <c r="G1534" t="s">
        <v>3790</v>
      </c>
      <c r="H1534" t="str">
        <f t="shared" si="48"/>
        <v>55</v>
      </c>
      <c r="I1534">
        <f t="shared" si="47"/>
        <v>1</v>
      </c>
    </row>
    <row r="1535" spans="1:9">
      <c r="A1535" t="s">
        <v>4677</v>
      </c>
      <c r="B1535" t="s">
        <v>4678</v>
      </c>
      <c r="C1535" t="s">
        <v>4963</v>
      </c>
      <c r="D1535" t="s">
        <v>4716</v>
      </c>
      <c r="E1535" t="s">
        <v>2097</v>
      </c>
      <c r="F1535" t="s">
        <v>3761</v>
      </c>
      <c r="G1535" t="s">
        <v>3766</v>
      </c>
      <c r="H1535" t="str">
        <f t="shared" si="48"/>
        <v>12</v>
      </c>
      <c r="I1535">
        <f t="shared" si="47"/>
        <v>2</v>
      </c>
    </row>
    <row r="1536" spans="1:9">
      <c r="A1536" t="s">
        <v>2748</v>
      </c>
      <c r="B1536" t="s">
        <v>4021</v>
      </c>
      <c r="C1536" t="s">
        <v>4934</v>
      </c>
      <c r="D1536" t="s">
        <v>4022</v>
      </c>
      <c r="E1536" t="s">
        <v>2587</v>
      </c>
      <c r="F1536" t="s">
        <v>3757</v>
      </c>
      <c r="G1536" t="s">
        <v>3758</v>
      </c>
      <c r="H1536" t="str">
        <f t="shared" si="48"/>
        <v>50</v>
      </c>
      <c r="I1536">
        <f t="shared" si="47"/>
        <v>3</v>
      </c>
    </row>
    <row r="1537" spans="1:9">
      <c r="A1537" t="s">
        <v>2747</v>
      </c>
      <c r="B1537" t="s">
        <v>4023</v>
      </c>
      <c r="C1537" t="s">
        <v>5065</v>
      </c>
      <c r="D1537" t="s">
        <v>4024</v>
      </c>
      <c r="E1537" t="s">
        <v>2587</v>
      </c>
      <c r="F1537" t="s">
        <v>4553</v>
      </c>
      <c r="G1537" t="s">
        <v>3789</v>
      </c>
      <c r="H1537" t="str">
        <f t="shared" si="48"/>
        <v>67</v>
      </c>
      <c r="I1537">
        <f t="shared" si="47"/>
        <v>3</v>
      </c>
    </row>
    <row r="1538" spans="1:9">
      <c r="A1538" t="s">
        <v>2746</v>
      </c>
      <c r="B1538" t="s">
        <v>4025</v>
      </c>
      <c r="C1538" t="s">
        <v>4957</v>
      </c>
      <c r="D1538" t="s">
        <v>4026</v>
      </c>
      <c r="E1538" t="s">
        <v>2097</v>
      </c>
      <c r="F1538" t="s">
        <v>4553</v>
      </c>
      <c r="G1538" t="s">
        <v>3790</v>
      </c>
      <c r="H1538" t="str">
        <f t="shared" si="48"/>
        <v>55</v>
      </c>
      <c r="I1538">
        <f t="shared" ref="I1538:I1601" si="49">IFERROR(VLOOKUP(E1538,dataTitleIOrder,2,0),"")</f>
        <v>2</v>
      </c>
    </row>
    <row r="1539" spans="1:9">
      <c r="A1539" t="s">
        <v>2745</v>
      </c>
      <c r="B1539" t="s">
        <v>4027</v>
      </c>
      <c r="C1539" t="s">
        <v>5402</v>
      </c>
      <c r="D1539" t="s">
        <v>5403</v>
      </c>
      <c r="E1539" t="s">
        <v>2097</v>
      </c>
      <c r="F1539" t="s">
        <v>3755</v>
      </c>
      <c r="G1539" t="s">
        <v>3756</v>
      </c>
      <c r="H1539" t="str">
        <f t="shared" si="48"/>
        <v>56</v>
      </c>
      <c r="I1539">
        <f t="shared" si="49"/>
        <v>2</v>
      </c>
    </row>
    <row r="1540" spans="1:9">
      <c r="A1540" t="s">
        <v>2744</v>
      </c>
      <c r="B1540" t="s">
        <v>4029</v>
      </c>
      <c r="C1540" t="s">
        <v>4954</v>
      </c>
      <c r="D1540" t="s">
        <v>4030</v>
      </c>
      <c r="E1540" t="s">
        <v>2097</v>
      </c>
      <c r="F1540" t="s">
        <v>4553</v>
      </c>
      <c r="G1540" t="s">
        <v>3803</v>
      </c>
      <c r="H1540" t="str">
        <f t="shared" si="48"/>
        <v>61</v>
      </c>
      <c r="I1540">
        <f t="shared" si="49"/>
        <v>2</v>
      </c>
    </row>
    <row r="1541" spans="1:9">
      <c r="A1541" t="s">
        <v>2743</v>
      </c>
      <c r="B1541" t="s">
        <v>4031</v>
      </c>
      <c r="C1541" t="s">
        <v>4967</v>
      </c>
      <c r="D1541" t="s">
        <v>4032</v>
      </c>
      <c r="E1541" t="s">
        <v>2097</v>
      </c>
      <c r="F1541" t="s">
        <v>3770</v>
      </c>
      <c r="G1541" t="s">
        <v>3771</v>
      </c>
      <c r="H1541" t="str">
        <f t="shared" si="48"/>
        <v>34</v>
      </c>
      <c r="I1541">
        <f t="shared" si="49"/>
        <v>2</v>
      </c>
    </row>
    <row r="1542" spans="1:9">
      <c r="A1542" t="s">
        <v>2742</v>
      </c>
      <c r="B1542" t="s">
        <v>4033</v>
      </c>
      <c r="C1542" t="s">
        <v>4961</v>
      </c>
      <c r="D1542" t="s">
        <v>4299</v>
      </c>
      <c r="E1542" t="s">
        <v>2097</v>
      </c>
      <c r="F1542" t="s">
        <v>3770</v>
      </c>
      <c r="G1542" t="s">
        <v>3771</v>
      </c>
      <c r="H1542" t="str">
        <f t="shared" si="48"/>
        <v>34</v>
      </c>
      <c r="I1542">
        <f t="shared" si="49"/>
        <v>2</v>
      </c>
    </row>
    <row r="1543" spans="1:9">
      <c r="A1543" t="s">
        <v>2741</v>
      </c>
      <c r="B1543" t="s">
        <v>4034</v>
      </c>
      <c r="C1543" t="s">
        <v>5234</v>
      </c>
      <c r="D1543" t="s">
        <v>4035</v>
      </c>
      <c r="E1543" t="s">
        <v>2097</v>
      </c>
      <c r="F1543" t="s">
        <v>4553</v>
      </c>
      <c r="G1543" t="s">
        <v>5477</v>
      </c>
      <c r="H1543" t="str">
        <f t="shared" si="48"/>
        <v>62</v>
      </c>
      <c r="I1543">
        <f t="shared" si="49"/>
        <v>2</v>
      </c>
    </row>
    <row r="1544" spans="1:9">
      <c r="A1544" t="s">
        <v>2740</v>
      </c>
      <c r="B1544" t="s">
        <v>4036</v>
      </c>
      <c r="C1544" t="s">
        <v>5155</v>
      </c>
      <c r="D1544" t="s">
        <v>4037</v>
      </c>
      <c r="E1544" t="s">
        <v>2097</v>
      </c>
      <c r="F1544" t="s">
        <v>3770</v>
      </c>
      <c r="G1544" t="s">
        <v>3771</v>
      </c>
      <c r="H1544" t="str">
        <f t="shared" si="48"/>
        <v>34</v>
      </c>
      <c r="I1544">
        <f t="shared" si="49"/>
        <v>2</v>
      </c>
    </row>
    <row r="1545" spans="1:9">
      <c r="A1545" t="s">
        <v>2739</v>
      </c>
      <c r="B1545" t="s">
        <v>4038</v>
      </c>
      <c r="C1545" t="s">
        <v>4845</v>
      </c>
      <c r="D1545" t="s">
        <v>4039</v>
      </c>
      <c r="E1545" t="s">
        <v>2097</v>
      </c>
      <c r="F1545" t="s">
        <v>4553</v>
      </c>
      <c r="G1545" t="s">
        <v>5477</v>
      </c>
      <c r="H1545" t="str">
        <f t="shared" si="48"/>
        <v>62</v>
      </c>
      <c r="I1545">
        <f t="shared" si="49"/>
        <v>2</v>
      </c>
    </row>
    <row r="1546" spans="1:9">
      <c r="A1546" t="s">
        <v>2738</v>
      </c>
      <c r="B1546" t="s">
        <v>4040</v>
      </c>
      <c r="C1546" t="s">
        <v>5012</v>
      </c>
      <c r="D1546" t="s">
        <v>4041</v>
      </c>
      <c r="E1546" t="s">
        <v>2587</v>
      </c>
      <c r="F1546" t="s">
        <v>4553</v>
      </c>
      <c r="G1546" t="s">
        <v>5477</v>
      </c>
      <c r="H1546" t="str">
        <f t="shared" si="48"/>
        <v>62</v>
      </c>
      <c r="I1546">
        <f t="shared" si="49"/>
        <v>3</v>
      </c>
    </row>
    <row r="1547" spans="1:9">
      <c r="A1547" t="s">
        <v>2737</v>
      </c>
      <c r="B1547" t="s">
        <v>4042</v>
      </c>
      <c r="C1547" t="s">
        <v>4888</v>
      </c>
      <c r="D1547" t="s">
        <v>4043</v>
      </c>
      <c r="E1547" t="s">
        <v>2589</v>
      </c>
      <c r="F1547" t="s">
        <v>3770</v>
      </c>
      <c r="G1547" t="s">
        <v>5476</v>
      </c>
      <c r="H1547" t="str">
        <f t="shared" si="48"/>
        <v>36</v>
      </c>
      <c r="I1547">
        <f t="shared" si="49"/>
        <v>1</v>
      </c>
    </row>
    <row r="1548" spans="1:9">
      <c r="A1548" t="s">
        <v>2736</v>
      </c>
      <c r="B1548" t="s">
        <v>4044</v>
      </c>
      <c r="C1548" t="s">
        <v>4902</v>
      </c>
      <c r="D1548" t="s">
        <v>4045</v>
      </c>
      <c r="E1548" t="s">
        <v>2097</v>
      </c>
      <c r="F1548" t="s">
        <v>4553</v>
      </c>
      <c r="G1548" t="s">
        <v>3789</v>
      </c>
      <c r="H1548" t="str">
        <f t="shared" si="48"/>
        <v>67</v>
      </c>
      <c r="I1548">
        <f t="shared" si="49"/>
        <v>2</v>
      </c>
    </row>
    <row r="1549" spans="1:9">
      <c r="A1549" t="s">
        <v>2735</v>
      </c>
      <c r="B1549" t="s">
        <v>4046</v>
      </c>
      <c r="C1549" t="s">
        <v>5052</v>
      </c>
      <c r="D1549" t="s">
        <v>4047</v>
      </c>
      <c r="E1549" t="s">
        <v>2587</v>
      </c>
      <c r="F1549" t="s">
        <v>3770</v>
      </c>
      <c r="G1549" t="s">
        <v>5476</v>
      </c>
      <c r="H1549" t="str">
        <f t="shared" si="48"/>
        <v>36</v>
      </c>
      <c r="I1549">
        <f t="shared" si="49"/>
        <v>3</v>
      </c>
    </row>
    <row r="1550" spans="1:9">
      <c r="A1550" t="s">
        <v>2734</v>
      </c>
      <c r="B1550" t="s">
        <v>4048</v>
      </c>
      <c r="C1550" t="s">
        <v>4992</v>
      </c>
      <c r="D1550" t="s">
        <v>4302</v>
      </c>
      <c r="E1550" t="s">
        <v>2097</v>
      </c>
      <c r="F1550" t="s">
        <v>3755</v>
      </c>
      <c r="G1550" t="s">
        <v>3756</v>
      </c>
      <c r="H1550" t="str">
        <f t="shared" si="48"/>
        <v>56</v>
      </c>
      <c r="I1550">
        <f t="shared" si="49"/>
        <v>2</v>
      </c>
    </row>
    <row r="1551" spans="1:9">
      <c r="A1551" t="s">
        <v>2733</v>
      </c>
      <c r="B1551" t="s">
        <v>4049</v>
      </c>
      <c r="C1551" t="s">
        <v>5059</v>
      </c>
      <c r="D1551" t="s">
        <v>4050</v>
      </c>
      <c r="E1551" t="s">
        <v>2097</v>
      </c>
      <c r="F1551" t="s">
        <v>3770</v>
      </c>
      <c r="G1551" t="s">
        <v>5476</v>
      </c>
      <c r="H1551" t="str">
        <f t="shared" si="48"/>
        <v>36</v>
      </c>
      <c r="I1551">
        <f t="shared" si="49"/>
        <v>2</v>
      </c>
    </row>
    <row r="1552" spans="1:9">
      <c r="A1552" t="s">
        <v>2732</v>
      </c>
      <c r="B1552" t="s">
        <v>4051</v>
      </c>
      <c r="C1552" t="s">
        <v>5078</v>
      </c>
      <c r="D1552" t="s">
        <v>4052</v>
      </c>
      <c r="E1552" t="s">
        <v>2097</v>
      </c>
      <c r="F1552" t="s">
        <v>3770</v>
      </c>
      <c r="G1552" t="s">
        <v>3771</v>
      </c>
      <c r="H1552" t="str">
        <f t="shared" si="48"/>
        <v>34</v>
      </c>
      <c r="I1552">
        <f t="shared" si="49"/>
        <v>2</v>
      </c>
    </row>
    <row r="1553" spans="1:9">
      <c r="A1553" t="s">
        <v>2731</v>
      </c>
      <c r="B1553" t="s">
        <v>4053</v>
      </c>
      <c r="C1553" t="s">
        <v>5050</v>
      </c>
      <c r="D1553" t="s">
        <v>4054</v>
      </c>
      <c r="E1553" t="s">
        <v>2587</v>
      </c>
      <c r="F1553" t="s">
        <v>3770</v>
      </c>
      <c r="G1553" t="s">
        <v>5476</v>
      </c>
      <c r="H1553" t="str">
        <f t="shared" si="48"/>
        <v>36</v>
      </c>
      <c r="I1553">
        <f t="shared" si="49"/>
        <v>3</v>
      </c>
    </row>
    <row r="1554" spans="1:9">
      <c r="A1554" t="s">
        <v>2730</v>
      </c>
      <c r="B1554" t="s">
        <v>4055</v>
      </c>
      <c r="C1554" t="s">
        <v>5093</v>
      </c>
      <c r="D1554" t="s">
        <v>4056</v>
      </c>
      <c r="E1554" t="s">
        <v>2097</v>
      </c>
      <c r="F1554" t="s">
        <v>3770</v>
      </c>
      <c r="G1554" t="s">
        <v>3771</v>
      </c>
      <c r="H1554" t="str">
        <f t="shared" si="48"/>
        <v>34</v>
      </c>
      <c r="I1554">
        <f t="shared" si="49"/>
        <v>2</v>
      </c>
    </row>
    <row r="1555" spans="1:9">
      <c r="A1555" t="s">
        <v>2729</v>
      </c>
      <c r="B1555" t="s">
        <v>4057</v>
      </c>
      <c r="C1555" t="s">
        <v>5095</v>
      </c>
      <c r="D1555" t="s">
        <v>4058</v>
      </c>
      <c r="E1555" t="s">
        <v>2097</v>
      </c>
      <c r="F1555" t="s">
        <v>3755</v>
      </c>
      <c r="G1555" t="s">
        <v>3756</v>
      </c>
      <c r="H1555" t="str">
        <f t="shared" si="48"/>
        <v>56</v>
      </c>
      <c r="I1555">
        <f t="shared" si="49"/>
        <v>2</v>
      </c>
    </row>
    <row r="1556" spans="1:9">
      <c r="A1556" t="s">
        <v>4683</v>
      </c>
      <c r="B1556" t="s">
        <v>4684</v>
      </c>
      <c r="C1556" t="s">
        <v>5072</v>
      </c>
      <c r="D1556" t="s">
        <v>4685</v>
      </c>
      <c r="E1556" t="s">
        <v>2097</v>
      </c>
      <c r="F1556" t="s">
        <v>3757</v>
      </c>
      <c r="G1556" t="s">
        <v>5476</v>
      </c>
      <c r="H1556" t="str">
        <f t="shared" si="48"/>
        <v>36</v>
      </c>
      <c r="I1556">
        <f t="shared" si="49"/>
        <v>2</v>
      </c>
    </row>
    <row r="1557" spans="1:9">
      <c r="A1557" t="s">
        <v>2728</v>
      </c>
      <c r="B1557" t="s">
        <v>4059</v>
      </c>
      <c r="C1557" t="s">
        <v>5106</v>
      </c>
      <c r="D1557" t="s">
        <v>4060</v>
      </c>
      <c r="E1557" t="s">
        <v>2589</v>
      </c>
      <c r="F1557" t="s">
        <v>3770</v>
      </c>
      <c r="G1557" t="s">
        <v>3784</v>
      </c>
      <c r="H1557" t="str">
        <f t="shared" si="48"/>
        <v>43</v>
      </c>
      <c r="I1557">
        <f t="shared" si="49"/>
        <v>1</v>
      </c>
    </row>
    <row r="1558" spans="1:9">
      <c r="A1558" t="s">
        <v>2727</v>
      </c>
      <c r="B1558" t="s">
        <v>4061</v>
      </c>
      <c r="C1558" t="s">
        <v>5113</v>
      </c>
      <c r="D1558" t="s">
        <v>4062</v>
      </c>
      <c r="E1558" t="s">
        <v>2587</v>
      </c>
      <c r="F1558" t="s">
        <v>4553</v>
      </c>
      <c r="G1558" t="s">
        <v>5477</v>
      </c>
      <c r="H1558" t="str">
        <f t="shared" si="48"/>
        <v>62</v>
      </c>
      <c r="I1558">
        <f t="shared" si="49"/>
        <v>3</v>
      </c>
    </row>
    <row r="1559" spans="1:9">
      <c r="A1559" t="s">
        <v>2726</v>
      </c>
      <c r="B1559" t="s">
        <v>4063</v>
      </c>
      <c r="C1559" t="s">
        <v>4467</v>
      </c>
      <c r="D1559" t="s">
        <v>4064</v>
      </c>
      <c r="E1559" t="s">
        <v>2589</v>
      </c>
      <c r="F1559" t="s">
        <v>3755</v>
      </c>
      <c r="G1559" t="s">
        <v>3791</v>
      </c>
      <c r="H1559" t="str">
        <f t="shared" si="48"/>
        <v>58</v>
      </c>
      <c r="I1559">
        <f t="shared" si="49"/>
        <v>1</v>
      </c>
    </row>
    <row r="1560" spans="1:9">
      <c r="A1560" t="s">
        <v>2725</v>
      </c>
      <c r="B1560" t="s">
        <v>4065</v>
      </c>
      <c r="C1560" t="s">
        <v>5121</v>
      </c>
      <c r="D1560" t="s">
        <v>4066</v>
      </c>
      <c r="E1560" t="s">
        <v>2097</v>
      </c>
      <c r="F1560" t="s">
        <v>4553</v>
      </c>
      <c r="G1560" t="s">
        <v>3803</v>
      </c>
      <c r="H1560" t="str">
        <f t="shared" si="48"/>
        <v>61</v>
      </c>
      <c r="I1560">
        <f t="shared" si="49"/>
        <v>2</v>
      </c>
    </row>
    <row r="1561" spans="1:9">
      <c r="A1561" t="s">
        <v>2724</v>
      </c>
      <c r="B1561" t="s">
        <v>4067</v>
      </c>
      <c r="C1561" t="s">
        <v>5145</v>
      </c>
      <c r="D1561" t="s">
        <v>4068</v>
      </c>
      <c r="E1561" t="s">
        <v>2589</v>
      </c>
      <c r="F1561" t="s">
        <v>4553</v>
      </c>
      <c r="G1561" t="s">
        <v>5477</v>
      </c>
      <c r="H1561" t="str">
        <f t="shared" si="48"/>
        <v>62</v>
      </c>
      <c r="I1561">
        <f t="shared" si="49"/>
        <v>1</v>
      </c>
    </row>
    <row r="1562" spans="1:9">
      <c r="A1562" t="s">
        <v>2723</v>
      </c>
      <c r="B1562" t="s">
        <v>4069</v>
      </c>
      <c r="C1562" t="s">
        <v>5433</v>
      </c>
      <c r="D1562" t="s">
        <v>5529</v>
      </c>
      <c r="E1562" t="s">
        <v>2097</v>
      </c>
      <c r="F1562" t="s">
        <v>4553</v>
      </c>
      <c r="G1562" t="s">
        <v>3767</v>
      </c>
      <c r="H1562" t="str">
        <f t="shared" si="48"/>
        <v>58</v>
      </c>
      <c r="I1562">
        <f t="shared" si="49"/>
        <v>2</v>
      </c>
    </row>
    <row r="1563" spans="1:9">
      <c r="A1563" t="s">
        <v>2721</v>
      </c>
      <c r="B1563" t="s">
        <v>4073</v>
      </c>
      <c r="C1563" t="s">
        <v>5252</v>
      </c>
      <c r="D1563" t="s">
        <v>4074</v>
      </c>
      <c r="E1563" t="s">
        <v>2097</v>
      </c>
      <c r="F1563" t="s">
        <v>3761</v>
      </c>
      <c r="G1563" t="s">
        <v>5463</v>
      </c>
      <c r="H1563" t="str">
        <f t="shared" si="48"/>
        <v>16</v>
      </c>
      <c r="I1563">
        <f t="shared" si="49"/>
        <v>2</v>
      </c>
    </row>
    <row r="1564" spans="1:9">
      <c r="A1564" t="s">
        <v>2720</v>
      </c>
      <c r="B1564" t="s">
        <v>4075</v>
      </c>
      <c r="C1564" t="s">
        <v>5015</v>
      </c>
      <c r="D1564" t="s">
        <v>4076</v>
      </c>
      <c r="E1564" t="s">
        <v>2589</v>
      </c>
      <c r="F1564" t="s">
        <v>4553</v>
      </c>
      <c r="G1564" t="s">
        <v>3767</v>
      </c>
      <c r="H1564" t="str">
        <f t="shared" si="48"/>
        <v>58</v>
      </c>
      <c r="I1564">
        <f t="shared" si="49"/>
        <v>1</v>
      </c>
    </row>
    <row r="1565" spans="1:9">
      <c r="A1565" t="s">
        <v>2719</v>
      </c>
      <c r="B1565" t="s">
        <v>4077</v>
      </c>
      <c r="C1565" t="s">
        <v>5207</v>
      </c>
      <c r="D1565" t="s">
        <v>4078</v>
      </c>
      <c r="E1565" t="s">
        <v>2587</v>
      </c>
      <c r="F1565" t="s">
        <v>4553</v>
      </c>
      <c r="G1565" t="s">
        <v>3767</v>
      </c>
      <c r="H1565" t="str">
        <f t="shared" si="48"/>
        <v>58</v>
      </c>
      <c r="I1565">
        <f t="shared" si="49"/>
        <v>3</v>
      </c>
    </row>
    <row r="1566" spans="1:9">
      <c r="A1566" t="s">
        <v>4312</v>
      </c>
      <c r="B1566" t="s">
        <v>4313</v>
      </c>
      <c r="C1566" t="s">
        <v>4473</v>
      </c>
      <c r="D1566" t="s">
        <v>4314</v>
      </c>
      <c r="E1566" t="s">
        <v>2097</v>
      </c>
      <c r="F1566" t="s">
        <v>3757</v>
      </c>
      <c r="G1566" t="s">
        <v>3758</v>
      </c>
      <c r="H1566" t="str">
        <f t="shared" si="48"/>
        <v>50</v>
      </c>
      <c r="I1566">
        <f t="shared" si="49"/>
        <v>2</v>
      </c>
    </row>
    <row r="1567" spans="1:9">
      <c r="A1567" t="s">
        <v>2718</v>
      </c>
      <c r="B1567" t="s">
        <v>4079</v>
      </c>
      <c r="C1567" t="s">
        <v>4909</v>
      </c>
      <c r="D1567" t="s">
        <v>4080</v>
      </c>
      <c r="E1567" t="s">
        <v>2097</v>
      </c>
      <c r="F1567" t="s">
        <v>3761</v>
      </c>
      <c r="G1567" t="s">
        <v>3768</v>
      </c>
      <c r="H1567" t="str">
        <f t="shared" si="48"/>
        <v>13</v>
      </c>
      <c r="I1567">
        <f t="shared" si="49"/>
        <v>2</v>
      </c>
    </row>
    <row r="1568" spans="1:9">
      <c r="A1568" t="s">
        <v>2717</v>
      </c>
      <c r="B1568" t="s">
        <v>4081</v>
      </c>
      <c r="C1568" t="s">
        <v>5226</v>
      </c>
      <c r="D1568" t="s">
        <v>4082</v>
      </c>
      <c r="E1568" t="s">
        <v>2587</v>
      </c>
      <c r="F1568" t="s">
        <v>3770</v>
      </c>
      <c r="G1568" t="s">
        <v>5476</v>
      </c>
      <c r="H1568" t="str">
        <f t="shared" si="48"/>
        <v>36</v>
      </c>
      <c r="I1568">
        <f t="shared" si="49"/>
        <v>3</v>
      </c>
    </row>
    <row r="1569" spans="1:9">
      <c r="A1569" t="s">
        <v>2716</v>
      </c>
      <c r="B1569" t="s">
        <v>4083</v>
      </c>
      <c r="C1569" t="s">
        <v>5224</v>
      </c>
      <c r="D1569" t="s">
        <v>4084</v>
      </c>
      <c r="E1569" t="s">
        <v>2587</v>
      </c>
      <c r="F1569" t="s">
        <v>4553</v>
      </c>
      <c r="G1569" t="s">
        <v>3789</v>
      </c>
      <c r="H1569" t="str">
        <f t="shared" si="48"/>
        <v>67</v>
      </c>
      <c r="I1569">
        <f t="shared" si="49"/>
        <v>3</v>
      </c>
    </row>
    <row r="1570" spans="1:9">
      <c r="A1570" t="s">
        <v>2715</v>
      </c>
      <c r="B1570" t="s">
        <v>4085</v>
      </c>
      <c r="C1570" t="s">
        <v>5232</v>
      </c>
      <c r="D1570" t="s">
        <v>4086</v>
      </c>
      <c r="E1570" t="s">
        <v>2097</v>
      </c>
      <c r="F1570" t="s">
        <v>4553</v>
      </c>
      <c r="G1570" t="s">
        <v>4675</v>
      </c>
      <c r="H1570" t="str">
        <f t="shared" si="48"/>
        <v>66</v>
      </c>
      <c r="I1570">
        <f t="shared" si="49"/>
        <v>2</v>
      </c>
    </row>
    <row r="1571" spans="1:9">
      <c r="A1571" t="s">
        <v>2714</v>
      </c>
      <c r="B1571" t="s">
        <v>4087</v>
      </c>
      <c r="C1571" t="s">
        <v>5237</v>
      </c>
      <c r="D1571" t="s">
        <v>4088</v>
      </c>
      <c r="E1571" t="s">
        <v>2097</v>
      </c>
      <c r="F1571" t="s">
        <v>4553</v>
      </c>
      <c r="G1571" t="s">
        <v>3790</v>
      </c>
      <c r="H1571" t="str">
        <f t="shared" si="48"/>
        <v>55</v>
      </c>
      <c r="I1571">
        <f t="shared" si="49"/>
        <v>2</v>
      </c>
    </row>
    <row r="1572" spans="1:9">
      <c r="A1572" t="s">
        <v>2713</v>
      </c>
      <c r="B1572" t="s">
        <v>4089</v>
      </c>
      <c r="C1572" t="s">
        <v>5245</v>
      </c>
      <c r="D1572" t="s">
        <v>4090</v>
      </c>
      <c r="E1572" t="s">
        <v>2097</v>
      </c>
      <c r="F1572" t="s">
        <v>3770</v>
      </c>
      <c r="G1572" t="s">
        <v>5476</v>
      </c>
      <c r="H1572" t="str">
        <f t="shared" si="48"/>
        <v>36</v>
      </c>
      <c r="I1572">
        <f t="shared" si="49"/>
        <v>2</v>
      </c>
    </row>
    <row r="1573" spans="1:9">
      <c r="A1573" t="s">
        <v>2712</v>
      </c>
      <c r="B1573" t="s">
        <v>4091</v>
      </c>
      <c r="C1573" t="s">
        <v>5213</v>
      </c>
      <c r="D1573" t="s">
        <v>4092</v>
      </c>
      <c r="E1573" t="s">
        <v>2097</v>
      </c>
      <c r="F1573" t="s">
        <v>4553</v>
      </c>
      <c r="G1573" t="s">
        <v>5477</v>
      </c>
      <c r="H1573" t="str">
        <f t="shared" si="48"/>
        <v>62</v>
      </c>
      <c r="I1573">
        <f t="shared" si="49"/>
        <v>2</v>
      </c>
    </row>
    <row r="1574" spans="1:9">
      <c r="A1574" t="s">
        <v>2711</v>
      </c>
      <c r="B1574" t="s">
        <v>4093</v>
      </c>
      <c r="C1574" t="s">
        <v>5262</v>
      </c>
      <c r="D1574" t="s">
        <v>4094</v>
      </c>
      <c r="E1574" t="s">
        <v>2587</v>
      </c>
      <c r="F1574" t="s">
        <v>4553</v>
      </c>
      <c r="G1574" t="s">
        <v>5477</v>
      </c>
      <c r="H1574" t="str">
        <f t="shared" si="48"/>
        <v>62</v>
      </c>
      <c r="I1574">
        <f t="shared" si="49"/>
        <v>3</v>
      </c>
    </row>
    <row r="1575" spans="1:9">
      <c r="A1575" t="s">
        <v>2710</v>
      </c>
      <c r="B1575" t="s">
        <v>4095</v>
      </c>
      <c r="C1575" t="s">
        <v>5280</v>
      </c>
      <c r="D1575" t="s">
        <v>4096</v>
      </c>
      <c r="E1575" t="s">
        <v>2589</v>
      </c>
      <c r="F1575" t="s">
        <v>3755</v>
      </c>
      <c r="G1575" t="s">
        <v>3756</v>
      </c>
      <c r="H1575" t="str">
        <f t="shared" si="48"/>
        <v>56</v>
      </c>
      <c r="I1575">
        <f t="shared" si="49"/>
        <v>1</v>
      </c>
    </row>
    <row r="1576" spans="1:9">
      <c r="A1576" t="s">
        <v>2709</v>
      </c>
      <c r="B1576" t="s">
        <v>4097</v>
      </c>
      <c r="C1576" t="s">
        <v>4871</v>
      </c>
      <c r="D1576" t="s">
        <v>4098</v>
      </c>
      <c r="E1576" t="s">
        <v>2097</v>
      </c>
      <c r="F1576" t="s">
        <v>4553</v>
      </c>
      <c r="G1576" s="202" t="s">
        <v>5477</v>
      </c>
      <c r="H1576" t="str">
        <f t="shared" si="48"/>
        <v>62</v>
      </c>
      <c r="I1576">
        <f t="shared" si="49"/>
        <v>2</v>
      </c>
    </row>
    <row r="1577" spans="1:9">
      <c r="A1577" t="s">
        <v>2708</v>
      </c>
      <c r="B1577" t="s">
        <v>4099</v>
      </c>
      <c r="C1577" t="s">
        <v>5115</v>
      </c>
      <c r="D1577" t="s">
        <v>4100</v>
      </c>
      <c r="E1577" t="s">
        <v>2097</v>
      </c>
      <c r="F1577" t="s">
        <v>3761</v>
      </c>
      <c r="G1577" t="s">
        <v>5463</v>
      </c>
      <c r="H1577" t="str">
        <f t="shared" si="48"/>
        <v>16</v>
      </c>
      <c r="I1577">
        <f t="shared" si="49"/>
        <v>2</v>
      </c>
    </row>
    <row r="1578" spans="1:9">
      <c r="A1578" t="s">
        <v>2707</v>
      </c>
      <c r="B1578" t="s">
        <v>4101</v>
      </c>
      <c r="C1578" t="s">
        <v>5198</v>
      </c>
      <c r="D1578" t="s">
        <v>4102</v>
      </c>
      <c r="E1578" t="s">
        <v>2097</v>
      </c>
      <c r="F1578" t="s">
        <v>3755</v>
      </c>
      <c r="G1578" t="s">
        <v>3756</v>
      </c>
      <c r="H1578" t="str">
        <f t="shared" si="48"/>
        <v>56</v>
      </c>
      <c r="I1578">
        <f t="shared" si="49"/>
        <v>2</v>
      </c>
    </row>
    <row r="1579" spans="1:9">
      <c r="A1579" t="s">
        <v>2706</v>
      </c>
      <c r="B1579" t="s">
        <v>4103</v>
      </c>
      <c r="C1579" t="s">
        <v>5200</v>
      </c>
      <c r="D1579" t="s">
        <v>4104</v>
      </c>
      <c r="E1579" t="s">
        <v>2097</v>
      </c>
      <c r="F1579" t="s">
        <v>4553</v>
      </c>
      <c r="G1579" t="s">
        <v>5477</v>
      </c>
      <c r="H1579" t="str">
        <f t="shared" si="48"/>
        <v>62</v>
      </c>
      <c r="I1579">
        <f t="shared" si="49"/>
        <v>2</v>
      </c>
    </row>
    <row r="1580" spans="1:9">
      <c r="A1580" t="s">
        <v>2705</v>
      </c>
      <c r="B1580" t="s">
        <v>4105</v>
      </c>
      <c r="C1580" t="s">
        <v>5025</v>
      </c>
      <c r="D1580" t="s">
        <v>4106</v>
      </c>
      <c r="E1580" t="s">
        <v>2097</v>
      </c>
      <c r="F1580" t="s">
        <v>4553</v>
      </c>
      <c r="G1580" t="s">
        <v>3789</v>
      </c>
      <c r="H1580" t="str">
        <f t="shared" si="48"/>
        <v>67</v>
      </c>
      <c r="I1580">
        <f t="shared" si="49"/>
        <v>2</v>
      </c>
    </row>
    <row r="1581" spans="1:9">
      <c r="A1581" t="s">
        <v>2704</v>
      </c>
      <c r="B1581" t="s">
        <v>4107</v>
      </c>
      <c r="C1581" t="s">
        <v>5432</v>
      </c>
      <c r="D1581" t="s">
        <v>4108</v>
      </c>
      <c r="E1581" t="s">
        <v>2587</v>
      </c>
      <c r="F1581" t="s">
        <v>4553</v>
      </c>
      <c r="G1581" t="s">
        <v>5477</v>
      </c>
      <c r="H1581" t="str">
        <f t="shared" si="48"/>
        <v>62</v>
      </c>
      <c r="I1581">
        <f t="shared" si="49"/>
        <v>3</v>
      </c>
    </row>
    <row r="1582" spans="1:9">
      <c r="A1582" t="s">
        <v>4689</v>
      </c>
      <c r="B1582" t="s">
        <v>4690</v>
      </c>
      <c r="C1582" t="s">
        <v>5304</v>
      </c>
      <c r="D1582" t="s">
        <v>4691</v>
      </c>
      <c r="E1582" t="s">
        <v>2097</v>
      </c>
      <c r="F1582" t="s">
        <v>3757</v>
      </c>
      <c r="G1582" t="s">
        <v>3769</v>
      </c>
      <c r="H1582" t="str">
        <f t="shared" si="48"/>
        <v>47</v>
      </c>
      <c r="I1582">
        <f t="shared" si="49"/>
        <v>2</v>
      </c>
    </row>
    <row r="1583" spans="1:9">
      <c r="A1583" t="s">
        <v>2703</v>
      </c>
      <c r="B1583" t="s">
        <v>4109</v>
      </c>
      <c r="C1583" t="s">
        <v>5040</v>
      </c>
      <c r="D1583" t="s">
        <v>4110</v>
      </c>
      <c r="E1583" t="s">
        <v>2097</v>
      </c>
      <c r="F1583" t="s">
        <v>4553</v>
      </c>
      <c r="G1583" t="s">
        <v>3790</v>
      </c>
      <c r="H1583" t="str">
        <f t="shared" si="48"/>
        <v>55</v>
      </c>
      <c r="I1583">
        <f t="shared" si="49"/>
        <v>2</v>
      </c>
    </row>
    <row r="1584" spans="1:9">
      <c r="A1584" t="s">
        <v>2702</v>
      </c>
      <c r="B1584" t="s">
        <v>4112</v>
      </c>
      <c r="C1584" t="s">
        <v>3053</v>
      </c>
      <c r="D1584" t="s">
        <v>4316</v>
      </c>
      <c r="E1584" t="s">
        <v>2589</v>
      </c>
      <c r="F1584" t="s">
        <v>3755</v>
      </c>
      <c r="G1584" t="s">
        <v>3756</v>
      </c>
      <c r="H1584" t="str">
        <f t="shared" si="48"/>
        <v>56</v>
      </c>
      <c r="I1584">
        <f t="shared" si="49"/>
        <v>1</v>
      </c>
    </row>
    <row r="1585" spans="1:9">
      <c r="A1585" t="s">
        <v>2702</v>
      </c>
      <c r="B1585" t="s">
        <v>4111</v>
      </c>
      <c r="C1585" t="s">
        <v>3053</v>
      </c>
      <c r="D1585" t="s">
        <v>4315</v>
      </c>
      <c r="E1585" t="s">
        <v>2587</v>
      </c>
      <c r="F1585" t="s">
        <v>3757</v>
      </c>
      <c r="G1585" t="s">
        <v>3772</v>
      </c>
      <c r="H1585" t="str">
        <f t="shared" si="48"/>
        <v>52</v>
      </c>
      <c r="I1585">
        <f t="shared" si="49"/>
        <v>3</v>
      </c>
    </row>
    <row r="1586" spans="1:9">
      <c r="A1586" t="s">
        <v>2702</v>
      </c>
      <c r="B1586" t="s">
        <v>4793</v>
      </c>
      <c r="C1586" t="s">
        <v>3053</v>
      </c>
      <c r="D1586" t="s">
        <v>4792</v>
      </c>
      <c r="E1586" t="s">
        <v>2589</v>
      </c>
      <c r="F1586" t="s">
        <v>3761</v>
      </c>
      <c r="G1586" t="s">
        <v>5486</v>
      </c>
      <c r="H1586" t="str">
        <f t="shared" si="48"/>
        <v>17</v>
      </c>
      <c r="I1586">
        <f t="shared" si="49"/>
        <v>1</v>
      </c>
    </row>
    <row r="1587" spans="1:9">
      <c r="A1587" t="s">
        <v>2702</v>
      </c>
      <c r="B1587" t="s">
        <v>4797</v>
      </c>
      <c r="C1587" t="s">
        <v>3053</v>
      </c>
      <c r="D1587" t="s">
        <v>4796</v>
      </c>
      <c r="E1587" t="s">
        <v>2589</v>
      </c>
      <c r="F1587" t="s">
        <v>3761</v>
      </c>
      <c r="G1587" t="s">
        <v>5486</v>
      </c>
      <c r="H1587" t="str">
        <f t="shared" si="48"/>
        <v>17</v>
      </c>
      <c r="I1587">
        <f t="shared" si="49"/>
        <v>1</v>
      </c>
    </row>
    <row r="1588" spans="1:9">
      <c r="A1588" t="s">
        <v>2702</v>
      </c>
      <c r="B1588" t="s">
        <v>4801</v>
      </c>
      <c r="C1588" t="s">
        <v>3053</v>
      </c>
      <c r="D1588" t="s">
        <v>4800</v>
      </c>
      <c r="E1588" t="s">
        <v>2589</v>
      </c>
      <c r="F1588" t="s">
        <v>3761</v>
      </c>
      <c r="G1588" t="s">
        <v>5486</v>
      </c>
      <c r="H1588" t="str">
        <f t="shared" si="48"/>
        <v>17</v>
      </c>
      <c r="I1588">
        <f t="shared" si="49"/>
        <v>1</v>
      </c>
    </row>
    <row r="1589" spans="1:9">
      <c r="A1589" t="s">
        <v>2702</v>
      </c>
      <c r="B1589" t="s">
        <v>4795</v>
      </c>
      <c r="C1589" t="s">
        <v>3053</v>
      </c>
      <c r="D1589" t="s">
        <v>4794</v>
      </c>
      <c r="E1589" t="s">
        <v>2589</v>
      </c>
      <c r="F1589" t="s">
        <v>3761</v>
      </c>
      <c r="G1589" t="s">
        <v>5486</v>
      </c>
      <c r="H1589" t="str">
        <f t="shared" si="48"/>
        <v>17</v>
      </c>
      <c r="I1589">
        <f t="shared" si="49"/>
        <v>1</v>
      </c>
    </row>
    <row r="1590" spans="1:9">
      <c r="A1590" t="s">
        <v>2702</v>
      </c>
      <c r="B1590" t="s">
        <v>4799</v>
      </c>
      <c r="C1590" t="s">
        <v>3053</v>
      </c>
      <c r="D1590" t="s">
        <v>4798</v>
      </c>
      <c r="E1590" t="s">
        <v>2587</v>
      </c>
      <c r="F1590" t="s">
        <v>3761</v>
      </c>
      <c r="G1590" t="s">
        <v>5486</v>
      </c>
      <c r="H1590" t="str">
        <f t="shared" si="48"/>
        <v>17</v>
      </c>
      <c r="I1590">
        <f t="shared" si="49"/>
        <v>3</v>
      </c>
    </row>
    <row r="1591" spans="1:9">
      <c r="A1591" t="s">
        <v>2702</v>
      </c>
      <c r="B1591" t="s">
        <v>4791</v>
      </c>
      <c r="C1591" t="s">
        <v>3053</v>
      </c>
      <c r="D1591" t="s">
        <v>4790</v>
      </c>
      <c r="E1591" t="s">
        <v>2587</v>
      </c>
      <c r="F1591" t="s">
        <v>3761</v>
      </c>
      <c r="G1591" t="s">
        <v>5486</v>
      </c>
      <c r="H1591" t="str">
        <f t="shared" si="48"/>
        <v>17</v>
      </c>
      <c r="I1591">
        <f t="shared" si="49"/>
        <v>3</v>
      </c>
    </row>
    <row r="1592" spans="1:9">
      <c r="A1592" t="s">
        <v>2702</v>
      </c>
      <c r="B1592" t="s">
        <v>5506</v>
      </c>
      <c r="C1592" t="s">
        <v>3053</v>
      </c>
      <c r="D1592" t="s">
        <v>5507</v>
      </c>
      <c r="E1592" t="s">
        <v>2589</v>
      </c>
      <c r="F1592" t="s">
        <v>3764</v>
      </c>
      <c r="G1592" t="s">
        <v>3017</v>
      </c>
      <c r="H1592" t="str">
        <f t="shared" si="48"/>
        <v>01</v>
      </c>
      <c r="I1592">
        <f t="shared" si="49"/>
        <v>1</v>
      </c>
    </row>
    <row r="1593" spans="1:9">
      <c r="A1593" t="s">
        <v>2701</v>
      </c>
      <c r="B1593" t="s">
        <v>4117</v>
      </c>
      <c r="C1593" t="s">
        <v>3052</v>
      </c>
      <c r="D1593" t="s">
        <v>4692</v>
      </c>
      <c r="E1593" t="s">
        <v>2589</v>
      </c>
      <c r="F1593" t="s">
        <v>4553</v>
      </c>
      <c r="G1593" t="s">
        <v>3790</v>
      </c>
      <c r="H1593" t="str">
        <f t="shared" si="48"/>
        <v>55</v>
      </c>
      <c r="I1593">
        <f t="shared" si="49"/>
        <v>1</v>
      </c>
    </row>
    <row r="1594" spans="1:9">
      <c r="A1594" t="s">
        <v>2701</v>
      </c>
      <c r="B1594" t="s">
        <v>4115</v>
      </c>
      <c r="C1594" t="s">
        <v>3052</v>
      </c>
      <c r="D1594" t="s">
        <v>4116</v>
      </c>
      <c r="E1594" t="s">
        <v>2097</v>
      </c>
      <c r="F1594" t="s">
        <v>3761</v>
      </c>
      <c r="G1594" t="s">
        <v>5463</v>
      </c>
      <c r="H1594" t="str">
        <f t="shared" si="48"/>
        <v>16</v>
      </c>
      <c r="I1594">
        <f t="shared" si="49"/>
        <v>2</v>
      </c>
    </row>
    <row r="1595" spans="1:9">
      <c r="A1595" t="s">
        <v>2701</v>
      </c>
      <c r="B1595" t="s">
        <v>4113</v>
      </c>
      <c r="C1595" t="s">
        <v>3052</v>
      </c>
      <c r="D1595" t="s">
        <v>4114</v>
      </c>
      <c r="E1595" t="s">
        <v>2589</v>
      </c>
      <c r="F1595" t="s">
        <v>3761</v>
      </c>
      <c r="G1595" t="s">
        <v>3766</v>
      </c>
      <c r="H1595" t="str">
        <f t="shared" ref="H1595:H1658" si="50">VLOOKUP(G1595,dataSchoolOrder,2,0)</f>
        <v>12</v>
      </c>
      <c r="I1595">
        <f t="shared" si="49"/>
        <v>1</v>
      </c>
    </row>
    <row r="1596" spans="1:9">
      <c r="A1596" t="s">
        <v>2700</v>
      </c>
      <c r="B1596" t="s">
        <v>188</v>
      </c>
      <c r="C1596" t="s">
        <v>3051</v>
      </c>
      <c r="D1596" t="s">
        <v>189</v>
      </c>
      <c r="E1596" t="s">
        <v>2589</v>
      </c>
      <c r="F1596" t="s">
        <v>3755</v>
      </c>
      <c r="G1596" t="s">
        <v>3756</v>
      </c>
      <c r="H1596" t="str">
        <f t="shared" si="50"/>
        <v>56</v>
      </c>
      <c r="I1596">
        <f t="shared" si="49"/>
        <v>1</v>
      </c>
    </row>
    <row r="1597" spans="1:9">
      <c r="A1597" t="s">
        <v>2700</v>
      </c>
      <c r="B1597" t="s">
        <v>187</v>
      </c>
      <c r="C1597" t="s">
        <v>3051</v>
      </c>
      <c r="D1597" t="s">
        <v>4317</v>
      </c>
      <c r="E1597" t="s">
        <v>2589</v>
      </c>
      <c r="F1597" t="s">
        <v>3757</v>
      </c>
      <c r="G1597" t="s">
        <v>3772</v>
      </c>
      <c r="H1597" t="str">
        <f t="shared" si="50"/>
        <v>52</v>
      </c>
      <c r="I1597">
        <f t="shared" si="49"/>
        <v>1</v>
      </c>
    </row>
    <row r="1598" spans="1:9">
      <c r="A1598" t="s">
        <v>2699</v>
      </c>
      <c r="B1598" t="s">
        <v>196</v>
      </c>
      <c r="C1598" t="s">
        <v>3050</v>
      </c>
      <c r="D1598" t="s">
        <v>4320</v>
      </c>
      <c r="E1598" t="s">
        <v>2589</v>
      </c>
      <c r="F1598" t="s">
        <v>3755</v>
      </c>
      <c r="G1598" t="s">
        <v>3756</v>
      </c>
      <c r="H1598" t="str">
        <f t="shared" si="50"/>
        <v>56</v>
      </c>
      <c r="I1598">
        <f t="shared" si="49"/>
        <v>1</v>
      </c>
    </row>
    <row r="1599" spans="1:9">
      <c r="A1599" t="s">
        <v>2699</v>
      </c>
      <c r="B1599" t="s">
        <v>194</v>
      </c>
      <c r="C1599" t="s">
        <v>3050</v>
      </c>
      <c r="D1599" t="s">
        <v>195</v>
      </c>
      <c r="E1599" t="s">
        <v>2589</v>
      </c>
      <c r="F1599" t="s">
        <v>3757</v>
      </c>
      <c r="G1599" t="s">
        <v>3758</v>
      </c>
      <c r="H1599" t="str">
        <f t="shared" si="50"/>
        <v>50</v>
      </c>
      <c r="I1599">
        <f t="shared" si="49"/>
        <v>1</v>
      </c>
    </row>
    <row r="1600" spans="1:9">
      <c r="A1600" t="s">
        <v>2699</v>
      </c>
      <c r="B1600" t="s">
        <v>190</v>
      </c>
      <c r="C1600" t="s">
        <v>3050</v>
      </c>
      <c r="D1600" t="s">
        <v>4318</v>
      </c>
      <c r="E1600" t="s">
        <v>2589</v>
      </c>
      <c r="F1600" t="s">
        <v>3761</v>
      </c>
      <c r="G1600" t="s">
        <v>3787</v>
      </c>
      <c r="H1600" t="str">
        <f t="shared" si="50"/>
        <v>24</v>
      </c>
      <c r="I1600">
        <f t="shared" si="49"/>
        <v>1</v>
      </c>
    </row>
    <row r="1601" spans="1:9">
      <c r="A1601" t="s">
        <v>2699</v>
      </c>
      <c r="B1601" t="s">
        <v>193</v>
      </c>
      <c r="C1601" t="s">
        <v>3050</v>
      </c>
      <c r="D1601" t="s">
        <v>4319</v>
      </c>
      <c r="E1601" t="s">
        <v>2587</v>
      </c>
      <c r="F1601" t="s">
        <v>3761</v>
      </c>
      <c r="G1601" t="s">
        <v>3766</v>
      </c>
      <c r="H1601" t="str">
        <f t="shared" si="50"/>
        <v>12</v>
      </c>
      <c r="I1601">
        <f t="shared" si="49"/>
        <v>3</v>
      </c>
    </row>
    <row r="1602" spans="1:9">
      <c r="A1602" t="s">
        <v>2699</v>
      </c>
      <c r="B1602" t="s">
        <v>191</v>
      </c>
      <c r="C1602" t="s">
        <v>3050</v>
      </c>
      <c r="D1602" t="s">
        <v>192</v>
      </c>
      <c r="E1602" t="s">
        <v>2589</v>
      </c>
      <c r="F1602" t="s">
        <v>3764</v>
      </c>
      <c r="G1602" t="s">
        <v>5484</v>
      </c>
      <c r="H1602" t="str">
        <f t="shared" si="50"/>
        <v>05</v>
      </c>
      <c r="I1602">
        <f t="shared" ref="I1602:I1665" si="51">IFERROR(VLOOKUP(E1602,dataTitleIOrder,2,0),"")</f>
        <v>1</v>
      </c>
    </row>
    <row r="1603" spans="1:9">
      <c r="A1603" t="s">
        <v>2698</v>
      </c>
      <c r="B1603" t="s">
        <v>202</v>
      </c>
      <c r="C1603" t="s">
        <v>3049</v>
      </c>
      <c r="D1603" t="s">
        <v>203</v>
      </c>
      <c r="E1603" t="s">
        <v>2589</v>
      </c>
      <c r="F1603" t="s">
        <v>3755</v>
      </c>
      <c r="G1603" t="s">
        <v>3756</v>
      </c>
      <c r="H1603" t="str">
        <f t="shared" si="50"/>
        <v>56</v>
      </c>
      <c r="I1603">
        <f t="shared" si="51"/>
        <v>1</v>
      </c>
    </row>
    <row r="1604" spans="1:9">
      <c r="A1604" t="s">
        <v>2698</v>
      </c>
      <c r="B1604" t="s">
        <v>200</v>
      </c>
      <c r="C1604" t="s">
        <v>3049</v>
      </c>
      <c r="D1604" t="s">
        <v>201</v>
      </c>
      <c r="E1604" t="s">
        <v>2097</v>
      </c>
      <c r="F1604" t="s">
        <v>3757</v>
      </c>
      <c r="G1604" t="s">
        <v>3769</v>
      </c>
      <c r="H1604" t="str">
        <f t="shared" si="50"/>
        <v>47</v>
      </c>
      <c r="I1604">
        <f t="shared" si="51"/>
        <v>2</v>
      </c>
    </row>
    <row r="1605" spans="1:9">
      <c r="A1605" t="s">
        <v>2698</v>
      </c>
      <c r="B1605" t="s">
        <v>199</v>
      </c>
      <c r="C1605" t="s">
        <v>3049</v>
      </c>
      <c r="D1605" t="s">
        <v>4322</v>
      </c>
      <c r="E1605" t="s">
        <v>2589</v>
      </c>
      <c r="F1605" t="s">
        <v>3761</v>
      </c>
      <c r="G1605" t="s">
        <v>5486</v>
      </c>
      <c r="H1605" t="str">
        <f t="shared" si="50"/>
        <v>17</v>
      </c>
      <c r="I1605">
        <f t="shared" si="51"/>
        <v>1</v>
      </c>
    </row>
    <row r="1606" spans="1:9">
      <c r="A1606" t="s">
        <v>2698</v>
      </c>
      <c r="B1606" t="s">
        <v>198</v>
      </c>
      <c r="C1606" t="s">
        <v>3049</v>
      </c>
      <c r="D1606" t="s">
        <v>5530</v>
      </c>
      <c r="E1606" t="s">
        <v>2097</v>
      </c>
      <c r="F1606" t="s">
        <v>3761</v>
      </c>
      <c r="G1606" t="s">
        <v>3776</v>
      </c>
      <c r="H1606" t="str">
        <f t="shared" si="50"/>
        <v>11</v>
      </c>
      <c r="I1606">
        <f t="shared" si="51"/>
        <v>2</v>
      </c>
    </row>
    <row r="1607" spans="1:9">
      <c r="A1607" t="s">
        <v>4323</v>
      </c>
      <c r="B1607" t="s">
        <v>4330</v>
      </c>
      <c r="C1607" t="s">
        <v>4486</v>
      </c>
      <c r="D1607" t="s">
        <v>4331</v>
      </c>
      <c r="E1607" t="s">
        <v>2587</v>
      </c>
      <c r="F1607" t="s">
        <v>3755</v>
      </c>
      <c r="G1607" t="s">
        <v>3756</v>
      </c>
      <c r="H1607" t="str">
        <f t="shared" si="50"/>
        <v>56</v>
      </c>
      <c r="I1607">
        <f t="shared" si="51"/>
        <v>3</v>
      </c>
    </row>
    <row r="1608" spans="1:9">
      <c r="A1608" t="s">
        <v>4323</v>
      </c>
      <c r="B1608" t="s">
        <v>4328</v>
      </c>
      <c r="C1608" t="s">
        <v>4486</v>
      </c>
      <c r="D1608" t="s">
        <v>4329</v>
      </c>
      <c r="E1608" t="s">
        <v>2097</v>
      </c>
      <c r="F1608" t="s">
        <v>3757</v>
      </c>
      <c r="G1608" t="s">
        <v>3758</v>
      </c>
      <c r="H1608" t="str">
        <f t="shared" si="50"/>
        <v>50</v>
      </c>
      <c r="I1608">
        <f t="shared" si="51"/>
        <v>2</v>
      </c>
    </row>
    <row r="1609" spans="1:9">
      <c r="A1609" t="s">
        <v>4323</v>
      </c>
      <c r="B1609" t="s">
        <v>4324</v>
      </c>
      <c r="C1609" t="s">
        <v>4486</v>
      </c>
      <c r="D1609" t="s">
        <v>4325</v>
      </c>
      <c r="E1609" t="s">
        <v>2589</v>
      </c>
      <c r="F1609" t="s">
        <v>3761</v>
      </c>
      <c r="G1609" t="s">
        <v>3766</v>
      </c>
      <c r="H1609" t="str">
        <f t="shared" si="50"/>
        <v>12</v>
      </c>
      <c r="I1609">
        <f t="shared" si="51"/>
        <v>1</v>
      </c>
    </row>
    <row r="1610" spans="1:9">
      <c r="A1610" t="s">
        <v>4323</v>
      </c>
      <c r="B1610" t="s">
        <v>4326</v>
      </c>
      <c r="C1610" t="s">
        <v>4486</v>
      </c>
      <c r="D1610" t="s">
        <v>5531</v>
      </c>
      <c r="E1610" t="s">
        <v>2097</v>
      </c>
      <c r="F1610" t="s">
        <v>3761</v>
      </c>
      <c r="G1610" t="s">
        <v>3766</v>
      </c>
      <c r="H1610" t="str">
        <f t="shared" si="50"/>
        <v>12</v>
      </c>
      <c r="I1610">
        <f t="shared" si="51"/>
        <v>2</v>
      </c>
    </row>
    <row r="1611" spans="1:9">
      <c r="A1611" t="s">
        <v>2697</v>
      </c>
      <c r="B1611" t="s">
        <v>208</v>
      </c>
      <c r="C1611" t="s">
        <v>3048</v>
      </c>
      <c r="D1611" t="s">
        <v>4332</v>
      </c>
      <c r="E1611" t="s">
        <v>2589</v>
      </c>
      <c r="F1611" t="s">
        <v>3755</v>
      </c>
      <c r="G1611" t="s">
        <v>3756</v>
      </c>
      <c r="H1611" t="str">
        <f t="shared" si="50"/>
        <v>56</v>
      </c>
      <c r="I1611">
        <f t="shared" si="51"/>
        <v>1</v>
      </c>
    </row>
    <row r="1612" spans="1:9">
      <c r="A1612" t="s">
        <v>2697</v>
      </c>
      <c r="B1612" t="s">
        <v>206</v>
      </c>
      <c r="C1612" t="s">
        <v>3048</v>
      </c>
      <c r="D1612" t="s">
        <v>207</v>
      </c>
      <c r="E1612" t="s">
        <v>2097</v>
      </c>
      <c r="F1612" t="s">
        <v>3757</v>
      </c>
      <c r="G1612" t="s">
        <v>3769</v>
      </c>
      <c r="H1612" t="str">
        <f t="shared" si="50"/>
        <v>47</v>
      </c>
      <c r="I1612">
        <f t="shared" si="51"/>
        <v>2</v>
      </c>
    </row>
    <row r="1613" spans="1:9">
      <c r="A1613" t="s">
        <v>2697</v>
      </c>
      <c r="B1613" t="s">
        <v>204</v>
      </c>
      <c r="C1613" t="s">
        <v>3048</v>
      </c>
      <c r="D1613" t="s">
        <v>205</v>
      </c>
      <c r="E1613" t="s">
        <v>2097</v>
      </c>
      <c r="F1613" t="s">
        <v>3761</v>
      </c>
      <c r="G1613" t="s">
        <v>3776</v>
      </c>
      <c r="H1613" t="str">
        <f t="shared" si="50"/>
        <v>11</v>
      </c>
      <c r="I1613">
        <f t="shared" si="51"/>
        <v>2</v>
      </c>
    </row>
    <row r="1614" spans="1:9">
      <c r="A1614" t="s">
        <v>2696</v>
      </c>
      <c r="B1614" t="s">
        <v>209</v>
      </c>
      <c r="C1614" t="s">
        <v>3047</v>
      </c>
      <c r="D1614" t="s">
        <v>4333</v>
      </c>
      <c r="E1614" t="s">
        <v>2587</v>
      </c>
      <c r="F1614" t="s">
        <v>4553</v>
      </c>
      <c r="G1614" t="s">
        <v>3790</v>
      </c>
      <c r="H1614" t="str">
        <f t="shared" si="50"/>
        <v>55</v>
      </c>
      <c r="I1614">
        <f t="shared" si="51"/>
        <v>3</v>
      </c>
    </row>
    <row r="1615" spans="1:9">
      <c r="A1615" t="s">
        <v>2695</v>
      </c>
      <c r="B1615" t="s">
        <v>216</v>
      </c>
      <c r="C1615" t="s">
        <v>3046</v>
      </c>
      <c r="D1615" t="s">
        <v>217</v>
      </c>
      <c r="E1615" t="s">
        <v>2589</v>
      </c>
      <c r="F1615" t="s">
        <v>3755</v>
      </c>
      <c r="G1615" t="s">
        <v>3756</v>
      </c>
      <c r="H1615" t="str">
        <f t="shared" si="50"/>
        <v>56</v>
      </c>
      <c r="I1615">
        <f t="shared" si="51"/>
        <v>1</v>
      </c>
    </row>
    <row r="1616" spans="1:9">
      <c r="A1616" t="s">
        <v>2695</v>
      </c>
      <c r="B1616" t="s">
        <v>214</v>
      </c>
      <c r="C1616" t="s">
        <v>3046</v>
      </c>
      <c r="D1616" t="s">
        <v>215</v>
      </c>
      <c r="E1616" t="s">
        <v>2587</v>
      </c>
      <c r="F1616" t="s">
        <v>3757</v>
      </c>
      <c r="G1616" t="s">
        <v>3758</v>
      </c>
      <c r="H1616" t="str">
        <f t="shared" si="50"/>
        <v>50</v>
      </c>
      <c r="I1616">
        <f t="shared" si="51"/>
        <v>3</v>
      </c>
    </row>
    <row r="1617" spans="1:9">
      <c r="A1617" t="s">
        <v>2695</v>
      </c>
      <c r="B1617" t="s">
        <v>212</v>
      </c>
      <c r="C1617" t="s">
        <v>3046</v>
      </c>
      <c r="D1617" t="s">
        <v>213</v>
      </c>
      <c r="E1617" t="s">
        <v>2587</v>
      </c>
      <c r="F1617" t="s">
        <v>3761</v>
      </c>
      <c r="G1617" t="s">
        <v>3762</v>
      </c>
      <c r="H1617" t="str">
        <f t="shared" si="50"/>
        <v>27</v>
      </c>
      <c r="I1617">
        <f t="shared" si="51"/>
        <v>3</v>
      </c>
    </row>
    <row r="1618" spans="1:9">
      <c r="A1618" t="s">
        <v>2695</v>
      </c>
      <c r="B1618" t="s">
        <v>211</v>
      </c>
      <c r="C1618" t="s">
        <v>3046</v>
      </c>
      <c r="D1618" t="s">
        <v>4335</v>
      </c>
      <c r="E1618" t="s">
        <v>2589</v>
      </c>
      <c r="F1618" t="s">
        <v>3761</v>
      </c>
      <c r="G1618" t="s">
        <v>3766</v>
      </c>
      <c r="H1618" t="str">
        <f t="shared" si="50"/>
        <v>12</v>
      </c>
      <c r="I1618">
        <f t="shared" si="51"/>
        <v>1</v>
      </c>
    </row>
    <row r="1619" spans="1:9">
      <c r="A1619" t="s">
        <v>2695</v>
      </c>
      <c r="B1619" t="s">
        <v>210</v>
      </c>
      <c r="C1619" t="s">
        <v>3046</v>
      </c>
      <c r="D1619" t="s">
        <v>4334</v>
      </c>
      <c r="E1619" t="s">
        <v>2587</v>
      </c>
      <c r="F1619" t="s">
        <v>3764</v>
      </c>
      <c r="G1619" t="s">
        <v>5483</v>
      </c>
      <c r="H1619" t="str">
        <f t="shared" si="50"/>
        <v>07</v>
      </c>
      <c r="I1619">
        <f t="shared" si="51"/>
        <v>3</v>
      </c>
    </row>
    <row r="1620" spans="1:9">
      <c r="A1620" t="s">
        <v>2694</v>
      </c>
      <c r="B1620" t="s">
        <v>230</v>
      </c>
      <c r="C1620" t="s">
        <v>3045</v>
      </c>
      <c r="D1620" t="s">
        <v>4336</v>
      </c>
      <c r="E1620" t="s">
        <v>2589</v>
      </c>
      <c r="F1620" t="s">
        <v>3755</v>
      </c>
      <c r="G1620" t="s">
        <v>3756</v>
      </c>
      <c r="H1620" t="str">
        <f t="shared" si="50"/>
        <v>56</v>
      </c>
      <c r="I1620">
        <f t="shared" si="51"/>
        <v>1</v>
      </c>
    </row>
    <row r="1621" spans="1:9">
      <c r="A1621" t="s">
        <v>2694</v>
      </c>
      <c r="B1621" t="s">
        <v>5508</v>
      </c>
      <c r="C1621" t="s">
        <v>3045</v>
      </c>
      <c r="D1621" t="s">
        <v>5509</v>
      </c>
      <c r="E1621" t="s">
        <v>2589</v>
      </c>
      <c r="F1621" t="s">
        <v>4553</v>
      </c>
      <c r="G1621" t="s">
        <v>3790</v>
      </c>
      <c r="H1621" t="str">
        <f t="shared" si="50"/>
        <v>55</v>
      </c>
      <c r="I1621">
        <f t="shared" si="51"/>
        <v>1</v>
      </c>
    </row>
    <row r="1622" spans="1:9">
      <c r="A1622" t="s">
        <v>2694</v>
      </c>
      <c r="B1622" t="s">
        <v>228</v>
      </c>
      <c r="C1622" t="s">
        <v>3045</v>
      </c>
      <c r="D1622" t="s">
        <v>229</v>
      </c>
      <c r="E1622" t="s">
        <v>2589</v>
      </c>
      <c r="F1622" t="s">
        <v>3757</v>
      </c>
      <c r="G1622" t="s">
        <v>3772</v>
      </c>
      <c r="H1622" t="str">
        <f t="shared" si="50"/>
        <v>52</v>
      </c>
      <c r="I1622">
        <f t="shared" si="51"/>
        <v>1</v>
      </c>
    </row>
    <row r="1623" spans="1:9">
      <c r="A1623" t="s">
        <v>2694</v>
      </c>
      <c r="B1623" t="s">
        <v>226</v>
      </c>
      <c r="C1623" t="s">
        <v>3045</v>
      </c>
      <c r="D1623" t="s">
        <v>227</v>
      </c>
      <c r="E1623" t="s">
        <v>2589</v>
      </c>
      <c r="F1623" t="s">
        <v>3757</v>
      </c>
      <c r="G1623" t="s">
        <v>3769</v>
      </c>
      <c r="H1623" t="str">
        <f t="shared" si="50"/>
        <v>47</v>
      </c>
      <c r="I1623">
        <f t="shared" si="51"/>
        <v>1</v>
      </c>
    </row>
    <row r="1624" spans="1:9">
      <c r="A1624" t="s">
        <v>2694</v>
      </c>
      <c r="B1624" t="s">
        <v>224</v>
      </c>
      <c r="C1624" t="s">
        <v>3045</v>
      </c>
      <c r="D1624" t="s">
        <v>225</v>
      </c>
      <c r="E1624" t="s">
        <v>2589</v>
      </c>
      <c r="F1624" t="s">
        <v>3761</v>
      </c>
      <c r="G1624" t="s">
        <v>3773</v>
      </c>
      <c r="H1624" t="str">
        <f t="shared" si="50"/>
        <v>30</v>
      </c>
      <c r="I1624">
        <f t="shared" si="51"/>
        <v>1</v>
      </c>
    </row>
    <row r="1625" spans="1:9">
      <c r="A1625" t="s">
        <v>2694</v>
      </c>
      <c r="B1625" t="s">
        <v>222</v>
      </c>
      <c r="C1625" t="s">
        <v>3045</v>
      </c>
      <c r="D1625" t="s">
        <v>223</v>
      </c>
      <c r="E1625" t="s">
        <v>2587</v>
      </c>
      <c r="F1625" t="s">
        <v>3761</v>
      </c>
      <c r="G1625" t="s">
        <v>3783</v>
      </c>
      <c r="H1625" t="str">
        <f t="shared" si="50"/>
        <v>23</v>
      </c>
      <c r="I1625">
        <f t="shared" si="51"/>
        <v>3</v>
      </c>
    </row>
    <row r="1626" spans="1:9">
      <c r="A1626" t="s">
        <v>2694</v>
      </c>
      <c r="B1626" t="s">
        <v>218</v>
      </c>
      <c r="C1626" t="s">
        <v>3045</v>
      </c>
      <c r="D1626" t="s">
        <v>219</v>
      </c>
      <c r="E1626" t="s">
        <v>2587</v>
      </c>
      <c r="F1626" t="s">
        <v>5467</v>
      </c>
      <c r="G1626" t="s">
        <v>3785</v>
      </c>
      <c r="H1626" t="str">
        <f t="shared" si="50"/>
        <v>09</v>
      </c>
      <c r="I1626">
        <f t="shared" si="51"/>
        <v>3</v>
      </c>
    </row>
    <row r="1627" spans="1:9">
      <c r="A1627" t="s">
        <v>2694</v>
      </c>
      <c r="B1627" t="s">
        <v>220</v>
      </c>
      <c r="C1627" t="s">
        <v>3045</v>
      </c>
      <c r="D1627" t="s">
        <v>221</v>
      </c>
      <c r="E1627" t="s">
        <v>2587</v>
      </c>
      <c r="F1627" t="s">
        <v>3764</v>
      </c>
      <c r="G1627" t="s">
        <v>5484</v>
      </c>
      <c r="H1627" t="str">
        <f t="shared" si="50"/>
        <v>05</v>
      </c>
      <c r="I1627">
        <f t="shared" si="51"/>
        <v>3</v>
      </c>
    </row>
    <row r="1628" spans="1:9">
      <c r="A1628" t="s">
        <v>2693</v>
      </c>
      <c r="B1628" t="s">
        <v>231</v>
      </c>
      <c r="C1628" t="s">
        <v>3044</v>
      </c>
      <c r="D1628" t="s">
        <v>4337</v>
      </c>
      <c r="E1628" t="s">
        <v>2589</v>
      </c>
      <c r="F1628" t="s">
        <v>3761</v>
      </c>
      <c r="G1628" t="s">
        <v>3768</v>
      </c>
      <c r="H1628" t="str">
        <f t="shared" si="50"/>
        <v>13</v>
      </c>
      <c r="I1628">
        <f t="shared" si="51"/>
        <v>1</v>
      </c>
    </row>
    <row r="1629" spans="1:9">
      <c r="A1629" t="s">
        <v>2692</v>
      </c>
      <c r="B1629" t="s">
        <v>240</v>
      </c>
      <c r="C1629" t="s">
        <v>3043</v>
      </c>
      <c r="D1629" t="s">
        <v>241</v>
      </c>
      <c r="E1629" t="s">
        <v>2589</v>
      </c>
      <c r="F1629" t="s">
        <v>3755</v>
      </c>
      <c r="G1629" t="s">
        <v>3756</v>
      </c>
      <c r="H1629" t="str">
        <f t="shared" si="50"/>
        <v>56</v>
      </c>
      <c r="I1629">
        <f t="shared" si="51"/>
        <v>1</v>
      </c>
    </row>
    <row r="1630" spans="1:9">
      <c r="A1630" t="s">
        <v>2692</v>
      </c>
      <c r="B1630" t="s">
        <v>238</v>
      </c>
      <c r="C1630" t="s">
        <v>3043</v>
      </c>
      <c r="D1630" t="s">
        <v>239</v>
      </c>
      <c r="E1630" t="s">
        <v>2587</v>
      </c>
      <c r="F1630" t="s">
        <v>3757</v>
      </c>
      <c r="G1630" t="s">
        <v>3758</v>
      </c>
      <c r="H1630" t="str">
        <f t="shared" si="50"/>
        <v>50</v>
      </c>
      <c r="I1630">
        <f t="shared" si="51"/>
        <v>3</v>
      </c>
    </row>
    <row r="1631" spans="1:9">
      <c r="A1631" t="s">
        <v>2692</v>
      </c>
      <c r="B1631" t="s">
        <v>232</v>
      </c>
      <c r="C1631" t="s">
        <v>3043</v>
      </c>
      <c r="D1631" t="s">
        <v>233</v>
      </c>
      <c r="E1631" t="s">
        <v>2587</v>
      </c>
      <c r="F1631" t="s">
        <v>3761</v>
      </c>
      <c r="G1631" t="s">
        <v>3766</v>
      </c>
      <c r="H1631" t="str">
        <f t="shared" si="50"/>
        <v>12</v>
      </c>
      <c r="I1631">
        <f t="shared" si="51"/>
        <v>3</v>
      </c>
    </row>
    <row r="1632" spans="1:9">
      <c r="A1632" t="s">
        <v>2692</v>
      </c>
      <c r="B1632" t="s">
        <v>235</v>
      </c>
      <c r="C1632" t="s">
        <v>3043</v>
      </c>
      <c r="D1632" t="s">
        <v>236</v>
      </c>
      <c r="E1632" t="s">
        <v>2587</v>
      </c>
      <c r="F1632" t="s">
        <v>3761</v>
      </c>
      <c r="G1632" t="s">
        <v>3766</v>
      </c>
      <c r="H1632" t="str">
        <f t="shared" si="50"/>
        <v>12</v>
      </c>
      <c r="I1632">
        <f t="shared" si="51"/>
        <v>3</v>
      </c>
    </row>
    <row r="1633" spans="1:9">
      <c r="A1633" t="s">
        <v>2692</v>
      </c>
      <c r="B1633" t="s">
        <v>237</v>
      </c>
      <c r="C1633" t="s">
        <v>3043</v>
      </c>
      <c r="D1633" t="s">
        <v>1323</v>
      </c>
      <c r="E1633" t="s">
        <v>2587</v>
      </c>
      <c r="F1633" t="s">
        <v>3761</v>
      </c>
      <c r="G1633" t="s">
        <v>3766</v>
      </c>
      <c r="H1633" t="str">
        <f t="shared" si="50"/>
        <v>12</v>
      </c>
      <c r="I1633">
        <f t="shared" si="51"/>
        <v>3</v>
      </c>
    </row>
    <row r="1634" spans="1:9">
      <c r="A1634" t="s">
        <v>2691</v>
      </c>
      <c r="B1634" t="s">
        <v>242</v>
      </c>
      <c r="C1634" t="s">
        <v>3042</v>
      </c>
      <c r="D1634" t="s">
        <v>243</v>
      </c>
      <c r="E1634" t="s">
        <v>2587</v>
      </c>
      <c r="F1634" t="s">
        <v>3755</v>
      </c>
      <c r="G1634" t="s">
        <v>3756</v>
      </c>
      <c r="H1634" t="str">
        <f t="shared" si="50"/>
        <v>56</v>
      </c>
      <c r="I1634">
        <f t="shared" si="51"/>
        <v>3</v>
      </c>
    </row>
    <row r="1635" spans="1:9">
      <c r="A1635" t="s">
        <v>2690</v>
      </c>
      <c r="B1635" t="s">
        <v>248</v>
      </c>
      <c r="C1635" t="s">
        <v>3041</v>
      </c>
      <c r="D1635" t="s">
        <v>4342</v>
      </c>
      <c r="E1635" t="s">
        <v>2589</v>
      </c>
      <c r="F1635" t="s">
        <v>4553</v>
      </c>
      <c r="G1635" t="s">
        <v>3790</v>
      </c>
      <c r="H1635" t="str">
        <f t="shared" si="50"/>
        <v>55</v>
      </c>
      <c r="I1635">
        <f t="shared" si="51"/>
        <v>1</v>
      </c>
    </row>
    <row r="1636" spans="1:9">
      <c r="A1636" t="s">
        <v>2690</v>
      </c>
      <c r="B1636" t="s">
        <v>247</v>
      </c>
      <c r="C1636" t="s">
        <v>3041</v>
      </c>
      <c r="D1636" t="s">
        <v>4341</v>
      </c>
      <c r="E1636" t="s">
        <v>2097</v>
      </c>
      <c r="F1636" t="s">
        <v>3757</v>
      </c>
      <c r="G1636" t="s">
        <v>3795</v>
      </c>
      <c r="H1636" t="str">
        <f t="shared" si="50"/>
        <v>49</v>
      </c>
      <c r="I1636">
        <f t="shared" si="51"/>
        <v>2</v>
      </c>
    </row>
    <row r="1637" spans="1:9">
      <c r="A1637" t="s">
        <v>2690</v>
      </c>
      <c r="B1637" t="s">
        <v>4805</v>
      </c>
      <c r="C1637" t="s">
        <v>3041</v>
      </c>
      <c r="D1637" t="s">
        <v>4804</v>
      </c>
      <c r="E1637" t="s">
        <v>2589</v>
      </c>
      <c r="F1637" t="s">
        <v>3761</v>
      </c>
      <c r="G1637" t="s">
        <v>3786</v>
      </c>
      <c r="H1637" t="str">
        <f t="shared" si="50"/>
        <v>29</v>
      </c>
      <c r="I1637">
        <f t="shared" si="51"/>
        <v>1</v>
      </c>
    </row>
    <row r="1638" spans="1:9">
      <c r="A1638" t="s">
        <v>2690</v>
      </c>
      <c r="B1638" t="s">
        <v>246</v>
      </c>
      <c r="C1638" t="s">
        <v>3041</v>
      </c>
      <c r="D1638" t="s">
        <v>4340</v>
      </c>
      <c r="E1638" t="s">
        <v>2587</v>
      </c>
      <c r="F1638" t="s">
        <v>5467</v>
      </c>
      <c r="G1638" t="s">
        <v>5468</v>
      </c>
      <c r="H1638" t="str">
        <f t="shared" si="50"/>
        <v>14</v>
      </c>
      <c r="I1638">
        <f t="shared" si="51"/>
        <v>3</v>
      </c>
    </row>
    <row r="1639" spans="1:9">
      <c r="A1639" t="s">
        <v>2690</v>
      </c>
      <c r="B1639" t="s">
        <v>244</v>
      </c>
      <c r="C1639" t="s">
        <v>3041</v>
      </c>
      <c r="D1639" t="s">
        <v>4803</v>
      </c>
      <c r="E1639" t="s">
        <v>2587</v>
      </c>
      <c r="F1639" t="s">
        <v>3761</v>
      </c>
      <c r="G1639" t="s">
        <v>3776</v>
      </c>
      <c r="H1639" t="str">
        <f t="shared" si="50"/>
        <v>11</v>
      </c>
      <c r="I1639">
        <f t="shared" si="51"/>
        <v>3</v>
      </c>
    </row>
    <row r="1640" spans="1:9">
      <c r="A1640" t="s">
        <v>2690</v>
      </c>
      <c r="B1640" t="s">
        <v>245</v>
      </c>
      <c r="C1640" t="s">
        <v>3041</v>
      </c>
      <c r="D1640" t="s">
        <v>4339</v>
      </c>
      <c r="E1640" t="s">
        <v>2587</v>
      </c>
      <c r="F1640" t="s">
        <v>5467</v>
      </c>
      <c r="G1640" t="s">
        <v>3785</v>
      </c>
      <c r="H1640" t="str">
        <f t="shared" si="50"/>
        <v>09</v>
      </c>
      <c r="I1640">
        <f t="shared" si="51"/>
        <v>3</v>
      </c>
    </row>
    <row r="1641" spans="1:9">
      <c r="A1641" t="s">
        <v>2689</v>
      </c>
      <c r="B1641" t="s">
        <v>257</v>
      </c>
      <c r="C1641" t="s">
        <v>3040</v>
      </c>
      <c r="D1641" t="s">
        <v>4343</v>
      </c>
      <c r="E1641" t="s">
        <v>2589</v>
      </c>
      <c r="F1641" t="s">
        <v>3755</v>
      </c>
      <c r="G1641" t="s">
        <v>3803</v>
      </c>
      <c r="H1641" t="str">
        <f t="shared" si="50"/>
        <v>61</v>
      </c>
      <c r="I1641">
        <f t="shared" si="51"/>
        <v>1</v>
      </c>
    </row>
    <row r="1642" spans="1:9">
      <c r="A1642" t="s">
        <v>2689</v>
      </c>
      <c r="B1642" t="s">
        <v>253</v>
      </c>
      <c r="C1642" t="s">
        <v>3040</v>
      </c>
      <c r="D1642" t="s">
        <v>254</v>
      </c>
      <c r="E1642" t="s">
        <v>2587</v>
      </c>
      <c r="F1642" t="s">
        <v>3757</v>
      </c>
      <c r="G1642" t="s">
        <v>3769</v>
      </c>
      <c r="H1642" t="str">
        <f t="shared" si="50"/>
        <v>47</v>
      </c>
      <c r="I1642">
        <f t="shared" si="51"/>
        <v>3</v>
      </c>
    </row>
    <row r="1643" spans="1:9">
      <c r="A1643" t="s">
        <v>2689</v>
      </c>
      <c r="B1643" t="s">
        <v>255</v>
      </c>
      <c r="C1643" t="s">
        <v>3040</v>
      </c>
      <c r="D1643" t="s">
        <v>256</v>
      </c>
      <c r="E1643" t="s">
        <v>2587</v>
      </c>
      <c r="F1643" t="s">
        <v>3757</v>
      </c>
      <c r="G1643" t="s">
        <v>3769</v>
      </c>
      <c r="H1643" t="str">
        <f t="shared" si="50"/>
        <v>47</v>
      </c>
      <c r="I1643">
        <f t="shared" si="51"/>
        <v>3</v>
      </c>
    </row>
    <row r="1644" spans="1:9">
      <c r="A1644" t="s">
        <v>2689</v>
      </c>
      <c r="B1644" t="s">
        <v>251</v>
      </c>
      <c r="C1644" t="s">
        <v>3040</v>
      </c>
      <c r="D1644" t="s">
        <v>252</v>
      </c>
      <c r="E1644" t="s">
        <v>2097</v>
      </c>
      <c r="F1644" t="s">
        <v>3761</v>
      </c>
      <c r="G1644" t="s">
        <v>5464</v>
      </c>
      <c r="H1644" t="str">
        <f t="shared" si="50"/>
        <v>15</v>
      </c>
      <c r="I1644">
        <f t="shared" si="51"/>
        <v>2</v>
      </c>
    </row>
    <row r="1645" spans="1:9">
      <c r="A1645" t="s">
        <v>2689</v>
      </c>
      <c r="B1645" t="s">
        <v>249</v>
      </c>
      <c r="C1645" t="s">
        <v>3040</v>
      </c>
      <c r="D1645" t="s">
        <v>250</v>
      </c>
      <c r="E1645" t="s">
        <v>2587</v>
      </c>
      <c r="F1645" t="s">
        <v>3761</v>
      </c>
      <c r="G1645" t="s">
        <v>5464</v>
      </c>
      <c r="H1645" t="str">
        <f t="shared" si="50"/>
        <v>15</v>
      </c>
      <c r="I1645">
        <f t="shared" si="51"/>
        <v>3</v>
      </c>
    </row>
    <row r="1646" spans="1:9">
      <c r="A1646" t="s">
        <v>2688</v>
      </c>
      <c r="B1646" t="s">
        <v>259</v>
      </c>
      <c r="C1646" t="s">
        <v>3039</v>
      </c>
      <c r="D1646" t="s">
        <v>4345</v>
      </c>
      <c r="E1646" t="s">
        <v>2589</v>
      </c>
      <c r="F1646" t="s">
        <v>3755</v>
      </c>
      <c r="G1646" t="s">
        <v>3756</v>
      </c>
      <c r="H1646" t="str">
        <f t="shared" si="50"/>
        <v>56</v>
      </c>
      <c r="I1646">
        <f t="shared" si="51"/>
        <v>1</v>
      </c>
    </row>
    <row r="1647" spans="1:9">
      <c r="A1647" t="s">
        <v>2688</v>
      </c>
      <c r="B1647" t="s">
        <v>258</v>
      </c>
      <c r="C1647" t="s">
        <v>3039</v>
      </c>
      <c r="D1647" t="s">
        <v>4344</v>
      </c>
      <c r="E1647" t="s">
        <v>2587</v>
      </c>
      <c r="F1647" t="s">
        <v>3757</v>
      </c>
      <c r="G1647" t="s">
        <v>3758</v>
      </c>
      <c r="H1647" t="str">
        <f t="shared" si="50"/>
        <v>50</v>
      </c>
      <c r="I1647">
        <f t="shared" si="51"/>
        <v>3</v>
      </c>
    </row>
    <row r="1648" spans="1:9">
      <c r="A1648" t="s">
        <v>2687</v>
      </c>
      <c r="B1648" t="s">
        <v>271</v>
      </c>
      <c r="C1648" t="s">
        <v>4487</v>
      </c>
      <c r="D1648" t="s">
        <v>4347</v>
      </c>
      <c r="E1648" t="s">
        <v>2589</v>
      </c>
      <c r="F1648" t="s">
        <v>3755</v>
      </c>
      <c r="G1648" t="s">
        <v>3756</v>
      </c>
      <c r="H1648" t="str">
        <f t="shared" si="50"/>
        <v>56</v>
      </c>
      <c r="I1648">
        <f t="shared" si="51"/>
        <v>1</v>
      </c>
    </row>
    <row r="1649" spans="1:9">
      <c r="A1649" t="s">
        <v>2687</v>
      </c>
      <c r="B1649" t="s">
        <v>269</v>
      </c>
      <c r="C1649" t="s">
        <v>4487</v>
      </c>
      <c r="D1649" t="s">
        <v>270</v>
      </c>
      <c r="E1649" t="s">
        <v>2589</v>
      </c>
      <c r="F1649" t="s">
        <v>3757</v>
      </c>
      <c r="G1649" t="s">
        <v>3769</v>
      </c>
      <c r="H1649" t="str">
        <f t="shared" si="50"/>
        <v>47</v>
      </c>
      <c r="I1649">
        <f t="shared" si="51"/>
        <v>1</v>
      </c>
    </row>
    <row r="1650" spans="1:9">
      <c r="A1650" t="s">
        <v>2687</v>
      </c>
      <c r="B1650" t="s">
        <v>267</v>
      </c>
      <c r="C1650" t="s">
        <v>4487</v>
      </c>
      <c r="D1650" t="s">
        <v>268</v>
      </c>
      <c r="E1650" t="s">
        <v>2587</v>
      </c>
      <c r="F1650" t="s">
        <v>3757</v>
      </c>
      <c r="G1650" t="s">
        <v>3769</v>
      </c>
      <c r="H1650" t="str">
        <f t="shared" si="50"/>
        <v>47</v>
      </c>
      <c r="I1650">
        <f t="shared" si="51"/>
        <v>3</v>
      </c>
    </row>
    <row r="1651" spans="1:9">
      <c r="A1651" t="s">
        <v>2687</v>
      </c>
      <c r="B1651" t="s">
        <v>260</v>
      </c>
      <c r="C1651" t="s">
        <v>4487</v>
      </c>
      <c r="D1651" t="s">
        <v>261</v>
      </c>
      <c r="E1651" t="s">
        <v>2587</v>
      </c>
      <c r="F1651" t="s">
        <v>3761</v>
      </c>
      <c r="G1651" t="s">
        <v>3783</v>
      </c>
      <c r="H1651" t="str">
        <f t="shared" si="50"/>
        <v>23</v>
      </c>
      <c r="I1651">
        <f t="shared" si="51"/>
        <v>3</v>
      </c>
    </row>
    <row r="1652" spans="1:9">
      <c r="A1652" t="s">
        <v>2687</v>
      </c>
      <c r="B1652" t="s">
        <v>265</v>
      </c>
      <c r="C1652" t="s">
        <v>4487</v>
      </c>
      <c r="D1652" t="s">
        <v>266</v>
      </c>
      <c r="E1652" t="s">
        <v>2587</v>
      </c>
      <c r="F1652" t="s">
        <v>3761</v>
      </c>
      <c r="G1652" t="s">
        <v>3783</v>
      </c>
      <c r="H1652" t="str">
        <f t="shared" si="50"/>
        <v>23</v>
      </c>
      <c r="I1652">
        <f t="shared" si="51"/>
        <v>3</v>
      </c>
    </row>
    <row r="1653" spans="1:9">
      <c r="A1653" t="s">
        <v>2687</v>
      </c>
      <c r="B1653" t="s">
        <v>262</v>
      </c>
      <c r="C1653" t="s">
        <v>4487</v>
      </c>
      <c r="D1653" t="s">
        <v>4346</v>
      </c>
      <c r="E1653" t="s">
        <v>2587</v>
      </c>
      <c r="F1653" t="s">
        <v>3764</v>
      </c>
      <c r="G1653" t="s">
        <v>3780</v>
      </c>
      <c r="H1653" t="str">
        <f t="shared" si="50"/>
        <v>04</v>
      </c>
      <c r="I1653">
        <f t="shared" si="51"/>
        <v>3</v>
      </c>
    </row>
    <row r="1654" spans="1:9">
      <c r="A1654" t="s">
        <v>2687</v>
      </c>
      <c r="B1654" t="s">
        <v>263</v>
      </c>
      <c r="C1654" t="s">
        <v>4487</v>
      </c>
      <c r="D1654" t="s">
        <v>264</v>
      </c>
      <c r="E1654" t="s">
        <v>2587</v>
      </c>
      <c r="F1654" t="s">
        <v>3764</v>
      </c>
      <c r="G1654" t="s">
        <v>3780</v>
      </c>
      <c r="H1654" t="str">
        <f t="shared" si="50"/>
        <v>04</v>
      </c>
      <c r="I1654">
        <f t="shared" si="51"/>
        <v>3</v>
      </c>
    </row>
    <row r="1655" spans="1:9">
      <c r="A1655" t="s">
        <v>2686</v>
      </c>
      <c r="B1655" t="s">
        <v>273</v>
      </c>
      <c r="C1655" t="s">
        <v>3038</v>
      </c>
      <c r="D1655" t="s">
        <v>274</v>
      </c>
      <c r="E1655" t="s">
        <v>2587</v>
      </c>
      <c r="F1655" t="s">
        <v>3755</v>
      </c>
      <c r="G1655" t="s">
        <v>3756</v>
      </c>
      <c r="H1655" t="str">
        <f t="shared" si="50"/>
        <v>56</v>
      </c>
      <c r="I1655">
        <f t="shared" si="51"/>
        <v>3</v>
      </c>
    </row>
    <row r="1656" spans="1:9">
      <c r="A1656" t="s">
        <v>2686</v>
      </c>
      <c r="B1656" t="s">
        <v>272</v>
      </c>
      <c r="C1656" t="s">
        <v>3038</v>
      </c>
      <c r="D1656" t="s">
        <v>4348</v>
      </c>
      <c r="E1656" t="s">
        <v>2587</v>
      </c>
      <c r="F1656" t="s">
        <v>3757</v>
      </c>
      <c r="G1656" t="s">
        <v>3758</v>
      </c>
      <c r="H1656" t="str">
        <f t="shared" si="50"/>
        <v>50</v>
      </c>
      <c r="I1656">
        <f t="shared" si="51"/>
        <v>3</v>
      </c>
    </row>
    <row r="1657" spans="1:9">
      <c r="A1657" t="s">
        <v>2685</v>
      </c>
      <c r="B1657" t="s">
        <v>275</v>
      </c>
      <c r="C1657" t="s">
        <v>4488</v>
      </c>
      <c r="D1657" t="s">
        <v>4349</v>
      </c>
      <c r="E1657" t="s">
        <v>2587</v>
      </c>
      <c r="F1657" t="s">
        <v>3761</v>
      </c>
      <c r="G1657" t="s">
        <v>3768</v>
      </c>
      <c r="H1657" t="str">
        <f t="shared" si="50"/>
        <v>13</v>
      </c>
      <c r="I1657">
        <f t="shared" si="51"/>
        <v>3</v>
      </c>
    </row>
    <row r="1658" spans="1:9">
      <c r="A1658" t="s">
        <v>2684</v>
      </c>
      <c r="B1658" t="s">
        <v>280</v>
      </c>
      <c r="C1658" t="s">
        <v>3037</v>
      </c>
      <c r="D1658" t="s">
        <v>281</v>
      </c>
      <c r="E1658" t="s">
        <v>2589</v>
      </c>
      <c r="F1658" t="s">
        <v>3755</v>
      </c>
      <c r="G1658" t="s">
        <v>3756</v>
      </c>
      <c r="H1658" t="str">
        <f t="shared" si="50"/>
        <v>56</v>
      </c>
      <c r="I1658">
        <f t="shared" si="51"/>
        <v>1</v>
      </c>
    </row>
    <row r="1659" spans="1:9">
      <c r="A1659" t="s">
        <v>2684</v>
      </c>
      <c r="B1659" t="s">
        <v>278</v>
      </c>
      <c r="C1659" t="s">
        <v>3037</v>
      </c>
      <c r="D1659" t="s">
        <v>279</v>
      </c>
      <c r="E1659" t="s">
        <v>2589</v>
      </c>
      <c r="F1659" t="s">
        <v>3757</v>
      </c>
      <c r="G1659" t="s">
        <v>3758</v>
      </c>
      <c r="H1659" t="str">
        <f t="shared" ref="H1659:H1722" si="52">VLOOKUP(G1659,dataSchoolOrder,2,0)</f>
        <v>50</v>
      </c>
      <c r="I1659">
        <f t="shared" si="51"/>
        <v>1</v>
      </c>
    </row>
    <row r="1660" spans="1:9">
      <c r="A1660" t="s">
        <v>2684</v>
      </c>
      <c r="B1660" t="s">
        <v>276</v>
      </c>
      <c r="C1660" t="s">
        <v>3037</v>
      </c>
      <c r="D1660" t="s">
        <v>277</v>
      </c>
      <c r="E1660" t="s">
        <v>2587</v>
      </c>
      <c r="F1660" t="s">
        <v>3761</v>
      </c>
      <c r="G1660" t="s">
        <v>3762</v>
      </c>
      <c r="H1660" t="str">
        <f t="shared" si="52"/>
        <v>27</v>
      </c>
      <c r="I1660">
        <f t="shared" si="51"/>
        <v>3</v>
      </c>
    </row>
    <row r="1661" spans="1:9">
      <c r="A1661" t="s">
        <v>2684</v>
      </c>
      <c r="B1661" t="s">
        <v>4352</v>
      </c>
      <c r="C1661" t="s">
        <v>3037</v>
      </c>
      <c r="D1661" t="s">
        <v>4353</v>
      </c>
      <c r="E1661" t="s">
        <v>2587</v>
      </c>
      <c r="F1661" t="s">
        <v>5467</v>
      </c>
      <c r="G1661" t="s">
        <v>5468</v>
      </c>
      <c r="H1661" t="str">
        <f t="shared" si="52"/>
        <v>14</v>
      </c>
      <c r="I1661">
        <f t="shared" si="51"/>
        <v>3</v>
      </c>
    </row>
    <row r="1662" spans="1:9">
      <c r="A1662" t="s">
        <v>2684</v>
      </c>
      <c r="B1662" t="s">
        <v>4350</v>
      </c>
      <c r="C1662" t="s">
        <v>3037</v>
      </c>
      <c r="D1662" t="s">
        <v>4351</v>
      </c>
      <c r="E1662" t="s">
        <v>2587</v>
      </c>
      <c r="F1662" t="s">
        <v>5467</v>
      </c>
      <c r="G1662" t="s">
        <v>3785</v>
      </c>
      <c r="H1662" t="str">
        <f t="shared" si="52"/>
        <v>09</v>
      </c>
      <c r="I1662">
        <f t="shared" si="51"/>
        <v>3</v>
      </c>
    </row>
    <row r="1663" spans="1:9">
      <c r="A1663" t="s">
        <v>2683</v>
      </c>
      <c r="B1663" t="s">
        <v>282</v>
      </c>
      <c r="C1663" t="s">
        <v>3036</v>
      </c>
      <c r="D1663" t="s">
        <v>4354</v>
      </c>
      <c r="E1663" t="s">
        <v>2587</v>
      </c>
      <c r="F1663" t="s">
        <v>4553</v>
      </c>
      <c r="G1663" t="s">
        <v>3767</v>
      </c>
      <c r="H1663" t="str">
        <f t="shared" si="52"/>
        <v>58</v>
      </c>
      <c r="I1663">
        <f t="shared" si="51"/>
        <v>3</v>
      </c>
    </row>
    <row r="1664" spans="1:9">
      <c r="A1664" t="s">
        <v>2682</v>
      </c>
      <c r="B1664" t="s">
        <v>291</v>
      </c>
      <c r="C1664" t="s">
        <v>3035</v>
      </c>
      <c r="D1664" t="s">
        <v>4355</v>
      </c>
      <c r="E1664" t="s">
        <v>2589</v>
      </c>
      <c r="F1664" t="s">
        <v>3755</v>
      </c>
      <c r="G1664" t="s">
        <v>3756</v>
      </c>
      <c r="H1664" t="str">
        <f t="shared" si="52"/>
        <v>56</v>
      </c>
      <c r="I1664">
        <f t="shared" si="51"/>
        <v>1</v>
      </c>
    </row>
    <row r="1665" spans="1:9">
      <c r="A1665" t="s">
        <v>2682</v>
      </c>
      <c r="B1665" t="s">
        <v>287</v>
      </c>
      <c r="C1665" t="s">
        <v>3035</v>
      </c>
      <c r="D1665" t="s">
        <v>290</v>
      </c>
      <c r="E1665" t="s">
        <v>2589</v>
      </c>
      <c r="F1665" t="s">
        <v>3757</v>
      </c>
      <c r="G1665" t="s">
        <v>3758</v>
      </c>
      <c r="H1665" t="str">
        <f t="shared" si="52"/>
        <v>50</v>
      </c>
      <c r="I1665">
        <f t="shared" si="51"/>
        <v>1</v>
      </c>
    </row>
    <row r="1666" spans="1:9">
      <c r="A1666" t="s">
        <v>2682</v>
      </c>
      <c r="B1666" t="s">
        <v>285</v>
      </c>
      <c r="C1666" t="s">
        <v>3035</v>
      </c>
      <c r="D1666" t="s">
        <v>286</v>
      </c>
      <c r="E1666" t="s">
        <v>2589</v>
      </c>
      <c r="F1666" t="s">
        <v>3761</v>
      </c>
      <c r="G1666" t="s">
        <v>3766</v>
      </c>
      <c r="H1666" t="str">
        <f t="shared" si="52"/>
        <v>12</v>
      </c>
      <c r="I1666">
        <f t="shared" ref="I1666:I1729" si="53">IFERROR(VLOOKUP(E1666,dataTitleIOrder,2,0),"")</f>
        <v>1</v>
      </c>
    </row>
    <row r="1667" spans="1:9">
      <c r="A1667" t="s">
        <v>2682</v>
      </c>
      <c r="B1667" t="s">
        <v>283</v>
      </c>
      <c r="C1667" t="s">
        <v>3035</v>
      </c>
      <c r="D1667" t="s">
        <v>284</v>
      </c>
      <c r="E1667" t="s">
        <v>2587</v>
      </c>
      <c r="F1667" t="s">
        <v>3761</v>
      </c>
      <c r="G1667" t="s">
        <v>3766</v>
      </c>
      <c r="H1667" t="str">
        <f t="shared" si="52"/>
        <v>12</v>
      </c>
      <c r="I1667">
        <f t="shared" si="53"/>
        <v>3</v>
      </c>
    </row>
    <row r="1668" spans="1:9">
      <c r="A1668" t="s">
        <v>2681</v>
      </c>
      <c r="B1668" t="s">
        <v>299</v>
      </c>
      <c r="C1668" t="s">
        <v>3034</v>
      </c>
      <c r="D1668" t="s">
        <v>300</v>
      </c>
      <c r="E1668" t="s">
        <v>2589</v>
      </c>
      <c r="F1668" t="s">
        <v>3755</v>
      </c>
      <c r="G1668" t="s">
        <v>3756</v>
      </c>
      <c r="H1668" t="str">
        <f t="shared" si="52"/>
        <v>56</v>
      </c>
      <c r="I1668">
        <f t="shared" si="53"/>
        <v>1</v>
      </c>
    </row>
    <row r="1669" spans="1:9">
      <c r="A1669" t="s">
        <v>2681</v>
      </c>
      <c r="B1669" t="s">
        <v>298</v>
      </c>
      <c r="C1669" t="s">
        <v>3034</v>
      </c>
      <c r="D1669" t="s">
        <v>4356</v>
      </c>
      <c r="E1669" t="s">
        <v>2587</v>
      </c>
      <c r="F1669" t="s">
        <v>3757</v>
      </c>
      <c r="G1669" t="s">
        <v>3769</v>
      </c>
      <c r="H1669" t="str">
        <f t="shared" si="52"/>
        <v>47</v>
      </c>
      <c r="I1669">
        <f t="shared" si="53"/>
        <v>3</v>
      </c>
    </row>
    <row r="1670" spans="1:9">
      <c r="A1670" t="s">
        <v>2681</v>
      </c>
      <c r="B1670" t="s">
        <v>294</v>
      </c>
      <c r="C1670" t="s">
        <v>3034</v>
      </c>
      <c r="D1670" t="s">
        <v>295</v>
      </c>
      <c r="E1670" t="s">
        <v>2589</v>
      </c>
      <c r="F1670" t="s">
        <v>3761</v>
      </c>
      <c r="G1670" t="s">
        <v>5464</v>
      </c>
      <c r="H1670" t="str">
        <f t="shared" si="52"/>
        <v>15</v>
      </c>
      <c r="I1670">
        <f t="shared" si="53"/>
        <v>1</v>
      </c>
    </row>
    <row r="1671" spans="1:9">
      <c r="A1671" t="s">
        <v>2681</v>
      </c>
      <c r="B1671" t="s">
        <v>296</v>
      </c>
      <c r="C1671" t="s">
        <v>3034</v>
      </c>
      <c r="D1671" t="s">
        <v>297</v>
      </c>
      <c r="E1671" t="s">
        <v>2589</v>
      </c>
      <c r="F1671" t="s">
        <v>3761</v>
      </c>
      <c r="G1671" t="s">
        <v>5464</v>
      </c>
      <c r="H1671" t="str">
        <f t="shared" si="52"/>
        <v>15</v>
      </c>
      <c r="I1671">
        <f t="shared" si="53"/>
        <v>1</v>
      </c>
    </row>
    <row r="1672" spans="1:9">
      <c r="A1672" t="s">
        <v>2681</v>
      </c>
      <c r="B1672" t="s">
        <v>292</v>
      </c>
      <c r="C1672" t="s">
        <v>3034</v>
      </c>
      <c r="D1672" t="s">
        <v>293</v>
      </c>
      <c r="E1672" t="s">
        <v>2589</v>
      </c>
      <c r="F1672" t="s">
        <v>3764</v>
      </c>
      <c r="G1672" t="s">
        <v>3017</v>
      </c>
      <c r="H1672" t="str">
        <f t="shared" si="52"/>
        <v>01</v>
      </c>
      <c r="I1672">
        <f t="shared" si="53"/>
        <v>1</v>
      </c>
    </row>
    <row r="1673" spans="1:9">
      <c r="A1673" t="s">
        <v>2680</v>
      </c>
      <c r="B1673" t="s">
        <v>305</v>
      </c>
      <c r="C1673" t="s">
        <v>3033</v>
      </c>
      <c r="D1673" t="s">
        <v>306</v>
      </c>
      <c r="E1673" t="s">
        <v>2589</v>
      </c>
      <c r="F1673" t="s">
        <v>3755</v>
      </c>
      <c r="G1673" t="s">
        <v>3756</v>
      </c>
      <c r="H1673" t="str">
        <f t="shared" si="52"/>
        <v>56</v>
      </c>
      <c r="I1673">
        <f t="shared" si="53"/>
        <v>1</v>
      </c>
    </row>
    <row r="1674" spans="1:9">
      <c r="A1674" t="s">
        <v>2680</v>
      </c>
      <c r="B1674" t="s">
        <v>303</v>
      </c>
      <c r="C1674" t="s">
        <v>3033</v>
      </c>
      <c r="D1674" t="s">
        <v>304</v>
      </c>
      <c r="E1674" t="s">
        <v>2589</v>
      </c>
      <c r="F1674" t="s">
        <v>3757</v>
      </c>
      <c r="G1674" t="s">
        <v>3758</v>
      </c>
      <c r="H1674" t="str">
        <f t="shared" si="52"/>
        <v>50</v>
      </c>
      <c r="I1674">
        <f t="shared" si="53"/>
        <v>1</v>
      </c>
    </row>
    <row r="1675" spans="1:9">
      <c r="A1675" t="s">
        <v>2680</v>
      </c>
      <c r="B1675" t="s">
        <v>302</v>
      </c>
      <c r="C1675" t="s">
        <v>3033</v>
      </c>
      <c r="D1675" t="s">
        <v>5406</v>
      </c>
      <c r="E1675" t="s">
        <v>2097</v>
      </c>
      <c r="F1675" t="s">
        <v>3761</v>
      </c>
      <c r="G1675" t="s">
        <v>3787</v>
      </c>
      <c r="H1675" t="str">
        <f t="shared" si="52"/>
        <v>24</v>
      </c>
      <c r="I1675">
        <f t="shared" si="53"/>
        <v>2</v>
      </c>
    </row>
    <row r="1676" spans="1:9">
      <c r="A1676" t="s">
        <v>2680</v>
      </c>
      <c r="B1676" t="s">
        <v>301</v>
      </c>
      <c r="C1676" t="s">
        <v>3033</v>
      </c>
      <c r="D1676" t="s">
        <v>4357</v>
      </c>
      <c r="E1676" t="s">
        <v>2589</v>
      </c>
      <c r="F1676" t="s">
        <v>3761</v>
      </c>
      <c r="G1676" t="s">
        <v>5486</v>
      </c>
      <c r="H1676" t="str">
        <f t="shared" si="52"/>
        <v>17</v>
      </c>
      <c r="I1676">
        <f t="shared" si="53"/>
        <v>1</v>
      </c>
    </row>
    <row r="1677" spans="1:9">
      <c r="A1677" t="s">
        <v>2680</v>
      </c>
      <c r="B1677" t="s">
        <v>5407</v>
      </c>
      <c r="C1677" t="s">
        <v>3033</v>
      </c>
      <c r="D1677" t="s">
        <v>5408</v>
      </c>
      <c r="E1677" t="s">
        <v>2097</v>
      </c>
      <c r="F1677" t="s">
        <v>3764</v>
      </c>
      <c r="G1677" t="s">
        <v>3780</v>
      </c>
      <c r="H1677" t="str">
        <f t="shared" si="52"/>
        <v>04</v>
      </c>
      <c r="I1677">
        <f t="shared" si="53"/>
        <v>2</v>
      </c>
    </row>
    <row r="1678" spans="1:9">
      <c r="A1678" t="s">
        <v>2679</v>
      </c>
      <c r="B1678" t="s">
        <v>315</v>
      </c>
      <c r="C1678" t="s">
        <v>3032</v>
      </c>
      <c r="D1678" t="s">
        <v>4358</v>
      </c>
      <c r="E1678" t="s">
        <v>2589</v>
      </c>
      <c r="F1678" t="s">
        <v>3755</v>
      </c>
      <c r="G1678" t="s">
        <v>3756</v>
      </c>
      <c r="H1678" t="str">
        <f t="shared" si="52"/>
        <v>56</v>
      </c>
      <c r="I1678">
        <f t="shared" si="53"/>
        <v>1</v>
      </c>
    </row>
    <row r="1679" spans="1:9">
      <c r="A1679" t="s">
        <v>2679</v>
      </c>
      <c r="B1679" t="s">
        <v>313</v>
      </c>
      <c r="C1679" t="s">
        <v>3032</v>
      </c>
      <c r="D1679" t="s">
        <v>314</v>
      </c>
      <c r="E1679" t="s">
        <v>2589</v>
      </c>
      <c r="F1679" t="s">
        <v>3757</v>
      </c>
      <c r="G1679" t="s">
        <v>3758</v>
      </c>
      <c r="H1679" t="str">
        <f t="shared" si="52"/>
        <v>50</v>
      </c>
      <c r="I1679">
        <f t="shared" si="53"/>
        <v>1</v>
      </c>
    </row>
    <row r="1680" spans="1:9">
      <c r="A1680" t="s">
        <v>2679</v>
      </c>
      <c r="B1680" t="s">
        <v>307</v>
      </c>
      <c r="C1680" t="s">
        <v>3032</v>
      </c>
      <c r="D1680" t="s">
        <v>308</v>
      </c>
      <c r="E1680" t="s">
        <v>2587</v>
      </c>
      <c r="F1680" t="s">
        <v>3761</v>
      </c>
      <c r="G1680" t="s">
        <v>5463</v>
      </c>
      <c r="H1680" t="str">
        <f t="shared" si="52"/>
        <v>16</v>
      </c>
      <c r="I1680">
        <f t="shared" si="53"/>
        <v>3</v>
      </c>
    </row>
    <row r="1681" spans="1:9">
      <c r="A1681" t="s">
        <v>2679</v>
      </c>
      <c r="B1681" t="s">
        <v>309</v>
      </c>
      <c r="C1681" t="s">
        <v>3032</v>
      </c>
      <c r="D1681" t="s">
        <v>310</v>
      </c>
      <c r="E1681" t="s">
        <v>2587</v>
      </c>
      <c r="F1681" t="s">
        <v>3761</v>
      </c>
      <c r="G1681" t="s">
        <v>5463</v>
      </c>
      <c r="H1681" t="str">
        <f t="shared" si="52"/>
        <v>16</v>
      </c>
      <c r="I1681">
        <f t="shared" si="53"/>
        <v>3</v>
      </c>
    </row>
    <row r="1682" spans="1:9">
      <c r="A1682" t="s">
        <v>2679</v>
      </c>
      <c r="B1682" t="s">
        <v>311</v>
      </c>
      <c r="C1682" t="s">
        <v>3032</v>
      </c>
      <c r="D1682" t="s">
        <v>312</v>
      </c>
      <c r="E1682" t="s">
        <v>2587</v>
      </c>
      <c r="F1682" t="s">
        <v>3761</v>
      </c>
      <c r="G1682" t="s">
        <v>3766</v>
      </c>
      <c r="H1682" t="str">
        <f t="shared" si="52"/>
        <v>12</v>
      </c>
      <c r="I1682">
        <f t="shared" si="53"/>
        <v>3</v>
      </c>
    </row>
    <row r="1683" spans="1:9">
      <c r="A1683" t="s">
        <v>2678</v>
      </c>
      <c r="B1683" t="s">
        <v>327</v>
      </c>
      <c r="C1683" t="s">
        <v>3031</v>
      </c>
      <c r="D1683" t="s">
        <v>4360</v>
      </c>
      <c r="E1683" t="s">
        <v>2589</v>
      </c>
      <c r="F1683" t="s">
        <v>3755</v>
      </c>
      <c r="G1683" t="s">
        <v>3756</v>
      </c>
      <c r="H1683" t="str">
        <f t="shared" si="52"/>
        <v>56</v>
      </c>
      <c r="I1683">
        <f t="shared" si="53"/>
        <v>1</v>
      </c>
    </row>
    <row r="1684" spans="1:9">
      <c r="A1684" t="s">
        <v>2678</v>
      </c>
      <c r="B1684" t="s">
        <v>325</v>
      </c>
      <c r="C1684" t="s">
        <v>3031</v>
      </c>
      <c r="D1684" t="s">
        <v>326</v>
      </c>
      <c r="E1684" t="s">
        <v>2589</v>
      </c>
      <c r="F1684" t="s">
        <v>3757</v>
      </c>
      <c r="G1684" t="s">
        <v>3758</v>
      </c>
      <c r="H1684" t="str">
        <f t="shared" si="52"/>
        <v>50</v>
      </c>
      <c r="I1684">
        <f t="shared" si="53"/>
        <v>1</v>
      </c>
    </row>
    <row r="1685" spans="1:9">
      <c r="A1685" t="s">
        <v>2678</v>
      </c>
      <c r="B1685" t="s">
        <v>323</v>
      </c>
      <c r="C1685" t="s">
        <v>3031</v>
      </c>
      <c r="D1685" t="s">
        <v>324</v>
      </c>
      <c r="E1685" t="s">
        <v>2587</v>
      </c>
      <c r="F1685" t="s">
        <v>3757</v>
      </c>
      <c r="G1685" t="s">
        <v>3769</v>
      </c>
      <c r="H1685" t="str">
        <f t="shared" si="52"/>
        <v>47</v>
      </c>
      <c r="I1685">
        <f t="shared" si="53"/>
        <v>3</v>
      </c>
    </row>
    <row r="1686" spans="1:9">
      <c r="A1686" t="s">
        <v>2678</v>
      </c>
      <c r="B1686" t="s">
        <v>319</v>
      </c>
      <c r="C1686" t="s">
        <v>3031</v>
      </c>
      <c r="D1686" t="s">
        <v>320</v>
      </c>
      <c r="E1686" t="s">
        <v>2587</v>
      </c>
      <c r="F1686" t="s">
        <v>3761</v>
      </c>
      <c r="G1686" t="s">
        <v>3786</v>
      </c>
      <c r="H1686" t="str">
        <f t="shared" si="52"/>
        <v>29</v>
      </c>
      <c r="I1686">
        <f t="shared" si="53"/>
        <v>3</v>
      </c>
    </row>
    <row r="1687" spans="1:9">
      <c r="A1687" t="s">
        <v>2678</v>
      </c>
      <c r="B1687" t="s">
        <v>321</v>
      </c>
      <c r="C1687" t="s">
        <v>3031</v>
      </c>
      <c r="D1687" t="s">
        <v>322</v>
      </c>
      <c r="E1687" t="s">
        <v>2587</v>
      </c>
      <c r="F1687" t="s">
        <v>5467</v>
      </c>
      <c r="G1687" t="s">
        <v>3796</v>
      </c>
      <c r="H1687" t="str">
        <f t="shared" si="52"/>
        <v>22</v>
      </c>
      <c r="I1687">
        <f t="shared" si="53"/>
        <v>3</v>
      </c>
    </row>
    <row r="1688" spans="1:9">
      <c r="A1688" t="s">
        <v>2678</v>
      </c>
      <c r="B1688" t="s">
        <v>316</v>
      </c>
      <c r="C1688" t="s">
        <v>3031</v>
      </c>
      <c r="D1688" t="s">
        <v>4359</v>
      </c>
      <c r="E1688" t="s">
        <v>2587</v>
      </c>
      <c r="F1688" t="s">
        <v>3761</v>
      </c>
      <c r="G1688" t="s">
        <v>3776</v>
      </c>
      <c r="H1688" t="str">
        <f t="shared" si="52"/>
        <v>11</v>
      </c>
      <c r="I1688">
        <f t="shared" si="53"/>
        <v>3</v>
      </c>
    </row>
    <row r="1689" spans="1:9">
      <c r="A1689" t="s">
        <v>2678</v>
      </c>
      <c r="B1689" t="s">
        <v>317</v>
      </c>
      <c r="C1689" t="s">
        <v>3031</v>
      </c>
      <c r="D1689" t="s">
        <v>318</v>
      </c>
      <c r="E1689" t="s">
        <v>2589</v>
      </c>
      <c r="F1689" t="s">
        <v>3764</v>
      </c>
      <c r="G1689" t="s">
        <v>3780</v>
      </c>
      <c r="H1689" t="str">
        <f t="shared" si="52"/>
        <v>04</v>
      </c>
      <c r="I1689">
        <f t="shared" si="53"/>
        <v>1</v>
      </c>
    </row>
    <row r="1690" spans="1:9">
      <c r="A1690" t="s">
        <v>2677</v>
      </c>
      <c r="B1690" t="s">
        <v>328</v>
      </c>
      <c r="C1690" t="s">
        <v>3030</v>
      </c>
      <c r="D1690" t="s">
        <v>4361</v>
      </c>
      <c r="E1690" t="s">
        <v>2587</v>
      </c>
      <c r="F1690" t="s">
        <v>4553</v>
      </c>
      <c r="G1690" t="s">
        <v>3767</v>
      </c>
      <c r="H1690" t="str">
        <f t="shared" si="52"/>
        <v>58</v>
      </c>
      <c r="I1690">
        <f t="shared" si="53"/>
        <v>3</v>
      </c>
    </row>
    <row r="1691" spans="1:9">
      <c r="A1691" t="s">
        <v>2676</v>
      </c>
      <c r="B1691" t="s">
        <v>329</v>
      </c>
      <c r="C1691" t="s">
        <v>3029</v>
      </c>
      <c r="D1691" t="s">
        <v>4362</v>
      </c>
      <c r="E1691" t="s">
        <v>2097</v>
      </c>
      <c r="F1691" t="s">
        <v>3761</v>
      </c>
      <c r="G1691" t="s">
        <v>3768</v>
      </c>
      <c r="H1691" t="str">
        <f t="shared" si="52"/>
        <v>13</v>
      </c>
      <c r="I1691">
        <f t="shared" si="53"/>
        <v>2</v>
      </c>
    </row>
    <row r="1692" spans="1:9">
      <c r="A1692" t="s">
        <v>2675</v>
      </c>
      <c r="B1692" t="s">
        <v>330</v>
      </c>
      <c r="C1692" t="s">
        <v>3028</v>
      </c>
      <c r="D1692" t="s">
        <v>4363</v>
      </c>
      <c r="E1692" t="s">
        <v>2589</v>
      </c>
      <c r="F1692" t="s">
        <v>3755</v>
      </c>
      <c r="G1692" t="s">
        <v>3756</v>
      </c>
      <c r="H1692" t="str">
        <f t="shared" si="52"/>
        <v>56</v>
      </c>
      <c r="I1692">
        <f t="shared" si="53"/>
        <v>1</v>
      </c>
    </row>
    <row r="1693" spans="1:9">
      <c r="A1693" t="s">
        <v>2675</v>
      </c>
      <c r="B1693" t="s">
        <v>331</v>
      </c>
      <c r="C1693" t="s">
        <v>3028</v>
      </c>
      <c r="D1693" t="s">
        <v>332</v>
      </c>
      <c r="E1693" t="s">
        <v>2587</v>
      </c>
      <c r="F1693" t="s">
        <v>3757</v>
      </c>
      <c r="G1693" t="s">
        <v>3772</v>
      </c>
      <c r="H1693" t="str">
        <f t="shared" si="52"/>
        <v>52</v>
      </c>
      <c r="I1693">
        <f t="shared" si="53"/>
        <v>3</v>
      </c>
    </row>
    <row r="1694" spans="1:9">
      <c r="A1694" t="s">
        <v>2674</v>
      </c>
      <c r="B1694" t="s">
        <v>333</v>
      </c>
      <c r="C1694" t="s">
        <v>3027</v>
      </c>
      <c r="D1694" t="s">
        <v>4364</v>
      </c>
      <c r="E1694" t="s">
        <v>2587</v>
      </c>
      <c r="F1694" t="s">
        <v>3755</v>
      </c>
      <c r="G1694" t="s">
        <v>3756</v>
      </c>
      <c r="H1694" t="str">
        <f t="shared" si="52"/>
        <v>56</v>
      </c>
      <c r="I1694">
        <f t="shared" si="53"/>
        <v>3</v>
      </c>
    </row>
    <row r="1695" spans="1:9">
      <c r="A1695" t="s">
        <v>2673</v>
      </c>
      <c r="B1695" t="s">
        <v>340</v>
      </c>
      <c r="C1695" t="s">
        <v>4489</v>
      </c>
      <c r="D1695" t="s">
        <v>341</v>
      </c>
      <c r="E1695" t="s">
        <v>2589</v>
      </c>
      <c r="F1695" t="s">
        <v>3755</v>
      </c>
      <c r="G1695" t="s">
        <v>3756</v>
      </c>
      <c r="H1695" t="str">
        <f t="shared" si="52"/>
        <v>56</v>
      </c>
      <c r="I1695">
        <f t="shared" si="53"/>
        <v>1</v>
      </c>
    </row>
    <row r="1696" spans="1:9">
      <c r="A1696" t="s">
        <v>2673</v>
      </c>
      <c r="B1696" t="s">
        <v>338</v>
      </c>
      <c r="C1696" t="s">
        <v>4489</v>
      </c>
      <c r="D1696" t="s">
        <v>339</v>
      </c>
      <c r="E1696" t="s">
        <v>2589</v>
      </c>
      <c r="F1696" t="s">
        <v>3757</v>
      </c>
      <c r="G1696" t="s">
        <v>3758</v>
      </c>
      <c r="H1696" t="str">
        <f t="shared" si="52"/>
        <v>50</v>
      </c>
      <c r="I1696">
        <f t="shared" si="53"/>
        <v>1</v>
      </c>
    </row>
    <row r="1697" spans="1:9">
      <c r="A1697" t="s">
        <v>2673</v>
      </c>
      <c r="B1697" t="s">
        <v>336</v>
      </c>
      <c r="C1697" t="s">
        <v>4489</v>
      </c>
      <c r="D1697" t="s">
        <v>337</v>
      </c>
      <c r="E1697" t="s">
        <v>2587</v>
      </c>
      <c r="F1697" t="s">
        <v>3761</v>
      </c>
      <c r="G1697" t="s">
        <v>5463</v>
      </c>
      <c r="H1697" t="str">
        <f t="shared" si="52"/>
        <v>16</v>
      </c>
      <c r="I1697">
        <f t="shared" si="53"/>
        <v>3</v>
      </c>
    </row>
    <row r="1698" spans="1:9">
      <c r="A1698" t="s">
        <v>2673</v>
      </c>
      <c r="B1698" t="s">
        <v>334</v>
      </c>
      <c r="C1698" t="s">
        <v>4489</v>
      </c>
      <c r="D1698" t="s">
        <v>335</v>
      </c>
      <c r="E1698" t="s">
        <v>2589</v>
      </c>
      <c r="F1698" t="s">
        <v>3761</v>
      </c>
      <c r="G1698" t="s">
        <v>3766</v>
      </c>
      <c r="H1698" t="str">
        <f t="shared" si="52"/>
        <v>12</v>
      </c>
      <c r="I1698">
        <f t="shared" si="53"/>
        <v>1</v>
      </c>
    </row>
    <row r="1699" spans="1:9">
      <c r="A1699" t="s">
        <v>2672</v>
      </c>
      <c r="B1699" t="s">
        <v>342</v>
      </c>
      <c r="C1699" t="s">
        <v>5111</v>
      </c>
      <c r="D1699" t="s">
        <v>4806</v>
      </c>
      <c r="E1699" t="s">
        <v>2587</v>
      </c>
      <c r="F1699" t="s">
        <v>3755</v>
      </c>
      <c r="G1699" t="s">
        <v>3756</v>
      </c>
      <c r="H1699" t="str">
        <f t="shared" si="52"/>
        <v>56</v>
      </c>
      <c r="I1699">
        <f t="shared" si="53"/>
        <v>3</v>
      </c>
    </row>
    <row r="1700" spans="1:9">
      <c r="A1700" t="s">
        <v>2671</v>
      </c>
      <c r="B1700" t="s">
        <v>344</v>
      </c>
      <c r="C1700" t="s">
        <v>3025</v>
      </c>
      <c r="D1700" t="s">
        <v>4366</v>
      </c>
      <c r="E1700" t="s">
        <v>2589</v>
      </c>
      <c r="F1700" t="s">
        <v>3755</v>
      </c>
      <c r="G1700" t="s">
        <v>3756</v>
      </c>
      <c r="H1700" t="str">
        <f t="shared" si="52"/>
        <v>56</v>
      </c>
      <c r="I1700">
        <f t="shared" si="53"/>
        <v>1</v>
      </c>
    </row>
    <row r="1701" spans="1:9">
      <c r="A1701" t="s">
        <v>2671</v>
      </c>
      <c r="B1701" t="s">
        <v>343</v>
      </c>
      <c r="C1701" t="s">
        <v>3025</v>
      </c>
      <c r="D1701" t="s">
        <v>4365</v>
      </c>
      <c r="E1701" t="s">
        <v>2587</v>
      </c>
      <c r="F1701" t="s">
        <v>3757</v>
      </c>
      <c r="G1701" t="s">
        <v>3772</v>
      </c>
      <c r="H1701" t="str">
        <f t="shared" si="52"/>
        <v>52</v>
      </c>
      <c r="I1701">
        <f t="shared" si="53"/>
        <v>3</v>
      </c>
    </row>
    <row r="1702" spans="1:9">
      <c r="A1702" t="s">
        <v>2670</v>
      </c>
      <c r="B1702" t="s">
        <v>350</v>
      </c>
      <c r="C1702" t="s">
        <v>3024</v>
      </c>
      <c r="D1702" t="s">
        <v>351</v>
      </c>
      <c r="E1702" t="s">
        <v>2589</v>
      </c>
      <c r="F1702" t="s">
        <v>3755</v>
      </c>
      <c r="G1702" t="s">
        <v>3756</v>
      </c>
      <c r="H1702" t="str">
        <f t="shared" si="52"/>
        <v>56</v>
      </c>
      <c r="I1702">
        <f t="shared" si="53"/>
        <v>1</v>
      </c>
    </row>
    <row r="1703" spans="1:9">
      <c r="A1703" t="s">
        <v>2670</v>
      </c>
      <c r="B1703" t="s">
        <v>346</v>
      </c>
      <c r="C1703" t="s">
        <v>3024</v>
      </c>
      <c r="D1703" t="s">
        <v>347</v>
      </c>
      <c r="E1703" t="s">
        <v>2587</v>
      </c>
      <c r="F1703" t="s">
        <v>3757</v>
      </c>
      <c r="G1703" t="s">
        <v>3769</v>
      </c>
      <c r="H1703" t="str">
        <f t="shared" si="52"/>
        <v>47</v>
      </c>
      <c r="I1703">
        <f t="shared" si="53"/>
        <v>3</v>
      </c>
    </row>
    <row r="1704" spans="1:9">
      <c r="A1704" t="s">
        <v>2670</v>
      </c>
      <c r="B1704" t="s">
        <v>345</v>
      </c>
      <c r="C1704" t="s">
        <v>3024</v>
      </c>
      <c r="D1704" t="s">
        <v>893</v>
      </c>
      <c r="E1704" t="s">
        <v>2587</v>
      </c>
      <c r="F1704" t="s">
        <v>3761</v>
      </c>
      <c r="G1704" t="s">
        <v>3776</v>
      </c>
      <c r="H1704" t="str">
        <f t="shared" si="52"/>
        <v>11</v>
      </c>
      <c r="I1704">
        <f t="shared" si="53"/>
        <v>3</v>
      </c>
    </row>
    <row r="1705" spans="1:9">
      <c r="A1705" t="s">
        <v>2670</v>
      </c>
      <c r="B1705" t="s">
        <v>348</v>
      </c>
      <c r="C1705" t="s">
        <v>3024</v>
      </c>
      <c r="D1705" t="s">
        <v>349</v>
      </c>
      <c r="E1705" t="s">
        <v>2587</v>
      </c>
      <c r="F1705" t="s">
        <v>3761</v>
      </c>
      <c r="G1705" t="s">
        <v>3776</v>
      </c>
      <c r="H1705" t="str">
        <f t="shared" si="52"/>
        <v>11</v>
      </c>
      <c r="I1705">
        <f t="shared" si="53"/>
        <v>3</v>
      </c>
    </row>
    <row r="1706" spans="1:9">
      <c r="A1706" t="s">
        <v>4693</v>
      </c>
      <c r="B1706" t="s">
        <v>5411</v>
      </c>
      <c r="C1706" t="s">
        <v>5140</v>
      </c>
      <c r="D1706" t="s">
        <v>5412</v>
      </c>
      <c r="E1706" t="s">
        <v>2589</v>
      </c>
      <c r="F1706" t="s">
        <v>4553</v>
      </c>
      <c r="G1706" t="s">
        <v>3792</v>
      </c>
      <c r="H1706" t="str">
        <f t="shared" si="52"/>
        <v>60</v>
      </c>
      <c r="I1706">
        <f t="shared" si="53"/>
        <v>1</v>
      </c>
    </row>
    <row r="1707" spans="1:9">
      <c r="A1707" t="s">
        <v>4693</v>
      </c>
      <c r="B1707" t="s">
        <v>5409</v>
      </c>
      <c r="C1707" t="s">
        <v>5140</v>
      </c>
      <c r="D1707" t="s">
        <v>5410</v>
      </c>
      <c r="E1707" t="s">
        <v>2589</v>
      </c>
      <c r="F1707" t="s">
        <v>3757</v>
      </c>
      <c r="G1707" t="s">
        <v>3798</v>
      </c>
      <c r="H1707" t="str">
        <f t="shared" si="52"/>
        <v>46</v>
      </c>
      <c r="I1707">
        <f t="shared" si="53"/>
        <v>1</v>
      </c>
    </row>
    <row r="1708" spans="1:9">
      <c r="A1708" t="s">
        <v>4693</v>
      </c>
      <c r="B1708" t="s">
        <v>4694</v>
      </c>
      <c r="C1708" t="s">
        <v>5140</v>
      </c>
      <c r="D1708" t="s">
        <v>4695</v>
      </c>
      <c r="E1708" t="s">
        <v>2097</v>
      </c>
      <c r="F1708" t="s">
        <v>3761</v>
      </c>
      <c r="G1708" t="s">
        <v>3776</v>
      </c>
      <c r="H1708" t="str">
        <f t="shared" si="52"/>
        <v>11</v>
      </c>
      <c r="I1708">
        <f t="shared" si="53"/>
        <v>2</v>
      </c>
    </row>
    <row r="1709" spans="1:9">
      <c r="A1709" t="s">
        <v>4693</v>
      </c>
      <c r="B1709" t="s">
        <v>4696</v>
      </c>
      <c r="C1709" t="s">
        <v>5140</v>
      </c>
      <c r="D1709" t="s">
        <v>4697</v>
      </c>
      <c r="E1709" t="s">
        <v>2097</v>
      </c>
      <c r="F1709" t="s">
        <v>3761</v>
      </c>
      <c r="G1709" t="s">
        <v>3776</v>
      </c>
      <c r="H1709" t="str">
        <f t="shared" si="52"/>
        <v>11</v>
      </c>
      <c r="I1709">
        <f t="shared" si="53"/>
        <v>2</v>
      </c>
    </row>
    <row r="1710" spans="1:9">
      <c r="A1710" t="s">
        <v>2669</v>
      </c>
      <c r="B1710" t="s">
        <v>352</v>
      </c>
      <c r="C1710" t="s">
        <v>3023</v>
      </c>
      <c r="D1710" t="s">
        <v>4367</v>
      </c>
      <c r="E1710" t="s">
        <v>2587</v>
      </c>
      <c r="F1710" t="s">
        <v>4553</v>
      </c>
      <c r="G1710" t="s">
        <v>3767</v>
      </c>
      <c r="H1710" t="str">
        <f t="shared" si="52"/>
        <v>58</v>
      </c>
      <c r="I1710">
        <f t="shared" si="53"/>
        <v>3</v>
      </c>
    </row>
    <row r="1711" spans="1:9">
      <c r="A1711" t="s">
        <v>2668</v>
      </c>
      <c r="B1711" t="s">
        <v>360</v>
      </c>
      <c r="C1711" t="s">
        <v>3022</v>
      </c>
      <c r="D1711" t="s">
        <v>4369</v>
      </c>
      <c r="E1711" t="s">
        <v>2587</v>
      </c>
      <c r="F1711" t="s">
        <v>4553</v>
      </c>
      <c r="G1711" t="s">
        <v>3767</v>
      </c>
      <c r="H1711" t="str">
        <f t="shared" si="52"/>
        <v>58</v>
      </c>
      <c r="I1711">
        <f t="shared" si="53"/>
        <v>3</v>
      </c>
    </row>
    <row r="1712" spans="1:9">
      <c r="A1712" t="s">
        <v>2668</v>
      </c>
      <c r="B1712" t="s">
        <v>358</v>
      </c>
      <c r="C1712" t="s">
        <v>3022</v>
      </c>
      <c r="D1712" t="s">
        <v>359</v>
      </c>
      <c r="E1712" t="s">
        <v>2589</v>
      </c>
      <c r="F1712" t="s">
        <v>3761</v>
      </c>
      <c r="G1712" t="s">
        <v>3768</v>
      </c>
      <c r="H1712" t="str">
        <f t="shared" si="52"/>
        <v>13</v>
      </c>
      <c r="I1712">
        <f t="shared" si="53"/>
        <v>1</v>
      </c>
    </row>
    <row r="1713" spans="1:9">
      <c r="A1713" t="s">
        <v>2668</v>
      </c>
      <c r="B1713" t="s">
        <v>354</v>
      </c>
      <c r="C1713" t="s">
        <v>3022</v>
      </c>
      <c r="D1713" t="s">
        <v>355</v>
      </c>
      <c r="E1713" t="s">
        <v>2097</v>
      </c>
      <c r="F1713" t="s">
        <v>3761</v>
      </c>
      <c r="G1713" t="s">
        <v>3768</v>
      </c>
      <c r="H1713" t="str">
        <f t="shared" si="52"/>
        <v>13</v>
      </c>
      <c r="I1713">
        <f t="shared" si="53"/>
        <v>2</v>
      </c>
    </row>
    <row r="1714" spans="1:9">
      <c r="A1714" t="s">
        <v>2668</v>
      </c>
      <c r="B1714" t="s">
        <v>356</v>
      </c>
      <c r="C1714" t="s">
        <v>3022</v>
      </c>
      <c r="D1714" t="s">
        <v>357</v>
      </c>
      <c r="E1714" t="s">
        <v>2097</v>
      </c>
      <c r="F1714" t="s">
        <v>3761</v>
      </c>
      <c r="G1714" t="s">
        <v>3768</v>
      </c>
      <c r="H1714" t="str">
        <f t="shared" si="52"/>
        <v>13</v>
      </c>
      <c r="I1714">
        <f t="shared" si="53"/>
        <v>2</v>
      </c>
    </row>
    <row r="1715" spans="1:9">
      <c r="A1715" t="s">
        <v>2668</v>
      </c>
      <c r="B1715" t="s">
        <v>353</v>
      </c>
      <c r="C1715" t="s">
        <v>3022</v>
      </c>
      <c r="D1715" t="s">
        <v>4368</v>
      </c>
      <c r="E1715" t="s">
        <v>2587</v>
      </c>
      <c r="F1715" t="s">
        <v>3761</v>
      </c>
      <c r="G1715" t="s">
        <v>3768</v>
      </c>
      <c r="H1715" t="str">
        <f t="shared" si="52"/>
        <v>13</v>
      </c>
      <c r="I1715">
        <f t="shared" si="53"/>
        <v>3</v>
      </c>
    </row>
    <row r="1716" spans="1:9">
      <c r="A1716" t="s">
        <v>2667</v>
      </c>
      <c r="B1716" t="s">
        <v>369</v>
      </c>
      <c r="C1716" t="s">
        <v>3021</v>
      </c>
      <c r="D1716" t="s">
        <v>4370</v>
      </c>
      <c r="E1716" t="s">
        <v>2589</v>
      </c>
      <c r="F1716" t="s">
        <v>3755</v>
      </c>
      <c r="G1716" t="s">
        <v>3756</v>
      </c>
      <c r="H1716" t="str">
        <f t="shared" si="52"/>
        <v>56</v>
      </c>
      <c r="I1716">
        <f t="shared" si="53"/>
        <v>1</v>
      </c>
    </row>
    <row r="1717" spans="1:9">
      <c r="A1717" t="s">
        <v>2667</v>
      </c>
      <c r="B1717" t="s">
        <v>367</v>
      </c>
      <c r="C1717" t="s">
        <v>3021</v>
      </c>
      <c r="D1717" t="s">
        <v>368</v>
      </c>
      <c r="E1717" t="s">
        <v>2589</v>
      </c>
      <c r="F1717" t="s">
        <v>3757</v>
      </c>
      <c r="G1717" t="s">
        <v>3769</v>
      </c>
      <c r="H1717" t="str">
        <f t="shared" si="52"/>
        <v>47</v>
      </c>
      <c r="I1717">
        <f t="shared" si="53"/>
        <v>1</v>
      </c>
    </row>
    <row r="1718" spans="1:9">
      <c r="A1718" t="s">
        <v>2667</v>
      </c>
      <c r="B1718" t="s">
        <v>363</v>
      </c>
      <c r="C1718" t="s">
        <v>3021</v>
      </c>
      <c r="D1718" t="s">
        <v>364</v>
      </c>
      <c r="E1718" t="s">
        <v>2097</v>
      </c>
      <c r="F1718" t="s">
        <v>3761</v>
      </c>
      <c r="G1718" t="s">
        <v>3783</v>
      </c>
      <c r="H1718" t="str">
        <f t="shared" si="52"/>
        <v>23</v>
      </c>
      <c r="I1718">
        <f t="shared" si="53"/>
        <v>2</v>
      </c>
    </row>
    <row r="1719" spans="1:9">
      <c r="A1719" t="s">
        <v>2667</v>
      </c>
      <c r="B1719" t="s">
        <v>361</v>
      </c>
      <c r="C1719" t="s">
        <v>3021</v>
      </c>
      <c r="D1719" t="s">
        <v>362</v>
      </c>
      <c r="E1719" t="s">
        <v>2097</v>
      </c>
      <c r="F1719" t="s">
        <v>3761</v>
      </c>
      <c r="G1719" t="s">
        <v>3776</v>
      </c>
      <c r="H1719" t="str">
        <f t="shared" si="52"/>
        <v>11</v>
      </c>
      <c r="I1719">
        <f t="shared" si="53"/>
        <v>2</v>
      </c>
    </row>
    <row r="1720" spans="1:9">
      <c r="A1720" t="s">
        <v>2667</v>
      </c>
      <c r="B1720" t="s">
        <v>365</v>
      </c>
      <c r="C1720" t="s">
        <v>3021</v>
      </c>
      <c r="D1720" t="s">
        <v>366</v>
      </c>
      <c r="E1720" t="s">
        <v>2587</v>
      </c>
      <c r="F1720" t="s">
        <v>3764</v>
      </c>
      <c r="G1720" t="s">
        <v>5484</v>
      </c>
      <c r="H1720" t="str">
        <f t="shared" si="52"/>
        <v>05</v>
      </c>
      <c r="I1720">
        <f t="shared" si="53"/>
        <v>3</v>
      </c>
    </row>
    <row r="1721" spans="1:9">
      <c r="A1721" t="s">
        <v>2666</v>
      </c>
      <c r="B1721" t="s">
        <v>378</v>
      </c>
      <c r="C1721" t="s">
        <v>3020</v>
      </c>
      <c r="D1721" t="s">
        <v>379</v>
      </c>
      <c r="E1721" t="s">
        <v>2589</v>
      </c>
      <c r="F1721" t="s">
        <v>3755</v>
      </c>
      <c r="G1721" t="s">
        <v>3756</v>
      </c>
      <c r="H1721" t="str">
        <f t="shared" si="52"/>
        <v>56</v>
      </c>
      <c r="I1721">
        <f t="shared" si="53"/>
        <v>1</v>
      </c>
    </row>
    <row r="1722" spans="1:9">
      <c r="A1722" t="s">
        <v>2666</v>
      </c>
      <c r="B1722" t="s">
        <v>376</v>
      </c>
      <c r="C1722" t="s">
        <v>3020</v>
      </c>
      <c r="D1722" t="s">
        <v>377</v>
      </c>
      <c r="E1722" t="s">
        <v>2589</v>
      </c>
      <c r="F1722" t="s">
        <v>3757</v>
      </c>
      <c r="G1722" t="s">
        <v>3758</v>
      </c>
      <c r="H1722" t="str">
        <f t="shared" si="52"/>
        <v>50</v>
      </c>
      <c r="I1722">
        <f t="shared" si="53"/>
        <v>1</v>
      </c>
    </row>
    <row r="1723" spans="1:9">
      <c r="A1723" t="s">
        <v>2666</v>
      </c>
      <c r="B1723" t="s">
        <v>374</v>
      </c>
      <c r="C1723" t="s">
        <v>3020</v>
      </c>
      <c r="D1723" t="s">
        <v>375</v>
      </c>
      <c r="E1723" t="s">
        <v>2587</v>
      </c>
      <c r="F1723" t="s">
        <v>3757</v>
      </c>
      <c r="G1723" t="s">
        <v>3758</v>
      </c>
      <c r="H1723" t="str">
        <f t="shared" ref="H1723:H1786" si="54">VLOOKUP(G1723,dataSchoolOrder,2,0)</f>
        <v>50</v>
      </c>
      <c r="I1723">
        <f t="shared" si="53"/>
        <v>3</v>
      </c>
    </row>
    <row r="1724" spans="1:9">
      <c r="A1724" t="s">
        <v>2666</v>
      </c>
      <c r="B1724" t="s">
        <v>373</v>
      </c>
      <c r="C1724" t="s">
        <v>3020</v>
      </c>
      <c r="D1724" t="s">
        <v>4371</v>
      </c>
      <c r="E1724" t="s">
        <v>2589</v>
      </c>
      <c r="F1724" t="s">
        <v>3770</v>
      </c>
      <c r="G1724" t="s">
        <v>3771</v>
      </c>
      <c r="H1724" t="str">
        <f t="shared" si="54"/>
        <v>34</v>
      </c>
      <c r="I1724">
        <f t="shared" si="53"/>
        <v>1</v>
      </c>
    </row>
    <row r="1725" spans="1:9">
      <c r="A1725" t="s">
        <v>2666</v>
      </c>
      <c r="B1725" t="s">
        <v>372</v>
      </c>
      <c r="C1725" t="s">
        <v>3020</v>
      </c>
      <c r="D1725" t="s">
        <v>2392</v>
      </c>
      <c r="E1725" t="s">
        <v>2589</v>
      </c>
      <c r="F1725" t="s">
        <v>3761</v>
      </c>
      <c r="G1725" t="s">
        <v>3766</v>
      </c>
      <c r="H1725" t="str">
        <f t="shared" si="54"/>
        <v>12</v>
      </c>
      <c r="I1725">
        <f t="shared" si="53"/>
        <v>1</v>
      </c>
    </row>
    <row r="1726" spans="1:9">
      <c r="A1726" t="s">
        <v>2666</v>
      </c>
      <c r="B1726" t="s">
        <v>370</v>
      </c>
      <c r="C1726" t="s">
        <v>3020</v>
      </c>
      <c r="D1726" t="s">
        <v>371</v>
      </c>
      <c r="E1726" t="s">
        <v>2587</v>
      </c>
      <c r="F1726" t="s">
        <v>3761</v>
      </c>
      <c r="G1726" t="s">
        <v>3766</v>
      </c>
      <c r="H1726" t="str">
        <f t="shared" si="54"/>
        <v>12</v>
      </c>
      <c r="I1726">
        <f t="shared" si="53"/>
        <v>3</v>
      </c>
    </row>
    <row r="1727" spans="1:9">
      <c r="A1727" t="s">
        <v>2665</v>
      </c>
      <c r="B1727" t="s">
        <v>380</v>
      </c>
      <c r="C1727" t="s">
        <v>3019</v>
      </c>
      <c r="D1727" t="s">
        <v>381</v>
      </c>
      <c r="E1727" t="s">
        <v>2587</v>
      </c>
      <c r="F1727" t="s">
        <v>3761</v>
      </c>
      <c r="G1727" t="s">
        <v>3768</v>
      </c>
      <c r="H1727" t="str">
        <f t="shared" si="54"/>
        <v>13</v>
      </c>
      <c r="I1727">
        <f t="shared" si="53"/>
        <v>3</v>
      </c>
    </row>
    <row r="1728" spans="1:9">
      <c r="A1728" t="s">
        <v>2664</v>
      </c>
      <c r="B1728" t="s">
        <v>382</v>
      </c>
      <c r="C1728" t="s">
        <v>3018</v>
      </c>
      <c r="D1728" t="s">
        <v>4372</v>
      </c>
      <c r="E1728" t="s">
        <v>2589</v>
      </c>
      <c r="F1728" t="s">
        <v>3755</v>
      </c>
      <c r="G1728" t="s">
        <v>3756</v>
      </c>
      <c r="H1728" t="str">
        <f t="shared" si="54"/>
        <v>56</v>
      </c>
      <c r="I1728">
        <f t="shared" si="53"/>
        <v>1</v>
      </c>
    </row>
    <row r="1729" spans="1:9">
      <c r="A1729" t="s">
        <v>2663</v>
      </c>
      <c r="B1729" t="s">
        <v>4374</v>
      </c>
      <c r="C1729" t="s">
        <v>3016</v>
      </c>
      <c r="D1729" t="s">
        <v>4375</v>
      </c>
      <c r="E1729" t="s">
        <v>2589</v>
      </c>
      <c r="F1729" t="s">
        <v>4376</v>
      </c>
      <c r="G1729" t="s">
        <v>4376</v>
      </c>
      <c r="H1729" t="str">
        <f t="shared" si="54"/>
        <v>68</v>
      </c>
      <c r="I1729">
        <f t="shared" si="53"/>
        <v>1</v>
      </c>
    </row>
    <row r="1730" spans="1:9">
      <c r="A1730" t="s">
        <v>2663</v>
      </c>
      <c r="B1730" t="s">
        <v>395</v>
      </c>
      <c r="C1730" t="s">
        <v>3016</v>
      </c>
      <c r="D1730" t="s">
        <v>4373</v>
      </c>
      <c r="E1730" t="s">
        <v>2589</v>
      </c>
      <c r="F1730" t="s">
        <v>3755</v>
      </c>
      <c r="G1730" t="s">
        <v>3756</v>
      </c>
      <c r="H1730" t="str">
        <f t="shared" si="54"/>
        <v>56</v>
      </c>
      <c r="I1730">
        <f t="shared" ref="I1730:I1793" si="55">IFERROR(VLOOKUP(E1730,dataTitleIOrder,2,0),"")</f>
        <v>1</v>
      </c>
    </row>
    <row r="1731" spans="1:9">
      <c r="A1731" t="s">
        <v>2663</v>
      </c>
      <c r="B1731" t="s">
        <v>389</v>
      </c>
      <c r="C1731" t="s">
        <v>3016</v>
      </c>
      <c r="D1731" t="s">
        <v>390</v>
      </c>
      <c r="E1731" t="s">
        <v>2589</v>
      </c>
      <c r="F1731" t="s">
        <v>3757</v>
      </c>
      <c r="G1731" t="s">
        <v>3769</v>
      </c>
      <c r="H1731" t="str">
        <f t="shared" si="54"/>
        <v>47</v>
      </c>
      <c r="I1731">
        <f t="shared" si="55"/>
        <v>1</v>
      </c>
    </row>
    <row r="1732" spans="1:9">
      <c r="A1732" t="s">
        <v>2663</v>
      </c>
      <c r="B1732" t="s">
        <v>393</v>
      </c>
      <c r="C1732" t="s">
        <v>3016</v>
      </c>
      <c r="D1732" t="s">
        <v>394</v>
      </c>
      <c r="E1732" t="s">
        <v>2589</v>
      </c>
      <c r="F1732" t="s">
        <v>3757</v>
      </c>
      <c r="G1732" t="s">
        <v>3769</v>
      </c>
      <c r="H1732" t="str">
        <f t="shared" si="54"/>
        <v>47</v>
      </c>
      <c r="I1732">
        <f t="shared" si="55"/>
        <v>1</v>
      </c>
    </row>
    <row r="1733" spans="1:9">
      <c r="A1733" t="s">
        <v>2663</v>
      </c>
      <c r="B1733" t="s">
        <v>385</v>
      </c>
      <c r="C1733" t="s">
        <v>3016</v>
      </c>
      <c r="D1733" t="s">
        <v>386</v>
      </c>
      <c r="E1733" t="s">
        <v>2587</v>
      </c>
      <c r="F1733" t="s">
        <v>3761</v>
      </c>
      <c r="G1733" t="s">
        <v>5464</v>
      </c>
      <c r="H1733" t="str">
        <f t="shared" si="54"/>
        <v>15</v>
      </c>
      <c r="I1733">
        <f t="shared" si="55"/>
        <v>3</v>
      </c>
    </row>
    <row r="1734" spans="1:9">
      <c r="A1734" t="s">
        <v>2663</v>
      </c>
      <c r="B1734" t="s">
        <v>387</v>
      </c>
      <c r="C1734" t="s">
        <v>3016</v>
      </c>
      <c r="D1734" t="s">
        <v>388</v>
      </c>
      <c r="E1734" t="s">
        <v>2587</v>
      </c>
      <c r="F1734" t="s">
        <v>3761</v>
      </c>
      <c r="G1734" t="s">
        <v>5464</v>
      </c>
      <c r="H1734" t="str">
        <f t="shared" si="54"/>
        <v>15</v>
      </c>
      <c r="I1734">
        <f t="shared" si="55"/>
        <v>3</v>
      </c>
    </row>
    <row r="1735" spans="1:9">
      <c r="A1735" t="s">
        <v>2663</v>
      </c>
      <c r="B1735" t="s">
        <v>391</v>
      </c>
      <c r="C1735" t="s">
        <v>3016</v>
      </c>
      <c r="D1735" t="s">
        <v>392</v>
      </c>
      <c r="E1735" t="s">
        <v>2587</v>
      </c>
      <c r="F1735" t="s">
        <v>3761</v>
      </c>
      <c r="G1735" t="s">
        <v>5464</v>
      </c>
      <c r="H1735" t="str">
        <f t="shared" si="54"/>
        <v>15</v>
      </c>
      <c r="I1735">
        <f t="shared" si="55"/>
        <v>3</v>
      </c>
    </row>
    <row r="1736" spans="1:9">
      <c r="A1736" t="s">
        <v>2663</v>
      </c>
      <c r="B1736" t="s">
        <v>383</v>
      </c>
      <c r="C1736" t="s">
        <v>3016</v>
      </c>
      <c r="D1736" t="s">
        <v>384</v>
      </c>
      <c r="E1736" t="s">
        <v>2589</v>
      </c>
      <c r="F1736" t="s">
        <v>3764</v>
      </c>
      <c r="G1736" t="s">
        <v>3017</v>
      </c>
      <c r="H1736" t="str">
        <f t="shared" si="54"/>
        <v>01</v>
      </c>
      <c r="I1736">
        <f t="shared" si="55"/>
        <v>1</v>
      </c>
    </row>
    <row r="1737" spans="1:9">
      <c r="A1737" t="s">
        <v>2662</v>
      </c>
      <c r="B1737" t="s">
        <v>397</v>
      </c>
      <c r="C1737" t="s">
        <v>3015</v>
      </c>
      <c r="D1737" t="s">
        <v>4378</v>
      </c>
      <c r="E1737" t="s">
        <v>2589</v>
      </c>
      <c r="F1737" t="s">
        <v>3755</v>
      </c>
      <c r="G1737" t="s">
        <v>3756</v>
      </c>
      <c r="H1737" t="str">
        <f t="shared" si="54"/>
        <v>56</v>
      </c>
      <c r="I1737">
        <f t="shared" si="55"/>
        <v>1</v>
      </c>
    </row>
    <row r="1738" spans="1:9">
      <c r="A1738" t="s">
        <v>2662</v>
      </c>
      <c r="B1738" t="s">
        <v>396</v>
      </c>
      <c r="C1738" t="s">
        <v>3015</v>
      </c>
      <c r="D1738" t="s">
        <v>4377</v>
      </c>
      <c r="E1738" t="s">
        <v>2587</v>
      </c>
      <c r="F1738" t="s">
        <v>3757</v>
      </c>
      <c r="G1738" t="s">
        <v>3772</v>
      </c>
      <c r="H1738" t="str">
        <f t="shared" si="54"/>
        <v>52</v>
      </c>
      <c r="I1738">
        <f t="shared" si="55"/>
        <v>3</v>
      </c>
    </row>
    <row r="1739" spans="1:9">
      <c r="A1739" t="s">
        <v>2661</v>
      </c>
      <c r="B1739" t="s">
        <v>407</v>
      </c>
      <c r="C1739" t="s">
        <v>3014</v>
      </c>
      <c r="D1739" t="s">
        <v>4380</v>
      </c>
      <c r="E1739" t="s">
        <v>2589</v>
      </c>
      <c r="F1739" t="s">
        <v>3755</v>
      </c>
      <c r="G1739" t="s">
        <v>3756</v>
      </c>
      <c r="H1739" t="str">
        <f t="shared" si="54"/>
        <v>56</v>
      </c>
      <c r="I1739">
        <f t="shared" si="55"/>
        <v>1</v>
      </c>
    </row>
    <row r="1740" spans="1:9">
      <c r="A1740" t="s">
        <v>2661</v>
      </c>
      <c r="B1740" t="s">
        <v>406</v>
      </c>
      <c r="C1740" t="s">
        <v>3014</v>
      </c>
      <c r="D1740" t="s">
        <v>4379</v>
      </c>
      <c r="E1740" t="s">
        <v>2589</v>
      </c>
      <c r="F1740" t="s">
        <v>3757</v>
      </c>
      <c r="G1740" t="s">
        <v>3772</v>
      </c>
      <c r="H1740" t="str">
        <f t="shared" si="54"/>
        <v>52</v>
      </c>
      <c r="I1740">
        <f t="shared" si="55"/>
        <v>1</v>
      </c>
    </row>
    <row r="1741" spans="1:9">
      <c r="A1741" t="s">
        <v>2661</v>
      </c>
      <c r="B1741" t="s">
        <v>400</v>
      </c>
      <c r="C1741" t="s">
        <v>3014</v>
      </c>
      <c r="D1741" t="s">
        <v>401</v>
      </c>
      <c r="E1741" t="s">
        <v>2587</v>
      </c>
      <c r="F1741" t="s">
        <v>3761</v>
      </c>
      <c r="G1741" t="s">
        <v>3777</v>
      </c>
      <c r="H1741" t="str">
        <f t="shared" si="54"/>
        <v>28</v>
      </c>
      <c r="I1741">
        <f t="shared" si="55"/>
        <v>3</v>
      </c>
    </row>
    <row r="1742" spans="1:9">
      <c r="A1742" t="s">
        <v>2661</v>
      </c>
      <c r="B1742" t="s">
        <v>398</v>
      </c>
      <c r="C1742" t="s">
        <v>3014</v>
      </c>
      <c r="D1742" t="s">
        <v>399</v>
      </c>
      <c r="E1742" t="s">
        <v>2589</v>
      </c>
      <c r="F1742" t="s">
        <v>3761</v>
      </c>
      <c r="G1742" t="s">
        <v>3768</v>
      </c>
      <c r="H1742" t="str">
        <f t="shared" si="54"/>
        <v>13</v>
      </c>
      <c r="I1742">
        <f t="shared" si="55"/>
        <v>1</v>
      </c>
    </row>
    <row r="1743" spans="1:9">
      <c r="A1743" t="s">
        <v>2661</v>
      </c>
      <c r="B1743" t="s">
        <v>402</v>
      </c>
      <c r="C1743" t="s">
        <v>3014</v>
      </c>
      <c r="D1743" t="s">
        <v>403</v>
      </c>
      <c r="E1743" t="s">
        <v>2589</v>
      </c>
      <c r="F1743" t="s">
        <v>3761</v>
      </c>
      <c r="G1743" t="s">
        <v>3768</v>
      </c>
      <c r="H1743" t="str">
        <f t="shared" si="54"/>
        <v>13</v>
      </c>
      <c r="I1743">
        <f t="shared" si="55"/>
        <v>1</v>
      </c>
    </row>
    <row r="1744" spans="1:9">
      <c r="A1744" t="s">
        <v>2661</v>
      </c>
      <c r="B1744" t="s">
        <v>404</v>
      </c>
      <c r="C1744" t="s">
        <v>3014</v>
      </c>
      <c r="D1744" t="s">
        <v>405</v>
      </c>
      <c r="E1744" t="s">
        <v>2587</v>
      </c>
      <c r="F1744" t="s">
        <v>3764</v>
      </c>
      <c r="G1744" t="s">
        <v>3765</v>
      </c>
      <c r="H1744" t="str">
        <f t="shared" si="54"/>
        <v>06</v>
      </c>
      <c r="I1744">
        <f t="shared" si="55"/>
        <v>3</v>
      </c>
    </row>
    <row r="1745" spans="1:9">
      <c r="A1745" t="s">
        <v>2660</v>
      </c>
      <c r="B1745" t="s">
        <v>414</v>
      </c>
      <c r="C1745" t="s">
        <v>3013</v>
      </c>
      <c r="D1745" t="s">
        <v>4383</v>
      </c>
      <c r="E1745" t="s">
        <v>2589</v>
      </c>
      <c r="F1745" t="s">
        <v>4553</v>
      </c>
      <c r="G1745" t="s">
        <v>3767</v>
      </c>
      <c r="H1745" t="str">
        <f t="shared" si="54"/>
        <v>58</v>
      </c>
      <c r="I1745">
        <f t="shared" si="55"/>
        <v>1</v>
      </c>
    </row>
    <row r="1746" spans="1:9">
      <c r="A1746" t="s">
        <v>2660</v>
      </c>
      <c r="B1746" t="s">
        <v>412</v>
      </c>
      <c r="C1746" t="s">
        <v>3013</v>
      </c>
      <c r="D1746" t="s">
        <v>413</v>
      </c>
      <c r="E1746" t="s">
        <v>2587</v>
      </c>
      <c r="F1746" t="s">
        <v>3761</v>
      </c>
      <c r="G1746" t="s">
        <v>5486</v>
      </c>
      <c r="H1746" t="str">
        <f t="shared" si="54"/>
        <v>17</v>
      </c>
      <c r="I1746">
        <f t="shared" si="55"/>
        <v>3</v>
      </c>
    </row>
    <row r="1747" spans="1:9">
      <c r="A1747" t="s">
        <v>2660</v>
      </c>
      <c r="B1747" t="s">
        <v>408</v>
      </c>
      <c r="C1747" t="s">
        <v>3013</v>
      </c>
      <c r="D1747" t="s">
        <v>4381</v>
      </c>
      <c r="E1747" t="s">
        <v>2587</v>
      </c>
      <c r="F1747" t="s">
        <v>3761</v>
      </c>
      <c r="G1747" t="s">
        <v>3768</v>
      </c>
      <c r="H1747" t="str">
        <f t="shared" si="54"/>
        <v>13</v>
      </c>
      <c r="I1747">
        <f t="shared" si="55"/>
        <v>3</v>
      </c>
    </row>
    <row r="1748" spans="1:9">
      <c r="A1748" t="s">
        <v>2660</v>
      </c>
      <c r="B1748" t="s">
        <v>409</v>
      </c>
      <c r="C1748" t="s">
        <v>3013</v>
      </c>
      <c r="D1748" t="s">
        <v>4382</v>
      </c>
      <c r="E1748" t="s">
        <v>2587</v>
      </c>
      <c r="F1748" t="s">
        <v>3761</v>
      </c>
      <c r="G1748" t="s">
        <v>3768</v>
      </c>
      <c r="H1748" t="str">
        <f t="shared" si="54"/>
        <v>13</v>
      </c>
      <c r="I1748">
        <f t="shared" si="55"/>
        <v>3</v>
      </c>
    </row>
    <row r="1749" spans="1:9">
      <c r="A1749" t="s">
        <v>2660</v>
      </c>
      <c r="B1749" t="s">
        <v>410</v>
      </c>
      <c r="C1749" t="s">
        <v>3013</v>
      </c>
      <c r="D1749" t="s">
        <v>411</v>
      </c>
      <c r="E1749" t="s">
        <v>2587</v>
      </c>
      <c r="F1749" t="s">
        <v>3761</v>
      </c>
      <c r="G1749" t="s">
        <v>3768</v>
      </c>
      <c r="H1749" t="str">
        <f t="shared" si="54"/>
        <v>13</v>
      </c>
      <c r="I1749">
        <f t="shared" si="55"/>
        <v>3</v>
      </c>
    </row>
    <row r="1750" spans="1:9">
      <c r="A1750" t="s">
        <v>2659</v>
      </c>
      <c r="B1750" t="s">
        <v>4808</v>
      </c>
      <c r="C1750" t="s">
        <v>3012</v>
      </c>
      <c r="D1750" t="s">
        <v>4807</v>
      </c>
      <c r="E1750" t="s">
        <v>2589</v>
      </c>
      <c r="F1750" t="s">
        <v>3755</v>
      </c>
      <c r="G1750" t="s">
        <v>3791</v>
      </c>
      <c r="H1750" t="str">
        <f t="shared" si="54"/>
        <v>58</v>
      </c>
      <c r="I1750">
        <f t="shared" si="55"/>
        <v>1</v>
      </c>
    </row>
    <row r="1751" spans="1:9">
      <c r="A1751" t="s">
        <v>2659</v>
      </c>
      <c r="B1751" t="s">
        <v>426</v>
      </c>
      <c r="C1751" t="s">
        <v>3012</v>
      </c>
      <c r="D1751" t="s">
        <v>427</v>
      </c>
      <c r="E1751" t="s">
        <v>2589</v>
      </c>
      <c r="F1751" t="s">
        <v>3755</v>
      </c>
      <c r="G1751" t="s">
        <v>3756</v>
      </c>
      <c r="H1751" t="str">
        <f t="shared" si="54"/>
        <v>56</v>
      </c>
      <c r="I1751">
        <f t="shared" si="55"/>
        <v>1</v>
      </c>
    </row>
    <row r="1752" spans="1:9">
      <c r="A1752" t="s">
        <v>2659</v>
      </c>
      <c r="B1752" t="s">
        <v>424</v>
      </c>
      <c r="C1752" t="s">
        <v>3012</v>
      </c>
      <c r="D1752" t="s">
        <v>425</v>
      </c>
      <c r="E1752" t="s">
        <v>2589</v>
      </c>
      <c r="F1752" t="s">
        <v>3757</v>
      </c>
      <c r="G1752" t="s">
        <v>3772</v>
      </c>
      <c r="H1752" t="str">
        <f t="shared" si="54"/>
        <v>52</v>
      </c>
      <c r="I1752">
        <f t="shared" si="55"/>
        <v>1</v>
      </c>
    </row>
    <row r="1753" spans="1:9">
      <c r="A1753" t="s">
        <v>2659</v>
      </c>
      <c r="B1753" t="s">
        <v>420</v>
      </c>
      <c r="C1753" t="s">
        <v>3012</v>
      </c>
      <c r="D1753" t="s">
        <v>421</v>
      </c>
      <c r="E1753" t="s">
        <v>2589</v>
      </c>
      <c r="F1753" t="s">
        <v>3761</v>
      </c>
      <c r="G1753" t="s">
        <v>3779</v>
      </c>
      <c r="H1753" t="str">
        <f t="shared" si="54"/>
        <v>25</v>
      </c>
      <c r="I1753">
        <f t="shared" si="55"/>
        <v>1</v>
      </c>
    </row>
    <row r="1754" spans="1:9">
      <c r="A1754" t="s">
        <v>2659</v>
      </c>
      <c r="B1754" t="s">
        <v>416</v>
      </c>
      <c r="C1754" t="s">
        <v>3012</v>
      </c>
      <c r="D1754" t="s">
        <v>417</v>
      </c>
      <c r="E1754" t="s">
        <v>2589</v>
      </c>
      <c r="F1754" t="s">
        <v>3761</v>
      </c>
      <c r="G1754" t="s">
        <v>5486</v>
      </c>
      <c r="H1754" t="str">
        <f t="shared" si="54"/>
        <v>17</v>
      </c>
      <c r="I1754">
        <f t="shared" si="55"/>
        <v>1</v>
      </c>
    </row>
    <row r="1755" spans="1:9">
      <c r="A1755" t="s">
        <v>2659</v>
      </c>
      <c r="B1755" t="s">
        <v>415</v>
      </c>
      <c r="C1755" t="s">
        <v>3012</v>
      </c>
      <c r="D1755" t="s">
        <v>4384</v>
      </c>
      <c r="E1755" t="s">
        <v>2587</v>
      </c>
      <c r="F1755" t="s">
        <v>3761</v>
      </c>
      <c r="G1755" t="s">
        <v>5486</v>
      </c>
      <c r="H1755" t="str">
        <f t="shared" si="54"/>
        <v>17</v>
      </c>
      <c r="I1755">
        <f t="shared" si="55"/>
        <v>3</v>
      </c>
    </row>
    <row r="1756" spans="1:9">
      <c r="A1756" t="s">
        <v>2659</v>
      </c>
      <c r="B1756" t="s">
        <v>422</v>
      </c>
      <c r="C1756" t="s">
        <v>3012</v>
      </c>
      <c r="D1756" t="s">
        <v>423</v>
      </c>
      <c r="E1756" t="s">
        <v>2587</v>
      </c>
      <c r="F1756" t="s">
        <v>3761</v>
      </c>
      <c r="G1756" t="s">
        <v>5486</v>
      </c>
      <c r="H1756" t="str">
        <f t="shared" si="54"/>
        <v>17</v>
      </c>
      <c r="I1756">
        <f t="shared" si="55"/>
        <v>3</v>
      </c>
    </row>
    <row r="1757" spans="1:9">
      <c r="A1757" t="s">
        <v>2659</v>
      </c>
      <c r="B1757" t="s">
        <v>418</v>
      </c>
      <c r="C1757" t="s">
        <v>3012</v>
      </c>
      <c r="D1757" t="s">
        <v>419</v>
      </c>
      <c r="E1757" t="s">
        <v>2589</v>
      </c>
      <c r="F1757" t="s">
        <v>3764</v>
      </c>
      <c r="G1757" t="s">
        <v>3780</v>
      </c>
      <c r="H1757" t="str">
        <f t="shared" si="54"/>
        <v>04</v>
      </c>
      <c r="I1757">
        <f t="shared" si="55"/>
        <v>1</v>
      </c>
    </row>
    <row r="1758" spans="1:9">
      <c r="A1758" t="s">
        <v>2658</v>
      </c>
      <c r="B1758" t="s">
        <v>3575</v>
      </c>
      <c r="C1758" t="s">
        <v>4490</v>
      </c>
      <c r="D1758" t="s">
        <v>3581</v>
      </c>
      <c r="E1758" t="s">
        <v>2589</v>
      </c>
      <c r="F1758" t="s">
        <v>3755</v>
      </c>
      <c r="G1758" t="s">
        <v>3791</v>
      </c>
      <c r="H1758" t="str">
        <f t="shared" si="54"/>
        <v>58</v>
      </c>
      <c r="I1758">
        <f t="shared" si="55"/>
        <v>1</v>
      </c>
    </row>
    <row r="1759" spans="1:9">
      <c r="A1759" t="s">
        <v>2658</v>
      </c>
      <c r="B1759" t="s">
        <v>428</v>
      </c>
      <c r="C1759" t="s">
        <v>4490</v>
      </c>
      <c r="D1759" t="s">
        <v>4385</v>
      </c>
      <c r="E1759" t="s">
        <v>2587</v>
      </c>
      <c r="F1759" t="s">
        <v>4553</v>
      </c>
      <c r="G1759" t="s">
        <v>3767</v>
      </c>
      <c r="H1759" t="str">
        <f t="shared" si="54"/>
        <v>58</v>
      </c>
      <c r="I1759">
        <f t="shared" si="55"/>
        <v>3</v>
      </c>
    </row>
    <row r="1760" spans="1:9">
      <c r="A1760" t="s">
        <v>2658</v>
      </c>
      <c r="B1760" t="s">
        <v>4386</v>
      </c>
      <c r="C1760" t="s">
        <v>4490</v>
      </c>
      <c r="D1760" t="s">
        <v>4387</v>
      </c>
      <c r="E1760" t="s">
        <v>2589</v>
      </c>
      <c r="F1760" t="s">
        <v>3755</v>
      </c>
      <c r="G1760" t="s">
        <v>3756</v>
      </c>
      <c r="H1760" t="str">
        <f t="shared" si="54"/>
        <v>56</v>
      </c>
      <c r="I1760">
        <f t="shared" si="55"/>
        <v>1</v>
      </c>
    </row>
    <row r="1761" spans="1:9">
      <c r="A1761" t="s">
        <v>2657</v>
      </c>
      <c r="B1761" t="s">
        <v>431</v>
      </c>
      <c r="C1761" t="s">
        <v>3011</v>
      </c>
      <c r="D1761" t="s">
        <v>4388</v>
      </c>
      <c r="E1761" t="s">
        <v>2587</v>
      </c>
      <c r="F1761" t="s">
        <v>3755</v>
      </c>
      <c r="G1761" t="s">
        <v>3803</v>
      </c>
      <c r="H1761" t="str">
        <f t="shared" si="54"/>
        <v>61</v>
      </c>
      <c r="I1761">
        <f t="shared" si="55"/>
        <v>3</v>
      </c>
    </row>
    <row r="1762" spans="1:9">
      <c r="A1762" t="s">
        <v>2657</v>
      </c>
      <c r="B1762" t="s">
        <v>429</v>
      </c>
      <c r="C1762" t="s">
        <v>3011</v>
      </c>
      <c r="D1762" t="s">
        <v>430</v>
      </c>
      <c r="E1762" t="s">
        <v>2587</v>
      </c>
      <c r="F1762" t="s">
        <v>3757</v>
      </c>
      <c r="G1762" t="s">
        <v>3772</v>
      </c>
      <c r="H1762" t="str">
        <f t="shared" si="54"/>
        <v>52</v>
      </c>
      <c r="I1762">
        <f t="shared" si="55"/>
        <v>3</v>
      </c>
    </row>
    <row r="1763" spans="1:9">
      <c r="A1763" t="s">
        <v>4389</v>
      </c>
      <c r="B1763" t="s">
        <v>4390</v>
      </c>
      <c r="C1763" t="s">
        <v>4491</v>
      </c>
      <c r="D1763" t="s">
        <v>4391</v>
      </c>
      <c r="E1763" t="s">
        <v>2587</v>
      </c>
      <c r="F1763" t="s">
        <v>3755</v>
      </c>
      <c r="G1763" t="s">
        <v>3756</v>
      </c>
      <c r="H1763" t="str">
        <f t="shared" si="54"/>
        <v>56</v>
      </c>
      <c r="I1763">
        <f t="shared" si="55"/>
        <v>3</v>
      </c>
    </row>
    <row r="1764" spans="1:9">
      <c r="A1764" t="s">
        <v>2656</v>
      </c>
      <c r="B1764" t="s">
        <v>440</v>
      </c>
      <c r="C1764" t="s">
        <v>3010</v>
      </c>
      <c r="D1764" t="s">
        <v>441</v>
      </c>
      <c r="E1764" t="s">
        <v>2589</v>
      </c>
      <c r="F1764" t="s">
        <v>4553</v>
      </c>
      <c r="G1764" t="s">
        <v>3767</v>
      </c>
      <c r="H1764" t="str">
        <f t="shared" si="54"/>
        <v>58</v>
      </c>
      <c r="I1764">
        <f t="shared" si="55"/>
        <v>1</v>
      </c>
    </row>
    <row r="1765" spans="1:9">
      <c r="A1765" t="s">
        <v>2656</v>
      </c>
      <c r="B1765" t="s">
        <v>438</v>
      </c>
      <c r="C1765" t="s">
        <v>3010</v>
      </c>
      <c r="D1765" t="s">
        <v>439</v>
      </c>
      <c r="E1765" t="s">
        <v>2587</v>
      </c>
      <c r="F1765" t="s">
        <v>3761</v>
      </c>
      <c r="G1765" t="s">
        <v>3768</v>
      </c>
      <c r="H1765" t="str">
        <f t="shared" si="54"/>
        <v>13</v>
      </c>
      <c r="I1765">
        <f t="shared" si="55"/>
        <v>3</v>
      </c>
    </row>
    <row r="1766" spans="1:9">
      <c r="A1766" t="s">
        <v>2656</v>
      </c>
      <c r="B1766" t="s">
        <v>434</v>
      </c>
      <c r="C1766" t="s">
        <v>3010</v>
      </c>
      <c r="D1766" t="s">
        <v>435</v>
      </c>
      <c r="E1766" t="s">
        <v>2589</v>
      </c>
      <c r="F1766" t="s">
        <v>3761</v>
      </c>
      <c r="G1766" t="s">
        <v>3776</v>
      </c>
      <c r="H1766" t="str">
        <f t="shared" si="54"/>
        <v>11</v>
      </c>
      <c r="I1766">
        <f t="shared" si="55"/>
        <v>1</v>
      </c>
    </row>
    <row r="1767" spans="1:9">
      <c r="A1767" t="s">
        <v>2656</v>
      </c>
      <c r="B1767" t="s">
        <v>436</v>
      </c>
      <c r="C1767" t="s">
        <v>3010</v>
      </c>
      <c r="D1767" t="s">
        <v>437</v>
      </c>
      <c r="E1767" t="s">
        <v>2589</v>
      </c>
      <c r="F1767" t="s">
        <v>3764</v>
      </c>
      <c r="G1767" t="s">
        <v>5484</v>
      </c>
      <c r="H1767" t="str">
        <f t="shared" si="54"/>
        <v>05</v>
      </c>
      <c r="I1767">
        <f t="shared" si="55"/>
        <v>1</v>
      </c>
    </row>
    <row r="1768" spans="1:9">
      <c r="A1768" t="s">
        <v>2656</v>
      </c>
      <c r="B1768" t="s">
        <v>432</v>
      </c>
      <c r="C1768" t="s">
        <v>3010</v>
      </c>
      <c r="D1768" t="s">
        <v>433</v>
      </c>
      <c r="E1768" t="s">
        <v>2589</v>
      </c>
      <c r="F1768" t="s">
        <v>3764</v>
      </c>
      <c r="G1768" t="s">
        <v>4596</v>
      </c>
      <c r="H1768" t="str">
        <f t="shared" si="54"/>
        <v>02</v>
      </c>
      <c r="I1768">
        <f t="shared" si="55"/>
        <v>1</v>
      </c>
    </row>
    <row r="1769" spans="1:9">
      <c r="A1769" t="s">
        <v>2655</v>
      </c>
      <c r="B1769" t="s">
        <v>446</v>
      </c>
      <c r="C1769" t="s">
        <v>5271</v>
      </c>
      <c r="D1769" t="s">
        <v>5494</v>
      </c>
      <c r="E1769" t="s">
        <v>2589</v>
      </c>
      <c r="F1769" t="s">
        <v>4553</v>
      </c>
      <c r="G1769" t="s">
        <v>3767</v>
      </c>
      <c r="H1769" t="str">
        <f t="shared" si="54"/>
        <v>58</v>
      </c>
      <c r="I1769">
        <f t="shared" si="55"/>
        <v>1</v>
      </c>
    </row>
    <row r="1770" spans="1:9">
      <c r="A1770" t="s">
        <v>2655</v>
      </c>
      <c r="B1770" t="s">
        <v>5413</v>
      </c>
      <c r="C1770" t="s">
        <v>5271</v>
      </c>
      <c r="D1770" t="s">
        <v>5556</v>
      </c>
      <c r="E1770" t="s">
        <v>2587</v>
      </c>
      <c r="F1770" t="s">
        <v>3761</v>
      </c>
      <c r="G1770" t="s">
        <v>3777</v>
      </c>
      <c r="H1770" t="str">
        <f t="shared" si="54"/>
        <v>28</v>
      </c>
      <c r="I1770">
        <f t="shared" si="55"/>
        <v>3</v>
      </c>
    </row>
    <row r="1771" spans="1:9">
      <c r="A1771" t="s">
        <v>2655</v>
      </c>
      <c r="B1771" t="s">
        <v>5414</v>
      </c>
      <c r="C1771" t="s">
        <v>5271</v>
      </c>
      <c r="D1771" t="s">
        <v>4707</v>
      </c>
      <c r="E1771" t="s">
        <v>2587</v>
      </c>
      <c r="F1771" t="s">
        <v>3761</v>
      </c>
      <c r="G1771" t="s">
        <v>5486</v>
      </c>
      <c r="H1771" t="str">
        <f t="shared" si="54"/>
        <v>17</v>
      </c>
      <c r="I1771">
        <f t="shared" si="55"/>
        <v>3</v>
      </c>
    </row>
    <row r="1772" spans="1:9">
      <c r="A1772" t="s">
        <v>2655</v>
      </c>
      <c r="B1772" t="s">
        <v>442</v>
      </c>
      <c r="C1772" t="s">
        <v>5271</v>
      </c>
      <c r="D1772" t="s">
        <v>5555</v>
      </c>
      <c r="E1772" t="s">
        <v>2587</v>
      </c>
      <c r="F1772" t="s">
        <v>3764</v>
      </c>
      <c r="G1772" t="s">
        <v>3765</v>
      </c>
      <c r="H1772" t="str">
        <f t="shared" si="54"/>
        <v>06</v>
      </c>
      <c r="I1772">
        <f t="shared" si="55"/>
        <v>3</v>
      </c>
    </row>
    <row r="1773" spans="1:9">
      <c r="A1773" t="s">
        <v>2654</v>
      </c>
      <c r="B1773" t="s">
        <v>456</v>
      </c>
      <c r="C1773" t="s">
        <v>4492</v>
      </c>
      <c r="D1773" t="s">
        <v>457</v>
      </c>
      <c r="E1773" t="s">
        <v>2587</v>
      </c>
      <c r="F1773" t="s">
        <v>3755</v>
      </c>
      <c r="G1773" t="s">
        <v>3756</v>
      </c>
      <c r="H1773" t="str">
        <f t="shared" si="54"/>
        <v>56</v>
      </c>
      <c r="I1773">
        <f t="shared" si="55"/>
        <v>3</v>
      </c>
    </row>
    <row r="1774" spans="1:9">
      <c r="A1774" t="s">
        <v>2654</v>
      </c>
      <c r="B1774" t="s">
        <v>454</v>
      </c>
      <c r="C1774" t="s">
        <v>4492</v>
      </c>
      <c r="D1774" t="s">
        <v>5557</v>
      </c>
      <c r="E1774" t="s">
        <v>2587</v>
      </c>
      <c r="F1774" t="s">
        <v>3757</v>
      </c>
      <c r="G1774" t="s">
        <v>3769</v>
      </c>
      <c r="H1774" t="str">
        <f t="shared" si="54"/>
        <v>47</v>
      </c>
      <c r="I1774">
        <f t="shared" si="55"/>
        <v>3</v>
      </c>
    </row>
    <row r="1775" spans="1:9">
      <c r="A1775" t="s">
        <v>2654</v>
      </c>
      <c r="B1775" t="s">
        <v>452</v>
      </c>
      <c r="C1775" t="s">
        <v>4492</v>
      </c>
      <c r="D1775" t="s">
        <v>453</v>
      </c>
      <c r="E1775" t="s">
        <v>2587</v>
      </c>
      <c r="F1775" t="s">
        <v>3761</v>
      </c>
      <c r="G1775" t="s">
        <v>5464</v>
      </c>
      <c r="H1775" t="str">
        <f t="shared" si="54"/>
        <v>15</v>
      </c>
      <c r="I1775">
        <f t="shared" si="55"/>
        <v>3</v>
      </c>
    </row>
    <row r="1776" spans="1:9">
      <c r="A1776" t="s">
        <v>2654</v>
      </c>
      <c r="B1776" t="s">
        <v>448</v>
      </c>
      <c r="C1776" t="s">
        <v>4492</v>
      </c>
      <c r="D1776" t="s">
        <v>449</v>
      </c>
      <c r="E1776" t="s">
        <v>2587</v>
      </c>
      <c r="F1776" t="s">
        <v>3761</v>
      </c>
      <c r="G1776" t="s">
        <v>3768</v>
      </c>
      <c r="H1776" t="str">
        <f t="shared" si="54"/>
        <v>13</v>
      </c>
      <c r="I1776">
        <f t="shared" si="55"/>
        <v>3</v>
      </c>
    </row>
    <row r="1777" spans="1:9">
      <c r="A1777" t="s">
        <v>2653</v>
      </c>
      <c r="B1777" t="s">
        <v>459</v>
      </c>
      <c r="C1777" t="s">
        <v>3008</v>
      </c>
      <c r="D1777" t="s">
        <v>4393</v>
      </c>
      <c r="E1777" t="s">
        <v>2589</v>
      </c>
      <c r="F1777" t="s">
        <v>3755</v>
      </c>
      <c r="G1777" t="s">
        <v>3756</v>
      </c>
      <c r="H1777" t="str">
        <f t="shared" si="54"/>
        <v>56</v>
      </c>
      <c r="I1777">
        <f t="shared" si="55"/>
        <v>1</v>
      </c>
    </row>
    <row r="1778" spans="1:9">
      <c r="A1778" t="s">
        <v>2653</v>
      </c>
      <c r="B1778" t="s">
        <v>460</v>
      </c>
      <c r="C1778" t="s">
        <v>3008</v>
      </c>
      <c r="D1778" t="s">
        <v>4394</v>
      </c>
      <c r="E1778" t="s">
        <v>2589</v>
      </c>
      <c r="F1778" t="s">
        <v>3755</v>
      </c>
      <c r="G1778" t="s">
        <v>3756</v>
      </c>
      <c r="H1778" t="str">
        <f t="shared" si="54"/>
        <v>56</v>
      </c>
      <c r="I1778">
        <f t="shared" si="55"/>
        <v>1</v>
      </c>
    </row>
    <row r="1779" spans="1:9">
      <c r="A1779" t="s">
        <v>2653</v>
      </c>
      <c r="B1779" t="s">
        <v>458</v>
      </c>
      <c r="C1779" t="s">
        <v>3008</v>
      </c>
      <c r="D1779" t="s">
        <v>4392</v>
      </c>
      <c r="E1779" t="s">
        <v>2587</v>
      </c>
      <c r="F1779" t="s">
        <v>3757</v>
      </c>
      <c r="G1779" t="s">
        <v>3772</v>
      </c>
      <c r="H1779" t="str">
        <f t="shared" si="54"/>
        <v>52</v>
      </c>
      <c r="I1779">
        <f t="shared" si="55"/>
        <v>3</v>
      </c>
    </row>
    <row r="1780" spans="1:9">
      <c r="A1780" t="s">
        <v>2652</v>
      </c>
      <c r="B1780" t="s">
        <v>469</v>
      </c>
      <c r="C1780" t="s">
        <v>3007</v>
      </c>
      <c r="D1780" t="s">
        <v>470</v>
      </c>
      <c r="E1780" t="s">
        <v>2589</v>
      </c>
      <c r="F1780" t="s">
        <v>3755</v>
      </c>
      <c r="G1780" t="s">
        <v>3756</v>
      </c>
      <c r="H1780" t="str">
        <f t="shared" si="54"/>
        <v>56</v>
      </c>
      <c r="I1780">
        <f t="shared" si="55"/>
        <v>1</v>
      </c>
    </row>
    <row r="1781" spans="1:9">
      <c r="A1781" t="s">
        <v>2652</v>
      </c>
      <c r="B1781" t="s">
        <v>467</v>
      </c>
      <c r="C1781" t="s">
        <v>3007</v>
      </c>
      <c r="D1781" t="s">
        <v>468</v>
      </c>
      <c r="E1781" t="s">
        <v>2589</v>
      </c>
      <c r="F1781" t="s">
        <v>3757</v>
      </c>
      <c r="G1781" t="s">
        <v>3772</v>
      </c>
      <c r="H1781" t="str">
        <f t="shared" si="54"/>
        <v>52</v>
      </c>
      <c r="I1781">
        <f t="shared" si="55"/>
        <v>1</v>
      </c>
    </row>
    <row r="1782" spans="1:9">
      <c r="A1782" t="s">
        <v>2652</v>
      </c>
      <c r="B1782" t="s">
        <v>463</v>
      </c>
      <c r="C1782" t="s">
        <v>3007</v>
      </c>
      <c r="D1782" t="s">
        <v>464</v>
      </c>
      <c r="E1782" t="s">
        <v>2589</v>
      </c>
      <c r="F1782" t="s">
        <v>3761</v>
      </c>
      <c r="G1782" t="s">
        <v>3768</v>
      </c>
      <c r="H1782" t="str">
        <f t="shared" si="54"/>
        <v>13</v>
      </c>
      <c r="I1782">
        <f t="shared" si="55"/>
        <v>1</v>
      </c>
    </row>
    <row r="1783" spans="1:9">
      <c r="A1783" t="s">
        <v>2652</v>
      </c>
      <c r="B1783" t="s">
        <v>465</v>
      </c>
      <c r="C1783" t="s">
        <v>3007</v>
      </c>
      <c r="D1783" t="s">
        <v>466</v>
      </c>
      <c r="E1783" t="s">
        <v>2589</v>
      </c>
      <c r="F1783" t="s">
        <v>3761</v>
      </c>
      <c r="G1783" t="s">
        <v>3768</v>
      </c>
      <c r="H1783" t="str">
        <f t="shared" si="54"/>
        <v>13</v>
      </c>
      <c r="I1783">
        <f t="shared" si="55"/>
        <v>1</v>
      </c>
    </row>
    <row r="1784" spans="1:9">
      <c r="A1784" t="s">
        <v>2652</v>
      </c>
      <c r="B1784" t="s">
        <v>461</v>
      </c>
      <c r="C1784" t="s">
        <v>3007</v>
      </c>
      <c r="D1784" t="s">
        <v>462</v>
      </c>
      <c r="E1784" t="s">
        <v>2587</v>
      </c>
      <c r="F1784" t="s">
        <v>3761</v>
      </c>
      <c r="G1784" t="s">
        <v>3768</v>
      </c>
      <c r="H1784" t="str">
        <f t="shared" si="54"/>
        <v>13</v>
      </c>
      <c r="I1784">
        <f t="shared" si="55"/>
        <v>3</v>
      </c>
    </row>
    <row r="1785" spans="1:9">
      <c r="A1785" t="s">
        <v>2651</v>
      </c>
      <c r="B1785" t="s">
        <v>2546</v>
      </c>
      <c r="C1785" t="s">
        <v>4493</v>
      </c>
      <c r="D1785" t="s">
        <v>4395</v>
      </c>
      <c r="E1785" t="s">
        <v>2587</v>
      </c>
      <c r="F1785" t="s">
        <v>3770</v>
      </c>
      <c r="G1785" t="s">
        <v>3771</v>
      </c>
      <c r="H1785" t="str">
        <f t="shared" si="54"/>
        <v>34</v>
      </c>
      <c r="I1785">
        <f t="shared" si="55"/>
        <v>3</v>
      </c>
    </row>
    <row r="1786" spans="1:9">
      <c r="A1786" t="s">
        <v>2651</v>
      </c>
      <c r="B1786" t="s">
        <v>2544</v>
      </c>
      <c r="C1786" t="s">
        <v>4493</v>
      </c>
      <c r="D1786" t="s">
        <v>2545</v>
      </c>
      <c r="E1786" t="s">
        <v>2589</v>
      </c>
      <c r="F1786" t="s">
        <v>3761</v>
      </c>
      <c r="G1786" t="s">
        <v>5463</v>
      </c>
      <c r="H1786" t="str">
        <f t="shared" si="54"/>
        <v>16</v>
      </c>
      <c r="I1786">
        <f t="shared" si="55"/>
        <v>1</v>
      </c>
    </row>
    <row r="1787" spans="1:9">
      <c r="A1787" t="s">
        <v>2650</v>
      </c>
      <c r="B1787" t="s">
        <v>2567</v>
      </c>
      <c r="C1787" t="s">
        <v>3006</v>
      </c>
      <c r="D1787" t="s">
        <v>2568</v>
      </c>
      <c r="E1787" t="s">
        <v>2589</v>
      </c>
      <c r="F1787" t="s">
        <v>3755</v>
      </c>
      <c r="G1787" t="s">
        <v>3756</v>
      </c>
      <c r="H1787" t="str">
        <f t="shared" ref="H1787:H1850" si="56">VLOOKUP(G1787,dataSchoolOrder,2,0)</f>
        <v>56</v>
      </c>
      <c r="I1787">
        <f t="shared" si="55"/>
        <v>1</v>
      </c>
    </row>
    <row r="1788" spans="1:9">
      <c r="A1788" t="s">
        <v>2650</v>
      </c>
      <c r="B1788" t="s">
        <v>2561</v>
      </c>
      <c r="C1788" t="s">
        <v>3006</v>
      </c>
      <c r="D1788" t="s">
        <v>2562</v>
      </c>
      <c r="E1788" t="s">
        <v>2589</v>
      </c>
      <c r="F1788" t="s">
        <v>3757</v>
      </c>
      <c r="G1788" t="s">
        <v>3758</v>
      </c>
      <c r="H1788" t="str">
        <f t="shared" si="56"/>
        <v>50</v>
      </c>
      <c r="I1788">
        <f t="shared" si="55"/>
        <v>1</v>
      </c>
    </row>
    <row r="1789" spans="1:9">
      <c r="A1789" t="s">
        <v>2650</v>
      </c>
      <c r="B1789" t="s">
        <v>2563</v>
      </c>
      <c r="C1789" t="s">
        <v>3006</v>
      </c>
      <c r="D1789" t="s">
        <v>2564</v>
      </c>
      <c r="E1789" t="s">
        <v>2589</v>
      </c>
      <c r="F1789" t="s">
        <v>3757</v>
      </c>
      <c r="G1789" t="s">
        <v>3758</v>
      </c>
      <c r="H1789" t="str">
        <f t="shared" si="56"/>
        <v>50</v>
      </c>
      <c r="I1789">
        <f t="shared" si="55"/>
        <v>1</v>
      </c>
    </row>
    <row r="1790" spans="1:9">
      <c r="A1790" t="s">
        <v>2650</v>
      </c>
      <c r="B1790" t="s">
        <v>2565</v>
      </c>
      <c r="C1790" t="s">
        <v>3006</v>
      </c>
      <c r="D1790" t="s">
        <v>2566</v>
      </c>
      <c r="E1790" t="s">
        <v>2589</v>
      </c>
      <c r="F1790" t="s">
        <v>3757</v>
      </c>
      <c r="G1790" t="s">
        <v>3769</v>
      </c>
      <c r="H1790" t="str">
        <f t="shared" si="56"/>
        <v>47</v>
      </c>
      <c r="I1790">
        <f t="shared" si="55"/>
        <v>1</v>
      </c>
    </row>
    <row r="1791" spans="1:9">
      <c r="A1791" t="s">
        <v>2650</v>
      </c>
      <c r="B1791" t="s">
        <v>2557</v>
      </c>
      <c r="C1791" t="s">
        <v>3006</v>
      </c>
      <c r="D1791" t="s">
        <v>2558</v>
      </c>
      <c r="E1791" t="s">
        <v>2589</v>
      </c>
      <c r="F1791" t="s">
        <v>3770</v>
      </c>
      <c r="G1791" t="s">
        <v>5476</v>
      </c>
      <c r="H1791" t="str">
        <f t="shared" si="56"/>
        <v>36</v>
      </c>
      <c r="I1791">
        <f t="shared" si="55"/>
        <v>1</v>
      </c>
    </row>
    <row r="1792" spans="1:9">
      <c r="A1792" t="s">
        <v>2650</v>
      </c>
      <c r="B1792" t="s">
        <v>2555</v>
      </c>
      <c r="C1792" t="s">
        <v>3006</v>
      </c>
      <c r="D1792" t="s">
        <v>2556</v>
      </c>
      <c r="E1792" t="s">
        <v>2587</v>
      </c>
      <c r="F1792" t="s">
        <v>3770</v>
      </c>
      <c r="G1792" t="s">
        <v>5476</v>
      </c>
      <c r="H1792" t="str">
        <f t="shared" si="56"/>
        <v>36</v>
      </c>
      <c r="I1792">
        <f t="shared" si="55"/>
        <v>3</v>
      </c>
    </row>
    <row r="1793" spans="1:9">
      <c r="A1793" t="s">
        <v>2650</v>
      </c>
      <c r="B1793" t="s">
        <v>2559</v>
      </c>
      <c r="C1793" t="s">
        <v>3006</v>
      </c>
      <c r="D1793" t="s">
        <v>2560</v>
      </c>
      <c r="E1793" t="s">
        <v>2587</v>
      </c>
      <c r="F1793" t="s">
        <v>3761</v>
      </c>
      <c r="G1793" t="s">
        <v>3762</v>
      </c>
      <c r="H1793" t="str">
        <f t="shared" si="56"/>
        <v>27</v>
      </c>
      <c r="I1793">
        <f t="shared" si="55"/>
        <v>3</v>
      </c>
    </row>
    <row r="1794" spans="1:9">
      <c r="A1794" t="s">
        <v>2650</v>
      </c>
      <c r="B1794" t="s">
        <v>2547</v>
      </c>
      <c r="C1794" t="s">
        <v>3006</v>
      </c>
      <c r="D1794" t="s">
        <v>2548</v>
      </c>
      <c r="E1794" t="s">
        <v>2589</v>
      </c>
      <c r="F1794" t="s">
        <v>3761</v>
      </c>
      <c r="G1794" t="s">
        <v>5463</v>
      </c>
      <c r="H1794" t="str">
        <f t="shared" si="56"/>
        <v>16</v>
      </c>
      <c r="I1794">
        <f t="shared" ref="I1794:I1852" si="57">IFERROR(VLOOKUP(E1794,dataTitleIOrder,2,0),"")</f>
        <v>1</v>
      </c>
    </row>
    <row r="1795" spans="1:9">
      <c r="A1795" t="s">
        <v>2650</v>
      </c>
      <c r="B1795" t="s">
        <v>2549</v>
      </c>
      <c r="C1795" t="s">
        <v>3006</v>
      </c>
      <c r="D1795" t="s">
        <v>2550</v>
      </c>
      <c r="E1795" t="s">
        <v>2589</v>
      </c>
      <c r="F1795" t="s">
        <v>3761</v>
      </c>
      <c r="G1795" t="s">
        <v>5463</v>
      </c>
      <c r="H1795" t="str">
        <f t="shared" si="56"/>
        <v>16</v>
      </c>
      <c r="I1795">
        <f t="shared" si="57"/>
        <v>1</v>
      </c>
    </row>
    <row r="1796" spans="1:9">
      <c r="A1796" t="s">
        <v>2650</v>
      </c>
      <c r="B1796" t="s">
        <v>2553</v>
      </c>
      <c r="C1796" t="s">
        <v>3006</v>
      </c>
      <c r="D1796" t="s">
        <v>2554</v>
      </c>
      <c r="E1796" t="s">
        <v>2589</v>
      </c>
      <c r="F1796" t="s">
        <v>3761</v>
      </c>
      <c r="G1796" t="s">
        <v>5463</v>
      </c>
      <c r="H1796" t="str">
        <f t="shared" si="56"/>
        <v>16</v>
      </c>
      <c r="I1796">
        <f t="shared" si="57"/>
        <v>1</v>
      </c>
    </row>
    <row r="1797" spans="1:9">
      <c r="A1797" t="s">
        <v>2650</v>
      </c>
      <c r="B1797" t="s">
        <v>2551</v>
      </c>
      <c r="C1797" t="s">
        <v>3006</v>
      </c>
      <c r="D1797" t="s">
        <v>2552</v>
      </c>
      <c r="E1797" t="s">
        <v>2589</v>
      </c>
      <c r="F1797" t="s">
        <v>3761</v>
      </c>
      <c r="G1797" t="s">
        <v>5464</v>
      </c>
      <c r="H1797" t="str">
        <f t="shared" si="56"/>
        <v>15</v>
      </c>
      <c r="I1797">
        <f t="shared" si="57"/>
        <v>1</v>
      </c>
    </row>
    <row r="1798" spans="1:9">
      <c r="A1798" t="s">
        <v>2650</v>
      </c>
      <c r="B1798" t="s">
        <v>3576</v>
      </c>
      <c r="C1798" t="s">
        <v>3006</v>
      </c>
      <c r="D1798" t="s">
        <v>3578</v>
      </c>
      <c r="E1798" t="s">
        <v>2587</v>
      </c>
      <c r="F1798" t="s">
        <v>3764</v>
      </c>
      <c r="G1798" t="s">
        <v>5483</v>
      </c>
      <c r="H1798" t="str">
        <f t="shared" si="56"/>
        <v>07</v>
      </c>
      <c r="I1798">
        <f t="shared" si="57"/>
        <v>3</v>
      </c>
    </row>
    <row r="1799" spans="1:9">
      <c r="A1799" t="s">
        <v>2650</v>
      </c>
      <c r="B1799" t="s">
        <v>4396</v>
      </c>
      <c r="C1799" t="s">
        <v>3006</v>
      </c>
      <c r="D1799" t="s">
        <v>2346</v>
      </c>
      <c r="E1799" t="s">
        <v>2589</v>
      </c>
      <c r="F1799" t="s">
        <v>3764</v>
      </c>
      <c r="G1799" t="s">
        <v>3017</v>
      </c>
      <c r="H1799" t="str">
        <f t="shared" si="56"/>
        <v>01</v>
      </c>
      <c r="I1799">
        <f t="shared" si="57"/>
        <v>1</v>
      </c>
    </row>
    <row r="1800" spans="1:9">
      <c r="A1800" t="s">
        <v>2649</v>
      </c>
      <c r="B1800" t="s">
        <v>2456</v>
      </c>
      <c r="C1800" t="s">
        <v>4494</v>
      </c>
      <c r="D1800" t="s">
        <v>2457</v>
      </c>
      <c r="E1800" t="s">
        <v>2589</v>
      </c>
      <c r="F1800" t="s">
        <v>3755</v>
      </c>
      <c r="G1800" t="s">
        <v>3756</v>
      </c>
      <c r="H1800" t="str">
        <f t="shared" si="56"/>
        <v>56</v>
      </c>
      <c r="I1800">
        <f t="shared" si="57"/>
        <v>1</v>
      </c>
    </row>
    <row r="1801" spans="1:9">
      <c r="A1801" t="s">
        <v>2649</v>
      </c>
      <c r="B1801" t="s">
        <v>4810</v>
      </c>
      <c r="C1801" t="s">
        <v>4494</v>
      </c>
      <c r="D1801" t="s">
        <v>4809</v>
      </c>
      <c r="E1801" t="s">
        <v>2589</v>
      </c>
      <c r="F1801" t="s">
        <v>3757</v>
      </c>
      <c r="G1801" t="s">
        <v>3772</v>
      </c>
      <c r="H1801" t="str">
        <f t="shared" si="56"/>
        <v>52</v>
      </c>
      <c r="I1801">
        <f t="shared" si="57"/>
        <v>1</v>
      </c>
    </row>
    <row r="1802" spans="1:9">
      <c r="A1802" t="s">
        <v>2649</v>
      </c>
      <c r="B1802" t="s">
        <v>2455</v>
      </c>
      <c r="C1802" t="s">
        <v>4494</v>
      </c>
      <c r="D1802" t="s">
        <v>4397</v>
      </c>
      <c r="E1802" t="s">
        <v>2589</v>
      </c>
      <c r="F1802" t="s">
        <v>3761</v>
      </c>
      <c r="G1802" t="s">
        <v>3768</v>
      </c>
      <c r="H1802" t="str">
        <f t="shared" si="56"/>
        <v>13</v>
      </c>
      <c r="I1802">
        <f t="shared" si="57"/>
        <v>1</v>
      </c>
    </row>
    <row r="1803" spans="1:9">
      <c r="A1803" t="s">
        <v>2649</v>
      </c>
      <c r="B1803" t="s">
        <v>2569</v>
      </c>
      <c r="C1803" t="s">
        <v>4494</v>
      </c>
      <c r="D1803" t="s">
        <v>2454</v>
      </c>
      <c r="E1803" t="s">
        <v>2097</v>
      </c>
      <c r="F1803" t="s">
        <v>3761</v>
      </c>
      <c r="G1803" t="s">
        <v>3768</v>
      </c>
      <c r="H1803" t="str">
        <f t="shared" si="56"/>
        <v>13</v>
      </c>
      <c r="I1803">
        <f t="shared" si="57"/>
        <v>2</v>
      </c>
    </row>
    <row r="1804" spans="1:9">
      <c r="A1804" t="s">
        <v>2648</v>
      </c>
      <c r="B1804" t="s">
        <v>2470</v>
      </c>
      <c r="C1804" t="s">
        <v>3005</v>
      </c>
      <c r="D1804" t="s">
        <v>2471</v>
      </c>
      <c r="E1804" t="s">
        <v>2589</v>
      </c>
      <c r="F1804" t="s">
        <v>3755</v>
      </c>
      <c r="G1804" t="s">
        <v>3756</v>
      </c>
      <c r="H1804" t="str">
        <f t="shared" si="56"/>
        <v>56</v>
      </c>
      <c r="I1804">
        <f t="shared" si="57"/>
        <v>1</v>
      </c>
    </row>
    <row r="1805" spans="1:9">
      <c r="A1805" t="s">
        <v>2648</v>
      </c>
      <c r="B1805" t="s">
        <v>2468</v>
      </c>
      <c r="C1805" t="s">
        <v>3005</v>
      </c>
      <c r="D1805" t="s">
        <v>2469</v>
      </c>
      <c r="E1805" t="s">
        <v>2589</v>
      </c>
      <c r="F1805" t="s">
        <v>3757</v>
      </c>
      <c r="G1805" t="s">
        <v>3758</v>
      </c>
      <c r="H1805" t="str">
        <f t="shared" si="56"/>
        <v>50</v>
      </c>
      <c r="I1805">
        <f t="shared" si="57"/>
        <v>1</v>
      </c>
    </row>
    <row r="1806" spans="1:9">
      <c r="A1806" t="s">
        <v>2648</v>
      </c>
      <c r="B1806" t="s">
        <v>2466</v>
      </c>
      <c r="C1806" t="s">
        <v>3005</v>
      </c>
      <c r="D1806" t="s">
        <v>2467</v>
      </c>
      <c r="E1806" t="s">
        <v>2587</v>
      </c>
      <c r="F1806" t="s">
        <v>3757</v>
      </c>
      <c r="G1806" t="s">
        <v>3758</v>
      </c>
      <c r="H1806" t="str">
        <f t="shared" si="56"/>
        <v>50</v>
      </c>
      <c r="I1806">
        <f t="shared" si="57"/>
        <v>3</v>
      </c>
    </row>
    <row r="1807" spans="1:9">
      <c r="A1807" t="s">
        <v>2648</v>
      </c>
      <c r="B1807" t="s">
        <v>2464</v>
      </c>
      <c r="C1807" t="s">
        <v>3005</v>
      </c>
      <c r="D1807" t="s">
        <v>2465</v>
      </c>
      <c r="E1807" t="s">
        <v>2589</v>
      </c>
      <c r="F1807" t="s">
        <v>3761</v>
      </c>
      <c r="G1807" t="s">
        <v>3762</v>
      </c>
      <c r="H1807" t="str">
        <f t="shared" si="56"/>
        <v>27</v>
      </c>
      <c r="I1807">
        <f t="shared" si="57"/>
        <v>1</v>
      </c>
    </row>
    <row r="1808" spans="1:9">
      <c r="A1808" t="s">
        <v>2648</v>
      </c>
      <c r="B1808" t="s">
        <v>2458</v>
      </c>
      <c r="C1808" t="s">
        <v>3005</v>
      </c>
      <c r="D1808" t="s">
        <v>2459</v>
      </c>
      <c r="E1808" t="s">
        <v>2587</v>
      </c>
      <c r="F1808" t="s">
        <v>3761</v>
      </c>
      <c r="G1808" t="s">
        <v>5463</v>
      </c>
      <c r="H1808" t="str">
        <f t="shared" si="56"/>
        <v>16</v>
      </c>
      <c r="I1808">
        <f t="shared" si="57"/>
        <v>3</v>
      </c>
    </row>
    <row r="1809" spans="1:9">
      <c r="A1809" t="s">
        <v>2648</v>
      </c>
      <c r="B1809" t="s">
        <v>2462</v>
      </c>
      <c r="C1809" t="s">
        <v>3005</v>
      </c>
      <c r="D1809" t="s">
        <v>2463</v>
      </c>
      <c r="E1809" t="s">
        <v>2587</v>
      </c>
      <c r="F1809" t="s">
        <v>3761</v>
      </c>
      <c r="G1809" t="s">
        <v>5463</v>
      </c>
      <c r="H1809" t="str">
        <f t="shared" si="56"/>
        <v>16</v>
      </c>
      <c r="I1809">
        <f t="shared" si="57"/>
        <v>3</v>
      </c>
    </row>
    <row r="1810" spans="1:9">
      <c r="A1810" t="s">
        <v>2648</v>
      </c>
      <c r="B1810" t="s">
        <v>2460</v>
      </c>
      <c r="C1810" t="s">
        <v>3005</v>
      </c>
      <c r="D1810" t="s">
        <v>2461</v>
      </c>
      <c r="E1810" t="s">
        <v>2589</v>
      </c>
      <c r="F1810" t="s">
        <v>3764</v>
      </c>
      <c r="G1810" t="s">
        <v>3765</v>
      </c>
      <c r="H1810" t="str">
        <f t="shared" si="56"/>
        <v>06</v>
      </c>
      <c r="I1810">
        <f t="shared" si="57"/>
        <v>1</v>
      </c>
    </row>
    <row r="1811" spans="1:9">
      <c r="A1811" t="s">
        <v>2647</v>
      </c>
      <c r="B1811" t="s">
        <v>2472</v>
      </c>
      <c r="C1811" t="s">
        <v>4495</v>
      </c>
      <c r="D1811" t="s">
        <v>4398</v>
      </c>
      <c r="E1811" t="s">
        <v>2587</v>
      </c>
      <c r="F1811" t="s">
        <v>3755</v>
      </c>
      <c r="G1811" t="s">
        <v>3756</v>
      </c>
      <c r="H1811" t="str">
        <f t="shared" si="56"/>
        <v>56</v>
      </c>
      <c r="I1811">
        <f t="shared" si="57"/>
        <v>3</v>
      </c>
    </row>
    <row r="1812" spans="1:9">
      <c r="A1812" t="s">
        <v>2646</v>
      </c>
      <c r="B1812" t="s">
        <v>2473</v>
      </c>
      <c r="C1812" t="s">
        <v>4496</v>
      </c>
      <c r="D1812" t="s">
        <v>2474</v>
      </c>
      <c r="E1812" t="s">
        <v>2587</v>
      </c>
      <c r="F1812" t="s">
        <v>3755</v>
      </c>
      <c r="G1812" t="s">
        <v>3756</v>
      </c>
      <c r="H1812" t="str">
        <f t="shared" si="56"/>
        <v>56</v>
      </c>
      <c r="I1812">
        <f t="shared" si="57"/>
        <v>3</v>
      </c>
    </row>
    <row r="1813" spans="1:9">
      <c r="A1813" t="s">
        <v>2645</v>
      </c>
      <c r="B1813" t="s">
        <v>2475</v>
      </c>
      <c r="C1813" t="s">
        <v>4399</v>
      </c>
      <c r="D1813" t="s">
        <v>4399</v>
      </c>
      <c r="E1813" t="s">
        <v>2097</v>
      </c>
      <c r="F1813" t="s">
        <v>3755</v>
      </c>
      <c r="G1813" t="s">
        <v>3756</v>
      </c>
      <c r="H1813" t="str">
        <f t="shared" si="56"/>
        <v>56</v>
      </c>
      <c r="I1813">
        <f t="shared" si="57"/>
        <v>2</v>
      </c>
    </row>
    <row r="1814" spans="1:9">
      <c r="A1814" t="s">
        <v>2644</v>
      </c>
      <c r="B1814" t="s">
        <v>2476</v>
      </c>
      <c r="C1814" t="s">
        <v>4497</v>
      </c>
      <c r="D1814" t="s">
        <v>4400</v>
      </c>
      <c r="E1814" t="s">
        <v>2587</v>
      </c>
      <c r="F1814" t="s">
        <v>3755</v>
      </c>
      <c r="G1814" t="s">
        <v>3756</v>
      </c>
      <c r="H1814" t="str">
        <f t="shared" si="56"/>
        <v>56</v>
      </c>
      <c r="I1814">
        <f t="shared" si="57"/>
        <v>3</v>
      </c>
    </row>
    <row r="1815" spans="1:9">
      <c r="A1815" t="s">
        <v>2643</v>
      </c>
      <c r="B1815" t="s">
        <v>2477</v>
      </c>
      <c r="C1815" t="s">
        <v>4498</v>
      </c>
      <c r="D1815" t="s">
        <v>4401</v>
      </c>
      <c r="E1815" t="s">
        <v>2097</v>
      </c>
      <c r="F1815" t="s">
        <v>3755</v>
      </c>
      <c r="G1815" t="s">
        <v>3756</v>
      </c>
      <c r="H1815" t="str">
        <f t="shared" si="56"/>
        <v>56</v>
      </c>
      <c r="I1815">
        <f t="shared" si="57"/>
        <v>2</v>
      </c>
    </row>
    <row r="1816" spans="1:9">
      <c r="A1816" t="s">
        <v>5415</v>
      </c>
      <c r="B1816" t="s">
        <v>5416</v>
      </c>
      <c r="C1816" t="s">
        <v>4995</v>
      </c>
      <c r="D1816" t="s">
        <v>5417</v>
      </c>
      <c r="E1816" t="s">
        <v>2587</v>
      </c>
      <c r="F1816" t="s">
        <v>3755</v>
      </c>
      <c r="G1816" t="s">
        <v>3756</v>
      </c>
      <c r="H1816" t="str">
        <f t="shared" si="56"/>
        <v>56</v>
      </c>
      <c r="I1816">
        <f t="shared" si="57"/>
        <v>3</v>
      </c>
    </row>
    <row r="1817" spans="1:9">
      <c r="A1817" t="s">
        <v>2642</v>
      </c>
      <c r="B1817" t="s">
        <v>2478</v>
      </c>
      <c r="C1817" t="s">
        <v>4499</v>
      </c>
      <c r="D1817" t="s">
        <v>4402</v>
      </c>
      <c r="E1817" t="s">
        <v>2097</v>
      </c>
      <c r="F1817" t="s">
        <v>3755</v>
      </c>
      <c r="G1817" t="s">
        <v>3756</v>
      </c>
      <c r="H1817" t="str">
        <f t="shared" si="56"/>
        <v>56</v>
      </c>
      <c r="I1817">
        <f t="shared" si="57"/>
        <v>2</v>
      </c>
    </row>
    <row r="1818" spans="1:9">
      <c r="A1818" t="s">
        <v>2641</v>
      </c>
      <c r="B1818" t="s">
        <v>2479</v>
      </c>
      <c r="C1818" t="s">
        <v>4500</v>
      </c>
      <c r="D1818" t="s">
        <v>4403</v>
      </c>
      <c r="E1818" t="s">
        <v>2097</v>
      </c>
      <c r="F1818" t="s">
        <v>3755</v>
      </c>
      <c r="G1818" t="s">
        <v>3756</v>
      </c>
      <c r="H1818" t="str">
        <f t="shared" si="56"/>
        <v>56</v>
      </c>
      <c r="I1818">
        <f t="shared" si="57"/>
        <v>2</v>
      </c>
    </row>
    <row r="1819" spans="1:9">
      <c r="A1819" t="s">
        <v>2640</v>
      </c>
      <c r="B1819" t="s">
        <v>2480</v>
      </c>
      <c r="C1819" t="s">
        <v>4501</v>
      </c>
      <c r="D1819" t="s">
        <v>4404</v>
      </c>
      <c r="E1819" t="s">
        <v>2097</v>
      </c>
      <c r="F1819" t="s">
        <v>3755</v>
      </c>
      <c r="G1819" t="s">
        <v>3756</v>
      </c>
      <c r="H1819" t="str">
        <f t="shared" si="56"/>
        <v>56</v>
      </c>
      <c r="I1819">
        <f t="shared" si="57"/>
        <v>2</v>
      </c>
    </row>
    <row r="1820" spans="1:9">
      <c r="A1820" t="s">
        <v>2639</v>
      </c>
      <c r="B1820" t="s">
        <v>2481</v>
      </c>
      <c r="C1820" t="s">
        <v>4502</v>
      </c>
      <c r="D1820" t="s">
        <v>4405</v>
      </c>
      <c r="E1820" t="s">
        <v>2097</v>
      </c>
      <c r="F1820" t="s">
        <v>3755</v>
      </c>
      <c r="G1820" t="s">
        <v>3756</v>
      </c>
      <c r="H1820" t="str">
        <f t="shared" si="56"/>
        <v>56</v>
      </c>
      <c r="I1820">
        <f t="shared" si="57"/>
        <v>2</v>
      </c>
    </row>
    <row r="1821" spans="1:9">
      <c r="A1821" t="s">
        <v>2638</v>
      </c>
      <c r="B1821" t="s">
        <v>2482</v>
      </c>
      <c r="C1821" t="s">
        <v>4503</v>
      </c>
      <c r="D1821" t="s">
        <v>4406</v>
      </c>
      <c r="E1821" t="s">
        <v>2587</v>
      </c>
      <c r="F1821" t="s">
        <v>3755</v>
      </c>
      <c r="G1821" t="s">
        <v>3756</v>
      </c>
      <c r="H1821" t="str">
        <f t="shared" si="56"/>
        <v>56</v>
      </c>
      <c r="I1821">
        <f t="shared" si="57"/>
        <v>3</v>
      </c>
    </row>
    <row r="1822" spans="1:9">
      <c r="A1822" t="s">
        <v>2637</v>
      </c>
      <c r="B1822" t="s">
        <v>2483</v>
      </c>
      <c r="C1822" t="s">
        <v>4504</v>
      </c>
      <c r="D1822" t="s">
        <v>4407</v>
      </c>
      <c r="E1822" t="s">
        <v>2097</v>
      </c>
      <c r="F1822" t="s">
        <v>3755</v>
      </c>
      <c r="G1822" t="s">
        <v>3756</v>
      </c>
      <c r="H1822" t="str">
        <f t="shared" si="56"/>
        <v>56</v>
      </c>
      <c r="I1822">
        <f t="shared" si="57"/>
        <v>2</v>
      </c>
    </row>
    <row r="1823" spans="1:9">
      <c r="A1823" t="s">
        <v>2636</v>
      </c>
      <c r="B1823" t="s">
        <v>2484</v>
      </c>
      <c r="C1823" t="s">
        <v>4505</v>
      </c>
      <c r="D1823" t="s">
        <v>2485</v>
      </c>
      <c r="E1823" t="s">
        <v>2587</v>
      </c>
      <c r="F1823" t="s">
        <v>3755</v>
      </c>
      <c r="G1823" t="s">
        <v>3756</v>
      </c>
      <c r="H1823" t="str">
        <f t="shared" si="56"/>
        <v>56</v>
      </c>
      <c r="I1823">
        <f t="shared" si="57"/>
        <v>3</v>
      </c>
    </row>
    <row r="1824" spans="1:9">
      <c r="A1824" t="s">
        <v>2635</v>
      </c>
      <c r="B1824" t="s">
        <v>2486</v>
      </c>
      <c r="C1824" t="s">
        <v>4408</v>
      </c>
      <c r="D1824" t="s">
        <v>4408</v>
      </c>
      <c r="E1824" t="s">
        <v>2587</v>
      </c>
      <c r="F1824" t="s">
        <v>3755</v>
      </c>
      <c r="G1824" t="s">
        <v>3756</v>
      </c>
      <c r="H1824" t="str">
        <f t="shared" si="56"/>
        <v>56</v>
      </c>
      <c r="I1824">
        <f t="shared" si="57"/>
        <v>3</v>
      </c>
    </row>
    <row r="1825" spans="1:9">
      <c r="A1825" t="s">
        <v>2634</v>
      </c>
      <c r="B1825" t="s">
        <v>2487</v>
      </c>
      <c r="C1825" t="s">
        <v>4506</v>
      </c>
      <c r="D1825" t="s">
        <v>4409</v>
      </c>
      <c r="E1825" t="s">
        <v>2097</v>
      </c>
      <c r="F1825" t="s">
        <v>3755</v>
      </c>
      <c r="G1825" t="s">
        <v>3756</v>
      </c>
      <c r="H1825" t="str">
        <f t="shared" si="56"/>
        <v>56</v>
      </c>
      <c r="I1825">
        <f t="shared" si="57"/>
        <v>2</v>
      </c>
    </row>
    <row r="1826" spans="1:9">
      <c r="A1826" t="s">
        <v>2633</v>
      </c>
      <c r="B1826" t="s">
        <v>2488</v>
      </c>
      <c r="C1826" t="s">
        <v>4507</v>
      </c>
      <c r="D1826" t="s">
        <v>4410</v>
      </c>
      <c r="E1826" t="s">
        <v>2587</v>
      </c>
      <c r="F1826" t="s">
        <v>3755</v>
      </c>
      <c r="G1826" t="s">
        <v>3756</v>
      </c>
      <c r="H1826" t="str">
        <f t="shared" si="56"/>
        <v>56</v>
      </c>
      <c r="I1826">
        <f t="shared" si="57"/>
        <v>3</v>
      </c>
    </row>
    <row r="1827" spans="1:9">
      <c r="A1827" t="s">
        <v>2632</v>
      </c>
      <c r="B1827" t="s">
        <v>2489</v>
      </c>
      <c r="C1827" t="s">
        <v>4508</v>
      </c>
      <c r="D1827" t="s">
        <v>4411</v>
      </c>
      <c r="E1827" t="s">
        <v>2097</v>
      </c>
      <c r="F1827" t="s">
        <v>3755</v>
      </c>
      <c r="G1827" t="s">
        <v>3756</v>
      </c>
      <c r="H1827" t="str">
        <f t="shared" si="56"/>
        <v>56</v>
      </c>
      <c r="I1827">
        <f t="shared" si="57"/>
        <v>2</v>
      </c>
    </row>
    <row r="1828" spans="1:9">
      <c r="A1828" t="s">
        <v>2630</v>
      </c>
      <c r="B1828" t="s">
        <v>2491</v>
      </c>
      <c r="C1828" t="s">
        <v>4413</v>
      </c>
      <c r="D1828" t="s">
        <v>4413</v>
      </c>
      <c r="E1828" t="s">
        <v>2587</v>
      </c>
      <c r="F1828" t="s">
        <v>3755</v>
      </c>
      <c r="G1828" t="s">
        <v>3756</v>
      </c>
      <c r="H1828" t="str">
        <f t="shared" si="56"/>
        <v>56</v>
      </c>
      <c r="I1828">
        <f t="shared" si="57"/>
        <v>3</v>
      </c>
    </row>
    <row r="1829" spans="1:9">
      <c r="A1829" t="s">
        <v>2629</v>
      </c>
      <c r="B1829" t="s">
        <v>2492</v>
      </c>
      <c r="C1829" t="s">
        <v>4510</v>
      </c>
      <c r="D1829" t="s">
        <v>4414</v>
      </c>
      <c r="E1829" t="s">
        <v>2097</v>
      </c>
      <c r="F1829" t="s">
        <v>3755</v>
      </c>
      <c r="G1829" t="s">
        <v>3756</v>
      </c>
      <c r="H1829" t="str">
        <f t="shared" si="56"/>
        <v>56</v>
      </c>
      <c r="I1829">
        <f t="shared" si="57"/>
        <v>2</v>
      </c>
    </row>
    <row r="1830" spans="1:9">
      <c r="A1830" t="s">
        <v>2628</v>
      </c>
      <c r="B1830" t="s">
        <v>2493</v>
      </c>
      <c r="C1830" t="s">
        <v>4511</v>
      </c>
      <c r="D1830" t="s">
        <v>4415</v>
      </c>
      <c r="E1830" t="s">
        <v>2587</v>
      </c>
      <c r="F1830" t="s">
        <v>3755</v>
      </c>
      <c r="G1830" t="s">
        <v>3756</v>
      </c>
      <c r="H1830" t="str">
        <f t="shared" si="56"/>
        <v>56</v>
      </c>
      <c r="I1830">
        <f t="shared" si="57"/>
        <v>3</v>
      </c>
    </row>
    <row r="1831" spans="1:9">
      <c r="A1831" t="s">
        <v>2627</v>
      </c>
      <c r="B1831" t="s">
        <v>2494</v>
      </c>
      <c r="C1831" t="s">
        <v>4416</v>
      </c>
      <c r="D1831" t="s">
        <v>4416</v>
      </c>
      <c r="E1831" t="s">
        <v>2097</v>
      </c>
      <c r="F1831" t="s">
        <v>3755</v>
      </c>
      <c r="G1831" t="s">
        <v>3756</v>
      </c>
      <c r="H1831" t="str">
        <f t="shared" si="56"/>
        <v>56</v>
      </c>
      <c r="I1831">
        <f t="shared" si="57"/>
        <v>2</v>
      </c>
    </row>
    <row r="1832" spans="1:9">
      <c r="A1832" t="s">
        <v>2626</v>
      </c>
      <c r="B1832" t="s">
        <v>2495</v>
      </c>
      <c r="C1832" t="s">
        <v>4512</v>
      </c>
      <c r="D1832" t="s">
        <v>4417</v>
      </c>
      <c r="E1832" t="s">
        <v>2587</v>
      </c>
      <c r="F1832" t="s">
        <v>3755</v>
      </c>
      <c r="G1832" t="s">
        <v>3756</v>
      </c>
      <c r="H1832" t="str">
        <f t="shared" si="56"/>
        <v>56</v>
      </c>
      <c r="I1832">
        <f t="shared" si="57"/>
        <v>3</v>
      </c>
    </row>
    <row r="1833" spans="1:9">
      <c r="A1833" t="s">
        <v>2625</v>
      </c>
      <c r="B1833" t="s">
        <v>2496</v>
      </c>
      <c r="C1833" t="s">
        <v>4513</v>
      </c>
      <c r="D1833" t="s">
        <v>4418</v>
      </c>
      <c r="E1833" t="s">
        <v>2587</v>
      </c>
      <c r="F1833" t="s">
        <v>3755</v>
      </c>
      <c r="G1833" t="s">
        <v>3756</v>
      </c>
      <c r="H1833" t="str">
        <f t="shared" si="56"/>
        <v>56</v>
      </c>
      <c r="I1833">
        <f t="shared" si="57"/>
        <v>3</v>
      </c>
    </row>
    <row r="1834" spans="1:9">
      <c r="A1834" t="s">
        <v>2624</v>
      </c>
      <c r="B1834" t="s">
        <v>2497</v>
      </c>
      <c r="C1834" t="s">
        <v>5558</v>
      </c>
      <c r="D1834" t="s">
        <v>5558</v>
      </c>
      <c r="E1834" t="s">
        <v>2587</v>
      </c>
      <c r="F1834" t="s">
        <v>3755</v>
      </c>
      <c r="G1834" t="s">
        <v>3756</v>
      </c>
      <c r="H1834" t="str">
        <f t="shared" si="56"/>
        <v>56</v>
      </c>
      <c r="I1834">
        <f t="shared" si="57"/>
        <v>3</v>
      </c>
    </row>
    <row r="1835" spans="1:9">
      <c r="A1835" t="s">
        <v>2623</v>
      </c>
      <c r="B1835" t="s">
        <v>2614</v>
      </c>
      <c r="C1835" t="s">
        <v>4514</v>
      </c>
      <c r="D1835" t="s">
        <v>4420</v>
      </c>
      <c r="E1835" t="s">
        <v>2587</v>
      </c>
      <c r="F1835" t="s">
        <v>3755</v>
      </c>
      <c r="G1835" t="s">
        <v>3756</v>
      </c>
      <c r="H1835" t="str">
        <f t="shared" si="56"/>
        <v>56</v>
      </c>
      <c r="I1835">
        <f t="shared" si="57"/>
        <v>3</v>
      </c>
    </row>
    <row r="1836" spans="1:9">
      <c r="A1836" t="s">
        <v>2622</v>
      </c>
      <c r="B1836" t="s">
        <v>2615</v>
      </c>
      <c r="C1836" t="s">
        <v>4515</v>
      </c>
      <c r="D1836" t="s">
        <v>4421</v>
      </c>
      <c r="E1836" t="s">
        <v>2587</v>
      </c>
      <c r="F1836" t="s">
        <v>3755</v>
      </c>
      <c r="G1836" t="s">
        <v>3756</v>
      </c>
      <c r="H1836" t="str">
        <f t="shared" si="56"/>
        <v>56</v>
      </c>
      <c r="I1836">
        <f t="shared" si="57"/>
        <v>3</v>
      </c>
    </row>
    <row r="1837" spans="1:9">
      <c r="A1837" t="s">
        <v>2621</v>
      </c>
      <c r="B1837" t="s">
        <v>2616</v>
      </c>
      <c r="C1837" t="s">
        <v>4516</v>
      </c>
      <c r="D1837" t="s">
        <v>4422</v>
      </c>
      <c r="E1837" t="s">
        <v>2587</v>
      </c>
      <c r="F1837" t="s">
        <v>3755</v>
      </c>
      <c r="G1837" t="s">
        <v>3756</v>
      </c>
      <c r="H1837" t="str">
        <f t="shared" si="56"/>
        <v>56</v>
      </c>
      <c r="I1837">
        <f t="shared" si="57"/>
        <v>3</v>
      </c>
    </row>
    <row r="1838" spans="1:9">
      <c r="A1838" t="s">
        <v>2619</v>
      </c>
      <c r="B1838" t="s">
        <v>2618</v>
      </c>
      <c r="C1838" t="s">
        <v>4424</v>
      </c>
      <c r="D1838" t="s">
        <v>4424</v>
      </c>
      <c r="E1838" t="s">
        <v>2587</v>
      </c>
      <c r="F1838" t="s">
        <v>3755</v>
      </c>
      <c r="G1838" t="s">
        <v>3756</v>
      </c>
      <c r="H1838" t="str">
        <f t="shared" si="56"/>
        <v>56</v>
      </c>
      <c r="I1838">
        <f t="shared" si="57"/>
        <v>3</v>
      </c>
    </row>
    <row r="1839" spans="1:9">
      <c r="A1839" t="s">
        <v>4811</v>
      </c>
      <c r="B1839" t="s">
        <v>4813</v>
      </c>
      <c r="C1839" t="s">
        <v>5189</v>
      </c>
      <c r="D1839" t="s">
        <v>4812</v>
      </c>
      <c r="E1839" t="s">
        <v>2097</v>
      </c>
      <c r="F1839" t="s">
        <v>3755</v>
      </c>
      <c r="G1839" t="s">
        <v>3756</v>
      </c>
      <c r="H1839" t="str">
        <f t="shared" si="56"/>
        <v>56</v>
      </c>
      <c r="I1839">
        <f t="shared" si="57"/>
        <v>2</v>
      </c>
    </row>
    <row r="1840" spans="1:9">
      <c r="A1840" t="s">
        <v>4814</v>
      </c>
      <c r="B1840" t="s">
        <v>4816</v>
      </c>
      <c r="C1840" t="s">
        <v>4880</v>
      </c>
      <c r="D1840" t="s">
        <v>4815</v>
      </c>
      <c r="E1840" t="s">
        <v>2097</v>
      </c>
      <c r="F1840" t="s">
        <v>4553</v>
      </c>
      <c r="G1840" t="s">
        <v>4724</v>
      </c>
      <c r="H1840" t="str">
        <f t="shared" si="56"/>
        <v>71</v>
      </c>
      <c r="I1840">
        <f t="shared" si="57"/>
        <v>2</v>
      </c>
    </row>
    <row r="1841" spans="1:9">
      <c r="A1841" t="s">
        <v>4817</v>
      </c>
      <c r="B1841" t="s">
        <v>4819</v>
      </c>
      <c r="C1841" t="s">
        <v>5532</v>
      </c>
      <c r="D1841" t="s">
        <v>5533</v>
      </c>
      <c r="E1841" t="s">
        <v>2097</v>
      </c>
      <c r="F1841" t="s">
        <v>3761</v>
      </c>
      <c r="G1841" t="s">
        <v>5486</v>
      </c>
      <c r="H1841" t="str">
        <f t="shared" si="56"/>
        <v>17</v>
      </c>
      <c r="I1841">
        <f t="shared" si="57"/>
        <v>2</v>
      </c>
    </row>
    <row r="1842" spans="1:9">
      <c r="A1842" t="s">
        <v>4820</v>
      </c>
      <c r="B1842" t="s">
        <v>4822</v>
      </c>
      <c r="C1842" t="s">
        <v>5418</v>
      </c>
      <c r="D1842" t="s">
        <v>5419</v>
      </c>
      <c r="E1842" t="s">
        <v>2097</v>
      </c>
      <c r="F1842" t="s">
        <v>3755</v>
      </c>
      <c r="G1842" t="s">
        <v>3756</v>
      </c>
      <c r="H1842" t="str">
        <f t="shared" si="56"/>
        <v>56</v>
      </c>
      <c r="I1842">
        <f t="shared" si="57"/>
        <v>2</v>
      </c>
    </row>
    <row r="1843" spans="1:9">
      <c r="A1843" t="s">
        <v>4823</v>
      </c>
      <c r="B1843" t="s">
        <v>4825</v>
      </c>
      <c r="C1843" t="s">
        <v>5299</v>
      </c>
      <c r="D1843" t="s">
        <v>4824</v>
      </c>
      <c r="E1843" t="s">
        <v>2097</v>
      </c>
      <c r="F1843" t="s">
        <v>3770</v>
      </c>
      <c r="G1843" t="s">
        <v>3771</v>
      </c>
      <c r="H1843" t="str">
        <f t="shared" si="56"/>
        <v>34</v>
      </c>
      <c r="I1843">
        <f t="shared" si="57"/>
        <v>2</v>
      </c>
    </row>
    <row r="1844" spans="1:9">
      <c r="A1844" t="s">
        <v>4826</v>
      </c>
      <c r="B1844" t="s">
        <v>4828</v>
      </c>
      <c r="C1844" t="s">
        <v>5202</v>
      </c>
      <c r="D1844" t="s">
        <v>4827</v>
      </c>
      <c r="E1844" t="s">
        <v>2097</v>
      </c>
      <c r="F1844" t="s">
        <v>4553</v>
      </c>
      <c r="G1844" t="s">
        <v>3767</v>
      </c>
      <c r="H1844" t="str">
        <f t="shared" si="56"/>
        <v>58</v>
      </c>
      <c r="I1844">
        <f t="shared" si="57"/>
        <v>2</v>
      </c>
    </row>
    <row r="1845" spans="1:9">
      <c r="A1845" t="s">
        <v>4829</v>
      </c>
      <c r="B1845" t="s">
        <v>4831</v>
      </c>
      <c r="C1845" t="s">
        <v>4950</v>
      </c>
      <c r="D1845" t="s">
        <v>4830</v>
      </c>
      <c r="E1845" t="s">
        <v>2097</v>
      </c>
      <c r="F1845" t="s">
        <v>3755</v>
      </c>
      <c r="G1845" t="s">
        <v>5350</v>
      </c>
      <c r="H1845" t="str">
        <f t="shared" si="56"/>
        <v>72</v>
      </c>
      <c r="I1845">
        <f t="shared" si="57"/>
        <v>2</v>
      </c>
    </row>
    <row r="1846" spans="1:9">
      <c r="A1846" t="s">
        <v>4832</v>
      </c>
      <c r="B1846" t="s">
        <v>4834</v>
      </c>
      <c r="C1846" t="s">
        <v>5196</v>
      </c>
      <c r="D1846" t="s">
        <v>4833</v>
      </c>
      <c r="E1846" t="s">
        <v>2097</v>
      </c>
      <c r="F1846" t="s">
        <v>3755</v>
      </c>
      <c r="G1846" t="s">
        <v>3756</v>
      </c>
      <c r="H1846" t="str">
        <f t="shared" si="56"/>
        <v>56</v>
      </c>
      <c r="I1846">
        <f t="shared" si="57"/>
        <v>2</v>
      </c>
    </row>
    <row r="1847" spans="1:9">
      <c r="A1847" t="s">
        <v>4835</v>
      </c>
      <c r="B1847" t="s">
        <v>4837</v>
      </c>
      <c r="C1847" t="s">
        <v>4864</v>
      </c>
      <c r="D1847" t="s">
        <v>4836</v>
      </c>
      <c r="E1847" t="s">
        <v>2097</v>
      </c>
      <c r="F1847" t="s">
        <v>3757</v>
      </c>
      <c r="G1847" t="s">
        <v>3758</v>
      </c>
      <c r="H1847" t="str">
        <f t="shared" si="56"/>
        <v>50</v>
      </c>
      <c r="I1847">
        <f t="shared" si="57"/>
        <v>2</v>
      </c>
    </row>
    <row r="1848" spans="1:9">
      <c r="A1848" t="s">
        <v>5534</v>
      </c>
      <c r="B1848" t="s">
        <v>5535</v>
      </c>
      <c r="C1848" t="s">
        <v>5536</v>
      </c>
      <c r="D1848" t="s">
        <v>5537</v>
      </c>
      <c r="E1848" t="s">
        <v>2097</v>
      </c>
      <c r="F1848" t="s">
        <v>3764</v>
      </c>
      <c r="G1848" t="s">
        <v>5483</v>
      </c>
      <c r="H1848" t="str">
        <f t="shared" si="56"/>
        <v>07</v>
      </c>
      <c r="I1848">
        <f t="shared" si="57"/>
        <v>2</v>
      </c>
    </row>
    <row r="1849" spans="1:9">
      <c r="A1849" t="s">
        <v>5421</v>
      </c>
      <c r="B1849" t="s">
        <v>5422</v>
      </c>
      <c r="C1849" t="s">
        <v>5423</v>
      </c>
      <c r="D1849" t="s">
        <v>5424</v>
      </c>
      <c r="E1849" t="s">
        <v>2097</v>
      </c>
      <c r="F1849" t="s">
        <v>3761</v>
      </c>
      <c r="G1849" t="s">
        <v>5463</v>
      </c>
      <c r="H1849" t="str">
        <f t="shared" si="56"/>
        <v>16</v>
      </c>
      <c r="I1849">
        <f t="shared" si="57"/>
        <v>2</v>
      </c>
    </row>
    <row r="1850" spans="1:9">
      <c r="A1850" t="s">
        <v>5544</v>
      </c>
      <c r="B1850" t="s">
        <v>5545</v>
      </c>
      <c r="C1850" t="s">
        <v>5546</v>
      </c>
      <c r="D1850" t="s">
        <v>5547</v>
      </c>
      <c r="E1850" t="s">
        <v>2097</v>
      </c>
      <c r="F1850" t="s">
        <v>3757</v>
      </c>
      <c r="G1850" t="s">
        <v>3758</v>
      </c>
      <c r="H1850" t="str">
        <f t="shared" si="56"/>
        <v>50</v>
      </c>
      <c r="I1850">
        <f t="shared" si="57"/>
        <v>2</v>
      </c>
    </row>
    <row r="1851" spans="1:9">
      <c r="A1851" t="s">
        <v>4838</v>
      </c>
      <c r="B1851" t="s">
        <v>4840</v>
      </c>
      <c r="C1851" t="s">
        <v>5119</v>
      </c>
      <c r="D1851" t="s">
        <v>4839</v>
      </c>
      <c r="E1851" t="s">
        <v>2097</v>
      </c>
      <c r="F1851" t="s">
        <v>4553</v>
      </c>
      <c r="G1851" t="s">
        <v>5477</v>
      </c>
      <c r="H1851" t="str">
        <f t="shared" ref="H1851:H1852" si="58">VLOOKUP(G1851,dataSchoolOrder,2,0)</f>
        <v>62</v>
      </c>
      <c r="I1851">
        <f t="shared" si="57"/>
        <v>2</v>
      </c>
    </row>
    <row r="1852" spans="1:9">
      <c r="A1852" t="s">
        <v>4841</v>
      </c>
      <c r="B1852" t="s">
        <v>4843</v>
      </c>
      <c r="C1852" t="s">
        <v>5289</v>
      </c>
      <c r="D1852" t="s">
        <v>4842</v>
      </c>
      <c r="E1852" t="s">
        <v>2097</v>
      </c>
      <c r="F1852" t="s">
        <v>4553</v>
      </c>
      <c r="G1852" t="s">
        <v>5477</v>
      </c>
      <c r="H1852" t="str">
        <f t="shared" si="58"/>
        <v>62</v>
      </c>
      <c r="I1852">
        <f t="shared" si="57"/>
        <v>2</v>
      </c>
    </row>
  </sheetData>
  <autoFilter ref="A1:J1850">
    <sortState ref="A2:I1852">
      <sortCondition ref="A1:A1850"/>
    </sortState>
  </autoFilter>
  <phoneticPr fontId="14" type="noConversion"/>
  <pageMargins left="0.7" right="0.7" top="0.75" bottom="0.75" header="0.3" footer="0.3"/>
</worksheet>
</file>

<file path=xl/worksheets/sheet11.xml><?xml version="1.0" encoding="utf-8"?>
<worksheet xmlns="http://schemas.openxmlformats.org/spreadsheetml/2006/main" xmlns:r="http://schemas.openxmlformats.org/officeDocument/2006/relationships">
  <sheetPr codeName="Sheet10"/>
  <dimension ref="A1:C407"/>
  <sheetViews>
    <sheetView topLeftCell="A369" workbookViewId="0">
      <selection activeCell="C21" sqref="C21"/>
    </sheetView>
  </sheetViews>
  <sheetFormatPr defaultRowHeight="12.75"/>
  <cols>
    <col min="2" max="2" width="54.85546875" customWidth="1"/>
  </cols>
  <sheetData>
    <row r="1" spans="1:3" ht="15">
      <c r="A1" s="201" t="s">
        <v>4129</v>
      </c>
      <c r="B1" s="201" t="s">
        <v>1218</v>
      </c>
      <c r="C1" t="s">
        <v>1217</v>
      </c>
    </row>
    <row r="2" spans="1:3">
      <c r="A2" t="s">
        <v>2739</v>
      </c>
      <c r="B2" t="s">
        <v>4845</v>
      </c>
      <c r="C2" t="s">
        <v>2739</v>
      </c>
    </row>
    <row r="3" spans="1:3">
      <c r="A3" t="s">
        <v>3000</v>
      </c>
      <c r="B3" t="s">
        <v>1216</v>
      </c>
      <c r="C3" t="s">
        <v>3000</v>
      </c>
    </row>
    <row r="4" spans="1:3">
      <c r="A4" t="s">
        <v>2761</v>
      </c>
      <c r="B4" t="s">
        <v>4848</v>
      </c>
      <c r="C4" t="s">
        <v>2761</v>
      </c>
    </row>
    <row r="5" spans="1:3">
      <c r="A5" t="s">
        <v>2702</v>
      </c>
      <c r="B5" t="s">
        <v>3053</v>
      </c>
      <c r="C5" t="s">
        <v>2702</v>
      </c>
    </row>
    <row r="6" spans="1:3">
      <c r="A6" t="s">
        <v>2998</v>
      </c>
      <c r="B6" t="s">
        <v>1214</v>
      </c>
      <c r="C6" t="s">
        <v>2998</v>
      </c>
    </row>
    <row r="7" spans="1:3">
      <c r="A7" t="s">
        <v>2701</v>
      </c>
      <c r="B7" t="s">
        <v>3052</v>
      </c>
      <c r="C7" t="s">
        <v>2701</v>
      </c>
    </row>
    <row r="8" spans="1:3">
      <c r="A8" t="s">
        <v>2749</v>
      </c>
      <c r="B8" t="s">
        <v>4854</v>
      </c>
      <c r="C8" t="s">
        <v>2749</v>
      </c>
    </row>
    <row r="9" spans="1:3">
      <c r="A9" t="s">
        <v>2997</v>
      </c>
      <c r="B9" t="s">
        <v>1213</v>
      </c>
      <c r="C9" t="s">
        <v>2997</v>
      </c>
    </row>
    <row r="10" spans="1:3">
      <c r="A10" t="s">
        <v>4290</v>
      </c>
      <c r="B10" t="s">
        <v>4426</v>
      </c>
      <c r="C10" t="s">
        <v>4290</v>
      </c>
    </row>
    <row r="11" spans="1:3">
      <c r="A11" t="s">
        <v>2996</v>
      </c>
      <c r="B11" t="s">
        <v>1212</v>
      </c>
      <c r="C11" t="s">
        <v>2996</v>
      </c>
    </row>
    <row r="12" spans="1:3">
      <c r="A12" t="s">
        <v>2995</v>
      </c>
      <c r="B12" t="s">
        <v>1211</v>
      </c>
      <c r="C12" t="s">
        <v>2995</v>
      </c>
    </row>
    <row r="13" spans="1:3">
      <c r="A13" t="s">
        <v>2700</v>
      </c>
      <c r="B13" t="s">
        <v>3051</v>
      </c>
      <c r="C13" t="s">
        <v>2700</v>
      </c>
    </row>
    <row r="14" spans="1:3">
      <c r="A14" t="s">
        <v>2994</v>
      </c>
      <c r="B14" t="s">
        <v>1210</v>
      </c>
      <c r="C14" t="s">
        <v>2994</v>
      </c>
    </row>
    <row r="15" spans="1:3">
      <c r="A15" t="s">
        <v>4835</v>
      </c>
      <c r="B15" t="s">
        <v>4864</v>
      </c>
      <c r="C15" t="s">
        <v>4835</v>
      </c>
    </row>
    <row r="16" spans="1:3">
      <c r="A16" t="s">
        <v>2993</v>
      </c>
      <c r="B16" t="s">
        <v>1209</v>
      </c>
      <c r="C16" t="s">
        <v>2993</v>
      </c>
    </row>
    <row r="17" spans="1:3">
      <c r="A17" t="s">
        <v>2699</v>
      </c>
      <c r="B17" t="s">
        <v>3050</v>
      </c>
      <c r="C17" t="s">
        <v>2699</v>
      </c>
    </row>
    <row r="18" spans="1:3">
      <c r="A18" t="s">
        <v>2992</v>
      </c>
      <c r="B18" t="s">
        <v>1208</v>
      </c>
      <c r="C18" t="s">
        <v>2992</v>
      </c>
    </row>
    <row r="19" spans="1:3">
      <c r="A19" t="s">
        <v>2647</v>
      </c>
      <c r="B19" t="s">
        <v>4495</v>
      </c>
      <c r="C19" t="s">
        <v>2647</v>
      </c>
    </row>
    <row r="20" spans="1:3">
      <c r="A20" t="s">
        <v>2698</v>
      </c>
      <c r="B20" t="s">
        <v>3049</v>
      </c>
      <c r="C20" t="s">
        <v>2698</v>
      </c>
    </row>
    <row r="21" spans="1:3">
      <c r="A21" t="s">
        <v>2709</v>
      </c>
      <c r="B21" t="s">
        <v>4871</v>
      </c>
      <c r="C21" t="s">
        <v>2709</v>
      </c>
    </row>
    <row r="22" spans="1:3">
      <c r="A22" t="s">
        <v>2991</v>
      </c>
      <c r="B22" t="s">
        <v>1207</v>
      </c>
      <c r="C22" t="s">
        <v>2991</v>
      </c>
    </row>
    <row r="23" spans="1:3">
      <c r="A23" t="s">
        <v>2990</v>
      </c>
      <c r="B23" t="s">
        <v>1206</v>
      </c>
      <c r="C23" t="s">
        <v>2990</v>
      </c>
    </row>
    <row r="24" spans="1:3">
      <c r="A24" t="s">
        <v>2989</v>
      </c>
      <c r="B24" t="s">
        <v>1205</v>
      </c>
      <c r="C24" t="s">
        <v>2989</v>
      </c>
    </row>
    <row r="25" spans="1:3">
      <c r="A25" t="s">
        <v>4323</v>
      </c>
      <c r="B25" t="s">
        <v>4486</v>
      </c>
      <c r="C25" t="s">
        <v>4323</v>
      </c>
    </row>
    <row r="26" spans="1:3">
      <c r="A26" t="s">
        <v>2988</v>
      </c>
      <c r="B26" t="s">
        <v>3002</v>
      </c>
      <c r="C26" t="s">
        <v>2988</v>
      </c>
    </row>
    <row r="27" spans="1:3">
      <c r="A27" t="s">
        <v>2752</v>
      </c>
      <c r="B27" t="s">
        <v>4878</v>
      </c>
      <c r="C27" t="s">
        <v>2752</v>
      </c>
    </row>
    <row r="28" spans="1:3">
      <c r="A28" t="s">
        <v>4814</v>
      </c>
      <c r="B28" t="s">
        <v>4880</v>
      </c>
      <c r="C28" t="s">
        <v>4814</v>
      </c>
    </row>
    <row r="29" spans="1:3">
      <c r="A29" t="s">
        <v>2987</v>
      </c>
      <c r="B29" t="s">
        <v>1204</v>
      </c>
      <c r="C29" t="s">
        <v>2987</v>
      </c>
    </row>
    <row r="30" spans="1:3">
      <c r="A30" t="s">
        <v>2986</v>
      </c>
      <c r="B30" t="s">
        <v>1203</v>
      </c>
      <c r="C30" t="s">
        <v>2986</v>
      </c>
    </row>
    <row r="31" spans="1:3">
      <c r="A31" t="s">
        <v>2985</v>
      </c>
      <c r="B31" t="s">
        <v>1202</v>
      </c>
      <c r="C31" t="s">
        <v>2985</v>
      </c>
    </row>
    <row r="32" spans="1:3">
      <c r="A32" t="s">
        <v>2984</v>
      </c>
      <c r="B32" t="s">
        <v>1201</v>
      </c>
      <c r="C32" t="s">
        <v>2984</v>
      </c>
    </row>
    <row r="33" spans="1:3">
      <c r="A33" t="s">
        <v>2754</v>
      </c>
      <c r="B33" t="s">
        <v>4886</v>
      </c>
      <c r="C33" t="s">
        <v>2754</v>
      </c>
    </row>
    <row r="34" spans="1:3">
      <c r="A34" t="s">
        <v>2737</v>
      </c>
      <c r="B34" t="s">
        <v>4888</v>
      </c>
      <c r="C34" t="s">
        <v>2737</v>
      </c>
    </row>
    <row r="35" spans="1:3">
      <c r="A35" t="s">
        <v>5421</v>
      </c>
      <c r="B35" t="s">
        <v>5423</v>
      </c>
      <c r="C35" t="s">
        <v>5421</v>
      </c>
    </row>
    <row r="36" spans="1:3">
      <c r="A36" t="s">
        <v>2983</v>
      </c>
      <c r="B36" t="s">
        <v>1200</v>
      </c>
      <c r="C36" t="s">
        <v>2983</v>
      </c>
    </row>
    <row r="37" spans="1:3">
      <c r="A37" t="s">
        <v>2759</v>
      </c>
      <c r="B37" t="s">
        <v>4891</v>
      </c>
      <c r="C37" t="s">
        <v>2759</v>
      </c>
    </row>
    <row r="38" spans="1:3">
      <c r="A38" t="s">
        <v>2697</v>
      </c>
      <c r="B38" t="s">
        <v>3048</v>
      </c>
      <c r="C38" t="s">
        <v>2697</v>
      </c>
    </row>
    <row r="39" spans="1:3">
      <c r="A39" t="s">
        <v>2982</v>
      </c>
      <c r="B39" t="s">
        <v>1199</v>
      </c>
      <c r="C39" t="s">
        <v>2982</v>
      </c>
    </row>
    <row r="40" spans="1:3">
      <c r="A40" t="s">
        <v>2696</v>
      </c>
      <c r="B40" t="s">
        <v>3047</v>
      </c>
      <c r="C40" t="s">
        <v>2696</v>
      </c>
    </row>
    <row r="41" spans="1:3">
      <c r="A41" t="s">
        <v>2981</v>
      </c>
      <c r="B41" t="s">
        <v>1198</v>
      </c>
      <c r="C41" t="s">
        <v>2981</v>
      </c>
    </row>
    <row r="42" spans="1:3">
      <c r="A42" t="s">
        <v>2980</v>
      </c>
      <c r="B42" t="s">
        <v>1197</v>
      </c>
      <c r="C42" t="s">
        <v>2980</v>
      </c>
    </row>
    <row r="43" spans="1:3">
      <c r="A43" t="s">
        <v>2646</v>
      </c>
      <c r="B43" t="s">
        <v>4496</v>
      </c>
      <c r="C43" t="s">
        <v>2646</v>
      </c>
    </row>
    <row r="44" spans="1:3">
      <c r="A44" t="s">
        <v>2695</v>
      </c>
      <c r="B44" t="s">
        <v>3046</v>
      </c>
      <c r="C44" t="s">
        <v>2695</v>
      </c>
    </row>
    <row r="45" spans="1:3">
      <c r="A45" t="s">
        <v>2645</v>
      </c>
      <c r="B45" t="s">
        <v>4399</v>
      </c>
      <c r="C45" t="s">
        <v>2645</v>
      </c>
    </row>
    <row r="46" spans="1:3">
      <c r="A46" t="s">
        <v>2979</v>
      </c>
      <c r="B46" t="s">
        <v>1196</v>
      </c>
      <c r="C46" t="s">
        <v>2979</v>
      </c>
    </row>
    <row r="47" spans="1:3">
      <c r="A47" t="s">
        <v>2736</v>
      </c>
      <c r="B47" t="s">
        <v>4902</v>
      </c>
      <c r="C47" t="s">
        <v>2736</v>
      </c>
    </row>
    <row r="48" spans="1:3">
      <c r="A48" t="s">
        <v>2753</v>
      </c>
      <c r="B48" t="s">
        <v>4904</v>
      </c>
      <c r="C48" t="s">
        <v>2753</v>
      </c>
    </row>
    <row r="49" spans="1:3">
      <c r="A49" t="s">
        <v>4293</v>
      </c>
      <c r="B49" t="s">
        <v>4428</v>
      </c>
      <c r="C49" t="s">
        <v>4293</v>
      </c>
    </row>
    <row r="50" spans="1:3">
      <c r="A50" t="s">
        <v>2757</v>
      </c>
      <c r="B50" t="s">
        <v>4907</v>
      </c>
      <c r="C50" t="s">
        <v>2757</v>
      </c>
    </row>
    <row r="51" spans="1:3">
      <c r="A51" t="s">
        <v>2718</v>
      </c>
      <c r="B51" t="s">
        <v>4909</v>
      </c>
      <c r="C51" t="s">
        <v>2718</v>
      </c>
    </row>
    <row r="52" spans="1:3">
      <c r="A52" t="s">
        <v>2978</v>
      </c>
      <c r="B52" t="s">
        <v>1195</v>
      </c>
      <c r="C52" t="s">
        <v>2978</v>
      </c>
    </row>
    <row r="53" spans="1:3">
      <c r="A53" t="s">
        <v>2976</v>
      </c>
      <c r="B53" t="s">
        <v>1193</v>
      </c>
      <c r="C53" t="s">
        <v>2976</v>
      </c>
    </row>
    <row r="54" spans="1:3">
      <c r="A54" t="s">
        <v>2975</v>
      </c>
      <c r="B54" t="s">
        <v>1192</v>
      </c>
      <c r="C54" t="s">
        <v>2975</v>
      </c>
    </row>
    <row r="55" spans="1:3">
      <c r="A55" t="s">
        <v>2974</v>
      </c>
      <c r="B55" t="s">
        <v>1191</v>
      </c>
      <c r="C55" t="s">
        <v>2974</v>
      </c>
    </row>
    <row r="56" spans="1:3">
      <c r="A56" t="s">
        <v>2973</v>
      </c>
      <c r="B56" t="s">
        <v>1190</v>
      </c>
      <c r="C56" t="s">
        <v>2973</v>
      </c>
    </row>
    <row r="57" spans="1:3">
      <c r="A57" t="s">
        <v>4296</v>
      </c>
      <c r="B57" t="s">
        <v>4434</v>
      </c>
      <c r="C57" t="s">
        <v>4296</v>
      </c>
    </row>
    <row r="58" spans="1:3">
      <c r="A58" t="s">
        <v>2694</v>
      </c>
      <c r="B58" t="s">
        <v>3045</v>
      </c>
      <c r="C58" t="s">
        <v>2694</v>
      </c>
    </row>
    <row r="59" spans="1:3">
      <c r="A59" t="s">
        <v>2972</v>
      </c>
      <c r="B59" t="s">
        <v>1189</v>
      </c>
      <c r="C59" t="s">
        <v>2972</v>
      </c>
    </row>
    <row r="60" spans="1:3">
      <c r="A60" t="s">
        <v>2621</v>
      </c>
      <c r="B60" t="s">
        <v>4516</v>
      </c>
      <c r="C60" t="s">
        <v>2621</v>
      </c>
    </row>
    <row r="61" spans="1:3">
      <c r="A61" t="s">
        <v>2644</v>
      </c>
      <c r="B61" t="s">
        <v>4497</v>
      </c>
      <c r="C61" t="s">
        <v>2644</v>
      </c>
    </row>
    <row r="62" spans="1:3">
      <c r="A62" t="s">
        <v>2971</v>
      </c>
      <c r="B62" t="s">
        <v>1188</v>
      </c>
      <c r="C62" t="s">
        <v>2971</v>
      </c>
    </row>
    <row r="63" spans="1:3">
      <c r="A63" t="s">
        <v>4679</v>
      </c>
      <c r="B63" t="s">
        <v>4923</v>
      </c>
      <c r="C63" t="s">
        <v>4679</v>
      </c>
    </row>
    <row r="64" spans="1:3">
      <c r="A64" t="s">
        <v>4300</v>
      </c>
      <c r="B64" t="s">
        <v>4925</v>
      </c>
      <c r="C64" t="s">
        <v>4300</v>
      </c>
    </row>
    <row r="65" spans="1:3">
      <c r="A65" t="s">
        <v>2751</v>
      </c>
      <c r="B65" t="s">
        <v>4927</v>
      </c>
      <c r="C65" t="s">
        <v>2751</v>
      </c>
    </row>
    <row r="66" spans="1:3">
      <c r="A66" t="s">
        <v>2970</v>
      </c>
      <c r="B66" t="s">
        <v>579</v>
      </c>
      <c r="C66" t="s">
        <v>2970</v>
      </c>
    </row>
    <row r="67" spans="1:3">
      <c r="A67" t="s">
        <v>2969</v>
      </c>
      <c r="B67" t="s">
        <v>1187</v>
      </c>
      <c r="C67" t="s">
        <v>2969</v>
      </c>
    </row>
    <row r="68" spans="1:3">
      <c r="A68" t="s">
        <v>2968</v>
      </c>
      <c r="B68" t="s">
        <v>1186</v>
      </c>
      <c r="C68" t="s">
        <v>2968</v>
      </c>
    </row>
    <row r="69" spans="1:3">
      <c r="A69" t="s">
        <v>2967</v>
      </c>
      <c r="B69" t="s">
        <v>1185</v>
      </c>
      <c r="C69" t="s">
        <v>2967</v>
      </c>
    </row>
    <row r="70" spans="1:3">
      <c r="A70" t="s">
        <v>2966</v>
      </c>
      <c r="B70" t="s">
        <v>1184</v>
      </c>
      <c r="C70" t="s">
        <v>2966</v>
      </c>
    </row>
    <row r="71" spans="1:3">
      <c r="A71" t="s">
        <v>2748</v>
      </c>
      <c r="B71" t="s">
        <v>4934</v>
      </c>
      <c r="C71" t="s">
        <v>2748</v>
      </c>
    </row>
    <row r="72" spans="1:3">
      <c r="A72" t="s">
        <v>2643</v>
      </c>
      <c r="B72" t="s">
        <v>4498</v>
      </c>
      <c r="C72" t="s">
        <v>2643</v>
      </c>
    </row>
    <row r="73" spans="1:3">
      <c r="A73" t="s">
        <v>2965</v>
      </c>
      <c r="B73" t="s">
        <v>1183</v>
      </c>
      <c r="C73" t="s">
        <v>2965</v>
      </c>
    </row>
    <row r="74" spans="1:3">
      <c r="A74" t="s">
        <v>2964</v>
      </c>
      <c r="B74" t="s">
        <v>1182</v>
      </c>
      <c r="C74" t="s">
        <v>2964</v>
      </c>
    </row>
    <row r="75" spans="1:3">
      <c r="A75" t="s">
        <v>2692</v>
      </c>
      <c r="B75" t="s">
        <v>3043</v>
      </c>
      <c r="C75" t="s">
        <v>2692</v>
      </c>
    </row>
    <row r="76" spans="1:3">
      <c r="A76" t="s">
        <v>2963</v>
      </c>
      <c r="B76" t="s">
        <v>1181</v>
      </c>
      <c r="C76" t="s">
        <v>2963</v>
      </c>
    </row>
    <row r="77" spans="1:3">
      <c r="A77" t="s">
        <v>2962</v>
      </c>
      <c r="B77" t="s">
        <v>1180</v>
      </c>
      <c r="C77" t="s">
        <v>2962</v>
      </c>
    </row>
    <row r="78" spans="1:3">
      <c r="A78" t="s">
        <v>2693</v>
      </c>
      <c r="B78" t="s">
        <v>3044</v>
      </c>
      <c r="C78" t="s">
        <v>2693</v>
      </c>
    </row>
    <row r="79" spans="1:3">
      <c r="A79" t="s">
        <v>2961</v>
      </c>
      <c r="B79" t="s">
        <v>1179</v>
      </c>
      <c r="C79" t="s">
        <v>2961</v>
      </c>
    </row>
    <row r="80" spans="1:3">
      <c r="A80" t="s">
        <v>2756</v>
      </c>
      <c r="B80" t="s">
        <v>5398</v>
      </c>
      <c r="C80" t="s">
        <v>2756</v>
      </c>
    </row>
    <row r="81" spans="1:3">
      <c r="A81" t="s">
        <v>2745</v>
      </c>
      <c r="B81" t="s">
        <v>5402</v>
      </c>
      <c r="C81" t="s">
        <v>2745</v>
      </c>
    </row>
    <row r="82" spans="1:3">
      <c r="A82" t="s">
        <v>4820</v>
      </c>
      <c r="B82" t="s">
        <v>5418</v>
      </c>
      <c r="C82" t="s">
        <v>4820</v>
      </c>
    </row>
    <row r="83" spans="1:3">
      <c r="A83" t="s">
        <v>4829</v>
      </c>
      <c r="B83" t="s">
        <v>4950</v>
      </c>
      <c r="C83" t="s">
        <v>4829</v>
      </c>
    </row>
    <row r="84" spans="1:3">
      <c r="A84" t="s">
        <v>2960</v>
      </c>
      <c r="B84" t="s">
        <v>1178</v>
      </c>
      <c r="C84" t="s">
        <v>2960</v>
      </c>
    </row>
    <row r="85" spans="1:3">
      <c r="A85" t="s">
        <v>2959</v>
      </c>
      <c r="B85" t="s">
        <v>1177</v>
      </c>
      <c r="C85" t="s">
        <v>2959</v>
      </c>
    </row>
    <row r="86" spans="1:3">
      <c r="A86" t="s">
        <v>2744</v>
      </c>
      <c r="B86" t="s">
        <v>4954</v>
      </c>
      <c r="C86" t="s">
        <v>2744</v>
      </c>
    </row>
    <row r="87" spans="1:3">
      <c r="A87" t="s">
        <v>2958</v>
      </c>
      <c r="B87" t="s">
        <v>1176</v>
      </c>
      <c r="C87" t="s">
        <v>2958</v>
      </c>
    </row>
    <row r="88" spans="1:3">
      <c r="A88" t="s">
        <v>2746</v>
      </c>
      <c r="B88" t="s">
        <v>4957</v>
      </c>
      <c r="C88" t="s">
        <v>2746</v>
      </c>
    </row>
    <row r="89" spans="1:3">
      <c r="A89" t="s">
        <v>4673</v>
      </c>
      <c r="B89" t="s">
        <v>4959</v>
      </c>
      <c r="C89" t="s">
        <v>4673</v>
      </c>
    </row>
    <row r="90" spans="1:3">
      <c r="A90" t="s">
        <v>2742</v>
      </c>
      <c r="B90" t="s">
        <v>4961</v>
      </c>
      <c r="C90" t="s">
        <v>2742</v>
      </c>
    </row>
    <row r="91" spans="1:3">
      <c r="A91" t="s">
        <v>4677</v>
      </c>
      <c r="B91" t="s">
        <v>4963</v>
      </c>
      <c r="C91" t="s">
        <v>4677</v>
      </c>
    </row>
    <row r="92" spans="1:3">
      <c r="A92" t="s">
        <v>2957</v>
      </c>
      <c r="B92" t="s">
        <v>1175</v>
      </c>
      <c r="C92" t="s">
        <v>2957</v>
      </c>
    </row>
    <row r="93" spans="1:3">
      <c r="A93" t="s">
        <v>2691</v>
      </c>
      <c r="B93" t="s">
        <v>3042</v>
      </c>
      <c r="C93" t="s">
        <v>2691</v>
      </c>
    </row>
    <row r="94" spans="1:3">
      <c r="A94" t="s">
        <v>2743</v>
      </c>
      <c r="B94" t="s">
        <v>4967</v>
      </c>
      <c r="C94" t="s">
        <v>2743</v>
      </c>
    </row>
    <row r="95" spans="1:3">
      <c r="A95" t="s">
        <v>2956</v>
      </c>
      <c r="B95" t="s">
        <v>1174</v>
      </c>
      <c r="C95" t="s">
        <v>2956</v>
      </c>
    </row>
    <row r="96" spans="1:3">
      <c r="A96" t="s">
        <v>2955</v>
      </c>
      <c r="B96" t="s">
        <v>1173</v>
      </c>
      <c r="C96" t="s">
        <v>2955</v>
      </c>
    </row>
    <row r="97" spans="1:3">
      <c r="A97" t="s">
        <v>2954</v>
      </c>
      <c r="B97" t="s">
        <v>1172</v>
      </c>
      <c r="C97" t="s">
        <v>2954</v>
      </c>
    </row>
    <row r="98" spans="1:3">
      <c r="A98" t="s">
        <v>2953</v>
      </c>
      <c r="B98" t="s">
        <v>1171</v>
      </c>
      <c r="C98" t="s">
        <v>2953</v>
      </c>
    </row>
    <row r="99" spans="1:3">
      <c r="A99" t="s">
        <v>2952</v>
      </c>
      <c r="B99" t="s">
        <v>1170</v>
      </c>
      <c r="C99" t="s">
        <v>2952</v>
      </c>
    </row>
    <row r="100" spans="1:3">
      <c r="A100" t="s">
        <v>2690</v>
      </c>
      <c r="B100" t="s">
        <v>3041</v>
      </c>
      <c r="C100" t="s">
        <v>2690</v>
      </c>
    </row>
    <row r="101" spans="1:3">
      <c r="A101" t="s">
        <v>2689</v>
      </c>
      <c r="B101" t="s">
        <v>3040</v>
      </c>
      <c r="C101" t="s">
        <v>2689</v>
      </c>
    </row>
    <row r="102" spans="1:3">
      <c r="A102" t="s">
        <v>2722</v>
      </c>
      <c r="B102" t="s">
        <v>4976</v>
      </c>
      <c r="C102" t="s">
        <v>2722</v>
      </c>
    </row>
    <row r="103" spans="1:3">
      <c r="A103" t="s">
        <v>2951</v>
      </c>
      <c r="B103" t="s">
        <v>2600</v>
      </c>
      <c r="C103" t="s">
        <v>2951</v>
      </c>
    </row>
    <row r="104" spans="1:3">
      <c r="A104" t="s">
        <v>2950</v>
      </c>
      <c r="B104" t="s">
        <v>1169</v>
      </c>
      <c r="C104" t="s">
        <v>2950</v>
      </c>
    </row>
    <row r="105" spans="1:3">
      <c r="A105" t="s">
        <v>2688</v>
      </c>
      <c r="B105" t="s">
        <v>3039</v>
      </c>
      <c r="C105" t="s">
        <v>2688</v>
      </c>
    </row>
    <row r="106" spans="1:3">
      <c r="A106" t="s">
        <v>2949</v>
      </c>
      <c r="B106" t="s">
        <v>1168</v>
      </c>
      <c r="C106" t="s">
        <v>2949</v>
      </c>
    </row>
    <row r="107" spans="1:3">
      <c r="A107" t="s">
        <v>4669</v>
      </c>
      <c r="B107" t="s">
        <v>4982</v>
      </c>
      <c r="C107" t="s">
        <v>4669</v>
      </c>
    </row>
    <row r="108" spans="1:3">
      <c r="A108" t="s">
        <v>2687</v>
      </c>
      <c r="B108" t="s">
        <v>4487</v>
      </c>
      <c r="C108" t="s">
        <v>2687</v>
      </c>
    </row>
    <row r="109" spans="1:3">
      <c r="A109" t="s">
        <v>2948</v>
      </c>
      <c r="B109" t="s">
        <v>1167</v>
      </c>
      <c r="C109" t="s">
        <v>2948</v>
      </c>
    </row>
    <row r="110" spans="1:3">
      <c r="A110" t="s">
        <v>2947</v>
      </c>
      <c r="B110" t="s">
        <v>1166</v>
      </c>
      <c r="C110" t="s">
        <v>2947</v>
      </c>
    </row>
    <row r="111" spans="1:3">
      <c r="A111" t="s">
        <v>2944</v>
      </c>
      <c r="B111" t="s">
        <v>1163</v>
      </c>
      <c r="C111" t="s">
        <v>2944</v>
      </c>
    </row>
    <row r="112" spans="1:3">
      <c r="A112" t="s">
        <v>2946</v>
      </c>
      <c r="B112" t="s">
        <v>1165</v>
      </c>
      <c r="C112" t="s">
        <v>2946</v>
      </c>
    </row>
    <row r="113" spans="1:3">
      <c r="A113" t="s">
        <v>2945</v>
      </c>
      <c r="B113" t="s">
        <v>1164</v>
      </c>
      <c r="C113" t="s">
        <v>2945</v>
      </c>
    </row>
    <row r="114" spans="1:3">
      <c r="A114" t="s">
        <v>2943</v>
      </c>
      <c r="B114" t="s">
        <v>1162</v>
      </c>
      <c r="C114" t="s">
        <v>2943</v>
      </c>
    </row>
    <row r="115" spans="1:3">
      <c r="A115" t="s">
        <v>2942</v>
      </c>
      <c r="B115" t="s">
        <v>1161</v>
      </c>
      <c r="C115" t="s">
        <v>2942</v>
      </c>
    </row>
    <row r="116" spans="1:3">
      <c r="A116" t="s">
        <v>2734</v>
      </c>
      <c r="B116" t="s">
        <v>4992</v>
      </c>
      <c r="C116" t="s">
        <v>2734</v>
      </c>
    </row>
    <row r="117" spans="1:3">
      <c r="A117" t="s">
        <v>2941</v>
      </c>
      <c r="B117" t="s">
        <v>1160</v>
      </c>
      <c r="C117" t="s">
        <v>2941</v>
      </c>
    </row>
    <row r="118" spans="1:3">
      <c r="A118" t="s">
        <v>5415</v>
      </c>
      <c r="B118" t="s">
        <v>4995</v>
      </c>
      <c r="C118" t="s">
        <v>5415</v>
      </c>
    </row>
    <row r="119" spans="1:3">
      <c r="A119" t="s">
        <v>2940</v>
      </c>
      <c r="B119" t="s">
        <v>1159</v>
      </c>
      <c r="C119" t="s">
        <v>2940</v>
      </c>
    </row>
    <row r="120" spans="1:3">
      <c r="A120" t="s">
        <v>2762</v>
      </c>
      <c r="B120" t="s">
        <v>4998</v>
      </c>
      <c r="C120" t="s">
        <v>2762</v>
      </c>
    </row>
    <row r="121" spans="1:3">
      <c r="A121" t="s">
        <v>2939</v>
      </c>
      <c r="B121" t="s">
        <v>1158</v>
      </c>
      <c r="C121" t="s">
        <v>2939</v>
      </c>
    </row>
    <row r="122" spans="1:3">
      <c r="A122" t="s">
        <v>2938</v>
      </c>
      <c r="B122" t="s">
        <v>1157</v>
      </c>
      <c r="C122" t="s">
        <v>2938</v>
      </c>
    </row>
    <row r="123" spans="1:3">
      <c r="A123" t="s">
        <v>2937</v>
      </c>
      <c r="B123" t="s">
        <v>1156</v>
      </c>
      <c r="C123" t="s">
        <v>2937</v>
      </c>
    </row>
    <row r="124" spans="1:3">
      <c r="A124" t="s">
        <v>2685</v>
      </c>
      <c r="B124" t="s">
        <v>4488</v>
      </c>
      <c r="C124" t="s">
        <v>2685</v>
      </c>
    </row>
    <row r="125" spans="1:3">
      <c r="A125" t="s">
        <v>2936</v>
      </c>
      <c r="B125" t="s">
        <v>1155</v>
      </c>
      <c r="C125" t="s">
        <v>2936</v>
      </c>
    </row>
    <row r="126" spans="1:3">
      <c r="A126" t="s">
        <v>2935</v>
      </c>
      <c r="B126" t="s">
        <v>1154</v>
      </c>
      <c r="C126" t="s">
        <v>2935</v>
      </c>
    </row>
    <row r="127" spans="1:3">
      <c r="A127" t="s">
        <v>2760</v>
      </c>
      <c r="B127" t="s">
        <v>5009</v>
      </c>
      <c r="C127" t="s">
        <v>2760</v>
      </c>
    </row>
    <row r="128" spans="1:3">
      <c r="A128" t="s">
        <v>2934</v>
      </c>
      <c r="B128" t="s">
        <v>1153</v>
      </c>
      <c r="C128" t="s">
        <v>2934</v>
      </c>
    </row>
    <row r="129" spans="1:3">
      <c r="A129" t="s">
        <v>2738</v>
      </c>
      <c r="B129" t="s">
        <v>5012</v>
      </c>
      <c r="C129" t="s">
        <v>2738</v>
      </c>
    </row>
    <row r="130" spans="1:3">
      <c r="A130" t="s">
        <v>2933</v>
      </c>
      <c r="B130" t="s">
        <v>1152</v>
      </c>
      <c r="C130" t="s">
        <v>2933</v>
      </c>
    </row>
    <row r="131" spans="1:3">
      <c r="A131" t="s">
        <v>2720</v>
      </c>
      <c r="B131" t="s">
        <v>5015</v>
      </c>
      <c r="C131" t="s">
        <v>2720</v>
      </c>
    </row>
    <row r="132" spans="1:3">
      <c r="A132" t="s">
        <v>2932</v>
      </c>
      <c r="B132" t="s">
        <v>1265</v>
      </c>
      <c r="C132" t="s">
        <v>2932</v>
      </c>
    </row>
    <row r="133" spans="1:3">
      <c r="A133" t="s">
        <v>2642</v>
      </c>
      <c r="B133" t="s">
        <v>4499</v>
      </c>
      <c r="C133" t="s">
        <v>2642</v>
      </c>
    </row>
    <row r="134" spans="1:3">
      <c r="A134" t="s">
        <v>2684</v>
      </c>
      <c r="B134" t="s">
        <v>3037</v>
      </c>
      <c r="C134" t="s">
        <v>2684</v>
      </c>
    </row>
    <row r="135" spans="1:3">
      <c r="A135" t="s">
        <v>2683</v>
      </c>
      <c r="B135" t="s">
        <v>3036</v>
      </c>
      <c r="C135" t="s">
        <v>2683</v>
      </c>
    </row>
    <row r="136" spans="1:3">
      <c r="A136" t="s">
        <v>2931</v>
      </c>
      <c r="B136" t="s">
        <v>94</v>
      </c>
      <c r="C136" t="s">
        <v>2931</v>
      </c>
    </row>
    <row r="137" spans="1:3">
      <c r="A137" t="s">
        <v>2682</v>
      </c>
      <c r="B137" t="s">
        <v>3035</v>
      </c>
      <c r="C137" t="s">
        <v>2682</v>
      </c>
    </row>
    <row r="138" spans="1:3">
      <c r="A138" t="s">
        <v>2930</v>
      </c>
      <c r="B138" t="s">
        <v>1151</v>
      </c>
      <c r="C138" t="s">
        <v>2930</v>
      </c>
    </row>
    <row r="139" spans="1:3">
      <c r="A139" t="s">
        <v>2680</v>
      </c>
      <c r="B139" t="s">
        <v>3033</v>
      </c>
      <c r="C139" t="s">
        <v>2680</v>
      </c>
    </row>
    <row r="140" spans="1:3">
      <c r="A140" t="s">
        <v>2705</v>
      </c>
      <c r="B140" t="s">
        <v>5025</v>
      </c>
      <c r="C140" t="s">
        <v>2705</v>
      </c>
    </row>
    <row r="141" spans="1:3">
      <c r="A141" t="s">
        <v>2929</v>
      </c>
      <c r="B141" t="s">
        <v>1150</v>
      </c>
      <c r="C141" t="s">
        <v>2929</v>
      </c>
    </row>
    <row r="142" spans="1:3">
      <c r="A142" t="s">
        <v>2928</v>
      </c>
      <c r="B142" t="s">
        <v>1149</v>
      </c>
      <c r="C142" t="s">
        <v>2928</v>
      </c>
    </row>
    <row r="143" spans="1:3">
      <c r="A143" t="s">
        <v>2927</v>
      </c>
      <c r="B143" t="s">
        <v>1148</v>
      </c>
      <c r="C143" t="s">
        <v>2927</v>
      </c>
    </row>
    <row r="144" spans="1:3">
      <c r="A144" t="s">
        <v>2926</v>
      </c>
      <c r="B144" t="s">
        <v>1147</v>
      </c>
      <c r="C144" t="s">
        <v>2926</v>
      </c>
    </row>
    <row r="145" spans="1:3">
      <c r="A145" t="s">
        <v>2641</v>
      </c>
      <c r="B145" t="s">
        <v>4500</v>
      </c>
      <c r="C145" t="s">
        <v>2641</v>
      </c>
    </row>
    <row r="146" spans="1:3">
      <c r="A146" t="s">
        <v>2640</v>
      </c>
      <c r="B146" t="s">
        <v>4501</v>
      </c>
      <c r="C146" t="s">
        <v>2640</v>
      </c>
    </row>
    <row r="147" spans="1:3">
      <c r="A147" t="s">
        <v>2638</v>
      </c>
      <c r="B147" t="s">
        <v>4503</v>
      </c>
      <c r="C147" t="s">
        <v>2638</v>
      </c>
    </row>
    <row r="148" spans="1:3">
      <c r="A148" t="s">
        <v>2639</v>
      </c>
      <c r="B148" t="s">
        <v>4502</v>
      </c>
      <c r="C148" t="s">
        <v>2639</v>
      </c>
    </row>
    <row r="149" spans="1:3">
      <c r="A149" t="s">
        <v>2925</v>
      </c>
      <c r="B149" t="s">
        <v>1146</v>
      </c>
      <c r="C149" t="s">
        <v>2925</v>
      </c>
    </row>
    <row r="150" spans="1:3">
      <c r="A150" t="s">
        <v>2681</v>
      </c>
      <c r="B150" t="s">
        <v>3034</v>
      </c>
      <c r="C150" t="s">
        <v>2681</v>
      </c>
    </row>
    <row r="151" spans="1:3">
      <c r="A151" t="s">
        <v>2924</v>
      </c>
      <c r="B151" t="s">
        <v>84</v>
      </c>
      <c r="C151" t="s">
        <v>2924</v>
      </c>
    </row>
    <row r="152" spans="1:3">
      <c r="A152" t="s">
        <v>2923</v>
      </c>
      <c r="B152" t="s">
        <v>1145</v>
      </c>
      <c r="C152" t="s">
        <v>2923</v>
      </c>
    </row>
    <row r="153" spans="1:3">
      <c r="A153" t="s">
        <v>2679</v>
      </c>
      <c r="B153" t="s">
        <v>3032</v>
      </c>
      <c r="C153" t="s">
        <v>2679</v>
      </c>
    </row>
    <row r="154" spans="1:3">
      <c r="A154" t="s">
        <v>2703</v>
      </c>
      <c r="B154" t="s">
        <v>5040</v>
      </c>
      <c r="C154" t="s">
        <v>2703</v>
      </c>
    </row>
    <row r="155" spans="1:3">
      <c r="A155" t="s">
        <v>2678</v>
      </c>
      <c r="B155" t="s">
        <v>3031</v>
      </c>
      <c r="C155" t="s">
        <v>2678</v>
      </c>
    </row>
    <row r="156" spans="1:3">
      <c r="A156" t="s">
        <v>2677</v>
      </c>
      <c r="B156" t="s">
        <v>3030</v>
      </c>
      <c r="C156" t="s">
        <v>2677</v>
      </c>
    </row>
    <row r="157" spans="1:3">
      <c r="A157" t="s">
        <v>2922</v>
      </c>
      <c r="B157" t="s">
        <v>584</v>
      </c>
      <c r="C157" t="s">
        <v>2922</v>
      </c>
    </row>
    <row r="158" spans="1:3">
      <c r="A158" t="s">
        <v>2921</v>
      </c>
      <c r="B158" t="s">
        <v>1144</v>
      </c>
      <c r="C158" t="s">
        <v>2921</v>
      </c>
    </row>
    <row r="159" spans="1:3">
      <c r="A159" t="s">
        <v>2920</v>
      </c>
      <c r="B159" t="s">
        <v>1143</v>
      </c>
      <c r="C159" t="s">
        <v>2920</v>
      </c>
    </row>
    <row r="160" spans="1:3">
      <c r="A160" t="s">
        <v>2919</v>
      </c>
      <c r="B160" t="s">
        <v>1142</v>
      </c>
      <c r="C160" t="s">
        <v>2919</v>
      </c>
    </row>
    <row r="161" spans="1:3">
      <c r="A161" t="s">
        <v>2918</v>
      </c>
      <c r="B161" t="s">
        <v>1141</v>
      </c>
      <c r="C161" t="s">
        <v>2918</v>
      </c>
    </row>
    <row r="162" spans="1:3">
      <c r="A162" t="s">
        <v>2676</v>
      </c>
      <c r="B162" t="s">
        <v>3029</v>
      </c>
      <c r="C162" t="s">
        <v>2676</v>
      </c>
    </row>
    <row r="163" spans="1:3">
      <c r="A163" t="s">
        <v>2755</v>
      </c>
      <c r="B163" t="s">
        <v>5400</v>
      </c>
      <c r="C163" t="s">
        <v>2755</v>
      </c>
    </row>
    <row r="164" spans="1:3">
      <c r="A164" t="s">
        <v>2731</v>
      </c>
      <c r="B164" t="s">
        <v>5050</v>
      </c>
      <c r="C164" t="s">
        <v>2731</v>
      </c>
    </row>
    <row r="165" spans="1:3">
      <c r="A165" t="s">
        <v>2735</v>
      </c>
      <c r="B165" t="s">
        <v>5052</v>
      </c>
      <c r="C165" t="s">
        <v>2735</v>
      </c>
    </row>
    <row r="166" spans="1:3">
      <c r="A166" t="s">
        <v>2917</v>
      </c>
      <c r="B166" t="s">
        <v>1140</v>
      </c>
      <c r="C166" t="s">
        <v>2917</v>
      </c>
    </row>
    <row r="167" spans="1:3">
      <c r="A167" t="s">
        <v>2916</v>
      </c>
      <c r="B167" t="s">
        <v>1139</v>
      </c>
      <c r="C167" t="s">
        <v>2916</v>
      </c>
    </row>
    <row r="168" spans="1:3">
      <c r="A168" t="s">
        <v>2915</v>
      </c>
      <c r="B168" t="s">
        <v>1138</v>
      </c>
      <c r="C168" t="s">
        <v>2915</v>
      </c>
    </row>
    <row r="169" spans="1:3">
      <c r="A169" t="s">
        <v>2914</v>
      </c>
      <c r="B169" t="s">
        <v>1137</v>
      </c>
      <c r="C169" t="s">
        <v>2914</v>
      </c>
    </row>
    <row r="170" spans="1:3">
      <c r="A170" t="s">
        <v>2913</v>
      </c>
      <c r="B170" t="s">
        <v>1136</v>
      </c>
      <c r="C170" t="s">
        <v>2913</v>
      </c>
    </row>
    <row r="171" spans="1:3">
      <c r="A171" t="s">
        <v>2733</v>
      </c>
      <c r="B171" t="s">
        <v>5059</v>
      </c>
      <c r="C171" t="s">
        <v>2733</v>
      </c>
    </row>
    <row r="172" spans="1:3">
      <c r="A172" t="s">
        <v>2912</v>
      </c>
      <c r="B172" t="s">
        <v>1135</v>
      </c>
      <c r="C172" t="s">
        <v>2912</v>
      </c>
    </row>
    <row r="173" spans="1:3">
      <c r="A173" t="s">
        <v>2911</v>
      </c>
      <c r="B173" t="s">
        <v>1134</v>
      </c>
      <c r="C173" t="s">
        <v>2911</v>
      </c>
    </row>
    <row r="174" spans="1:3">
      <c r="A174" t="s">
        <v>2910</v>
      </c>
      <c r="B174" t="s">
        <v>1133</v>
      </c>
      <c r="C174" t="s">
        <v>2910</v>
      </c>
    </row>
    <row r="175" spans="1:3">
      <c r="A175" t="s">
        <v>2909</v>
      </c>
      <c r="B175" t="s">
        <v>1132</v>
      </c>
      <c r="C175" t="s">
        <v>2909</v>
      </c>
    </row>
    <row r="176" spans="1:3">
      <c r="A176" t="s">
        <v>2747</v>
      </c>
      <c r="B176" t="s">
        <v>5065</v>
      </c>
      <c r="C176" t="s">
        <v>2747</v>
      </c>
    </row>
    <row r="177" spans="1:3">
      <c r="A177" t="s">
        <v>2908</v>
      </c>
      <c r="B177" t="s">
        <v>1131</v>
      </c>
      <c r="C177" t="s">
        <v>2908</v>
      </c>
    </row>
    <row r="178" spans="1:3">
      <c r="A178" t="s">
        <v>2675</v>
      </c>
      <c r="B178" t="s">
        <v>3028</v>
      </c>
      <c r="C178" t="s">
        <v>2675</v>
      </c>
    </row>
    <row r="179" spans="1:3">
      <c r="A179" t="s">
        <v>2907</v>
      </c>
      <c r="B179" t="s">
        <v>1130</v>
      </c>
      <c r="C179" t="s">
        <v>2907</v>
      </c>
    </row>
    <row r="180" spans="1:3">
      <c r="A180" t="s">
        <v>4683</v>
      </c>
      <c r="B180" t="s">
        <v>5072</v>
      </c>
      <c r="C180" t="s">
        <v>4683</v>
      </c>
    </row>
    <row r="181" spans="1:3">
      <c r="A181" t="s">
        <v>2750</v>
      </c>
      <c r="B181" t="s">
        <v>5074</v>
      </c>
      <c r="C181" t="s">
        <v>2750</v>
      </c>
    </row>
    <row r="182" spans="1:3">
      <c r="A182" t="s">
        <v>2906</v>
      </c>
      <c r="B182" t="s">
        <v>1129</v>
      </c>
      <c r="C182" t="s">
        <v>2906</v>
      </c>
    </row>
    <row r="183" spans="1:3">
      <c r="A183" t="s">
        <v>2905</v>
      </c>
      <c r="B183" t="s">
        <v>622</v>
      </c>
      <c r="C183" t="s">
        <v>2905</v>
      </c>
    </row>
    <row r="184" spans="1:3">
      <c r="A184" t="s">
        <v>2732</v>
      </c>
      <c r="B184" t="s">
        <v>5078</v>
      </c>
      <c r="C184" t="s">
        <v>2732</v>
      </c>
    </row>
    <row r="185" spans="1:3">
      <c r="A185" t="s">
        <v>2904</v>
      </c>
      <c r="B185" t="s">
        <v>1128</v>
      </c>
      <c r="C185" t="s">
        <v>2904</v>
      </c>
    </row>
    <row r="186" spans="1:3">
      <c r="A186" t="s">
        <v>2903</v>
      </c>
      <c r="B186" t="s">
        <v>1127</v>
      </c>
      <c r="C186" t="s">
        <v>2903</v>
      </c>
    </row>
    <row r="187" spans="1:3">
      <c r="A187" t="s">
        <v>2902</v>
      </c>
      <c r="B187" t="s">
        <v>1126</v>
      </c>
      <c r="C187" t="s">
        <v>2902</v>
      </c>
    </row>
    <row r="188" spans="1:3">
      <c r="A188" t="s">
        <v>2901</v>
      </c>
      <c r="B188" t="s">
        <v>1125</v>
      </c>
      <c r="C188" t="s">
        <v>2901</v>
      </c>
    </row>
    <row r="189" spans="1:3">
      <c r="A189" t="s">
        <v>2900</v>
      </c>
      <c r="B189" t="s">
        <v>1124</v>
      </c>
      <c r="C189" t="s">
        <v>2900</v>
      </c>
    </row>
    <row r="190" spans="1:3">
      <c r="A190" t="s">
        <v>2899</v>
      </c>
      <c r="B190" t="s">
        <v>1123</v>
      </c>
      <c r="C190" t="s">
        <v>2899</v>
      </c>
    </row>
    <row r="191" spans="1:3">
      <c r="A191" t="s">
        <v>2898</v>
      </c>
      <c r="B191" t="s">
        <v>929</v>
      </c>
      <c r="C191" t="s">
        <v>2898</v>
      </c>
    </row>
    <row r="192" spans="1:3">
      <c r="A192" t="s">
        <v>2674</v>
      </c>
      <c r="B192" t="s">
        <v>3027</v>
      </c>
      <c r="C192" t="s">
        <v>2674</v>
      </c>
    </row>
    <row r="193" spans="1:3">
      <c r="A193" t="s">
        <v>2897</v>
      </c>
      <c r="B193" t="s">
        <v>1122</v>
      </c>
      <c r="C193" t="s">
        <v>2897</v>
      </c>
    </row>
    <row r="194" spans="1:3">
      <c r="A194" t="s">
        <v>2896</v>
      </c>
      <c r="B194" t="s">
        <v>1121</v>
      </c>
      <c r="C194" t="s">
        <v>2896</v>
      </c>
    </row>
    <row r="195" spans="1:3">
      <c r="A195" t="s">
        <v>2895</v>
      </c>
      <c r="B195" t="s">
        <v>1120</v>
      </c>
      <c r="C195" t="s">
        <v>2895</v>
      </c>
    </row>
    <row r="196" spans="1:3">
      <c r="A196" t="s">
        <v>4817</v>
      </c>
      <c r="B196" t="s">
        <v>5091</v>
      </c>
      <c r="C196" t="s">
        <v>4817</v>
      </c>
    </row>
    <row r="197" spans="1:3">
      <c r="A197" t="s">
        <v>2730</v>
      </c>
      <c r="B197" t="s">
        <v>5093</v>
      </c>
      <c r="C197" t="s">
        <v>2730</v>
      </c>
    </row>
    <row r="198" spans="1:3">
      <c r="A198" t="s">
        <v>2729</v>
      </c>
      <c r="B198" t="s">
        <v>5095</v>
      </c>
      <c r="C198" t="s">
        <v>2729</v>
      </c>
    </row>
    <row r="199" spans="1:3">
      <c r="A199" t="s">
        <v>2894</v>
      </c>
      <c r="B199" t="s">
        <v>1119</v>
      </c>
      <c r="C199" t="s">
        <v>2894</v>
      </c>
    </row>
    <row r="200" spans="1:3">
      <c r="A200" t="s">
        <v>2893</v>
      </c>
      <c r="B200" t="s">
        <v>1118</v>
      </c>
      <c r="C200" t="s">
        <v>2893</v>
      </c>
    </row>
    <row r="201" spans="1:3">
      <c r="A201" t="s">
        <v>2892</v>
      </c>
      <c r="B201" t="s">
        <v>1117</v>
      </c>
      <c r="C201" t="s">
        <v>2892</v>
      </c>
    </row>
    <row r="202" spans="1:3">
      <c r="A202" t="s">
        <v>2891</v>
      </c>
      <c r="B202" t="s">
        <v>1116</v>
      </c>
      <c r="C202" t="s">
        <v>2891</v>
      </c>
    </row>
    <row r="203" spans="1:3">
      <c r="A203" t="s">
        <v>2726</v>
      </c>
      <c r="B203" t="s">
        <v>4467</v>
      </c>
      <c r="C203" t="s">
        <v>2726</v>
      </c>
    </row>
    <row r="204" spans="1:3">
      <c r="A204" t="s">
        <v>2890</v>
      </c>
      <c r="B204" t="s">
        <v>1115</v>
      </c>
      <c r="C204" t="s">
        <v>2890</v>
      </c>
    </row>
    <row r="205" spans="1:3">
      <c r="A205" t="s">
        <v>2673</v>
      </c>
      <c r="B205" t="s">
        <v>4489</v>
      </c>
      <c r="C205" t="s">
        <v>2673</v>
      </c>
    </row>
    <row r="206" spans="1:3">
      <c r="A206" t="s">
        <v>2889</v>
      </c>
      <c r="B206" t="s">
        <v>1114</v>
      </c>
      <c r="C206" t="s">
        <v>2889</v>
      </c>
    </row>
    <row r="207" spans="1:3">
      <c r="A207" t="s">
        <v>2888</v>
      </c>
      <c r="B207" t="s">
        <v>1113</v>
      </c>
      <c r="C207" t="s">
        <v>2888</v>
      </c>
    </row>
    <row r="208" spans="1:3">
      <c r="A208" t="s">
        <v>2728</v>
      </c>
      <c r="B208" t="s">
        <v>5106</v>
      </c>
      <c r="C208" t="s">
        <v>2728</v>
      </c>
    </row>
    <row r="209" spans="1:3">
      <c r="A209" t="s">
        <v>2887</v>
      </c>
      <c r="B209" t="s">
        <v>1112</v>
      </c>
      <c r="C209" t="s">
        <v>2887</v>
      </c>
    </row>
    <row r="210" spans="1:3">
      <c r="A210" t="s">
        <v>2886</v>
      </c>
      <c r="B210" t="s">
        <v>1111</v>
      </c>
      <c r="C210" t="s">
        <v>2886</v>
      </c>
    </row>
    <row r="211" spans="1:3">
      <c r="A211" t="s">
        <v>2885</v>
      </c>
      <c r="B211" t="s">
        <v>1110</v>
      </c>
      <c r="C211" t="s">
        <v>2885</v>
      </c>
    </row>
    <row r="212" spans="1:3">
      <c r="A212" t="s">
        <v>2672</v>
      </c>
      <c r="B212" t="s">
        <v>5111</v>
      </c>
      <c r="C212" t="s">
        <v>2672</v>
      </c>
    </row>
    <row r="213" spans="1:3">
      <c r="A213" t="s">
        <v>2727</v>
      </c>
      <c r="B213" t="s">
        <v>5113</v>
      </c>
      <c r="C213" t="s">
        <v>2727</v>
      </c>
    </row>
    <row r="214" spans="1:3">
      <c r="A214" t="s">
        <v>2708</v>
      </c>
      <c r="B214" t="s">
        <v>5115</v>
      </c>
      <c r="C214" t="s">
        <v>2708</v>
      </c>
    </row>
    <row r="215" spans="1:3">
      <c r="A215" t="s">
        <v>2671</v>
      </c>
      <c r="B215" t="s">
        <v>3025</v>
      </c>
      <c r="C215" t="s">
        <v>2671</v>
      </c>
    </row>
    <row r="216" spans="1:3">
      <c r="A216" t="s">
        <v>2884</v>
      </c>
      <c r="B216" t="s">
        <v>1109</v>
      </c>
      <c r="C216" t="s">
        <v>2884</v>
      </c>
    </row>
    <row r="217" spans="1:3">
      <c r="A217" t="s">
        <v>4838</v>
      </c>
      <c r="B217" t="s">
        <v>5119</v>
      </c>
      <c r="C217" t="s">
        <v>4838</v>
      </c>
    </row>
    <row r="218" spans="1:3">
      <c r="A218" t="s">
        <v>2725</v>
      </c>
      <c r="B218" t="s">
        <v>5121</v>
      </c>
      <c r="C218" t="s">
        <v>2725</v>
      </c>
    </row>
    <row r="219" spans="1:3">
      <c r="A219" t="s">
        <v>2883</v>
      </c>
      <c r="B219" t="s">
        <v>1108</v>
      </c>
      <c r="C219" t="s">
        <v>2883</v>
      </c>
    </row>
    <row r="220" spans="1:3">
      <c r="A220" t="s">
        <v>2882</v>
      </c>
      <c r="B220" t="s">
        <v>1107</v>
      </c>
      <c r="C220" t="s">
        <v>2882</v>
      </c>
    </row>
    <row r="221" spans="1:3">
      <c r="A221" t="s">
        <v>2881</v>
      </c>
      <c r="B221" t="s">
        <v>1106</v>
      </c>
      <c r="C221" t="s">
        <v>2881</v>
      </c>
    </row>
    <row r="222" spans="1:3">
      <c r="A222" t="s">
        <v>2880</v>
      </c>
      <c r="B222" t="s">
        <v>1105</v>
      </c>
      <c r="C222" t="s">
        <v>2880</v>
      </c>
    </row>
    <row r="223" spans="1:3">
      <c r="A223" t="s">
        <v>2879</v>
      </c>
      <c r="B223" t="s">
        <v>1104</v>
      </c>
      <c r="C223" t="s">
        <v>2879</v>
      </c>
    </row>
    <row r="224" spans="1:3">
      <c r="A224" t="s">
        <v>2878</v>
      </c>
      <c r="B224" t="s">
        <v>1103</v>
      </c>
      <c r="C224" t="s">
        <v>2878</v>
      </c>
    </row>
    <row r="225" spans="1:3">
      <c r="A225" t="s">
        <v>2670</v>
      </c>
      <c r="B225" t="s">
        <v>3024</v>
      </c>
      <c r="C225" t="s">
        <v>2670</v>
      </c>
    </row>
    <row r="226" spans="1:3">
      <c r="A226" t="s">
        <v>2877</v>
      </c>
      <c r="B226" t="s">
        <v>1102</v>
      </c>
      <c r="C226" t="s">
        <v>2877</v>
      </c>
    </row>
    <row r="227" spans="1:3">
      <c r="A227" t="s">
        <v>2876</v>
      </c>
      <c r="B227" t="s">
        <v>1101</v>
      </c>
      <c r="C227" t="s">
        <v>2876</v>
      </c>
    </row>
    <row r="228" spans="1:3">
      <c r="A228" t="s">
        <v>2875</v>
      </c>
      <c r="B228" t="s">
        <v>1100</v>
      </c>
      <c r="C228" t="s">
        <v>2875</v>
      </c>
    </row>
    <row r="229" spans="1:3">
      <c r="A229" t="s">
        <v>2874</v>
      </c>
      <c r="B229" t="s">
        <v>1099</v>
      </c>
      <c r="C229" t="s">
        <v>2874</v>
      </c>
    </row>
    <row r="230" spans="1:3">
      <c r="A230" t="s">
        <v>2873</v>
      </c>
      <c r="B230" t="s">
        <v>1098</v>
      </c>
      <c r="C230" t="s">
        <v>2873</v>
      </c>
    </row>
    <row r="231" spans="1:3">
      <c r="A231" t="s">
        <v>2872</v>
      </c>
      <c r="B231" t="s">
        <v>1097</v>
      </c>
      <c r="C231" t="s">
        <v>2872</v>
      </c>
    </row>
    <row r="232" spans="1:3">
      <c r="A232" t="s">
        <v>2871</v>
      </c>
      <c r="B232" t="s">
        <v>1096</v>
      </c>
      <c r="C232" t="s">
        <v>2871</v>
      </c>
    </row>
    <row r="233" spans="1:3">
      <c r="A233" t="s">
        <v>2636</v>
      </c>
      <c r="B233" t="s">
        <v>4505</v>
      </c>
      <c r="C233" t="s">
        <v>2636</v>
      </c>
    </row>
    <row r="234" spans="1:3">
      <c r="A234" t="s">
        <v>2668</v>
      </c>
      <c r="B234" t="s">
        <v>3022</v>
      </c>
      <c r="C234" t="s">
        <v>2668</v>
      </c>
    </row>
    <row r="235" spans="1:3">
      <c r="A235" t="s">
        <v>4693</v>
      </c>
      <c r="B235" t="s">
        <v>5140</v>
      </c>
      <c r="C235" t="s">
        <v>4693</v>
      </c>
    </row>
    <row r="236" spans="1:3">
      <c r="A236" t="s">
        <v>2870</v>
      </c>
      <c r="B236" t="s">
        <v>1095</v>
      </c>
      <c r="C236" t="s">
        <v>2870</v>
      </c>
    </row>
    <row r="237" spans="1:3">
      <c r="A237" t="s">
        <v>2635</v>
      </c>
      <c r="B237" t="s">
        <v>4408</v>
      </c>
      <c r="C237" t="s">
        <v>2635</v>
      </c>
    </row>
    <row r="238" spans="1:3">
      <c r="A238" t="s">
        <v>2669</v>
      </c>
      <c r="B238" t="s">
        <v>3023</v>
      </c>
      <c r="C238" t="s">
        <v>2669</v>
      </c>
    </row>
    <row r="239" spans="1:3">
      <c r="A239" t="s">
        <v>2724</v>
      </c>
      <c r="B239" t="s">
        <v>5145</v>
      </c>
      <c r="C239" t="s">
        <v>2724</v>
      </c>
    </row>
    <row r="240" spans="1:3">
      <c r="A240" t="s">
        <v>2869</v>
      </c>
      <c r="B240" t="s">
        <v>1094</v>
      </c>
      <c r="C240" t="s">
        <v>2869</v>
      </c>
    </row>
    <row r="241" spans="1:3">
      <c r="A241" t="s">
        <v>2868</v>
      </c>
      <c r="B241" t="s">
        <v>1093</v>
      </c>
      <c r="C241" t="s">
        <v>2868</v>
      </c>
    </row>
    <row r="242" spans="1:3">
      <c r="A242" t="s">
        <v>2667</v>
      </c>
      <c r="B242" t="s">
        <v>3021</v>
      </c>
      <c r="C242" t="s">
        <v>2667</v>
      </c>
    </row>
    <row r="243" spans="1:3">
      <c r="A243" t="s">
        <v>2666</v>
      </c>
      <c r="B243" t="s">
        <v>3020</v>
      </c>
      <c r="C243" t="s">
        <v>2666</v>
      </c>
    </row>
    <row r="244" spans="1:3">
      <c r="A244" t="s">
        <v>2633</v>
      </c>
      <c r="B244" t="s">
        <v>4507</v>
      </c>
      <c r="C244" t="s">
        <v>2633</v>
      </c>
    </row>
    <row r="245" spans="1:3">
      <c r="A245" t="s">
        <v>2867</v>
      </c>
      <c r="B245" t="s">
        <v>1092</v>
      </c>
      <c r="C245" t="s">
        <v>2867</v>
      </c>
    </row>
    <row r="246" spans="1:3">
      <c r="A246" t="s">
        <v>2686</v>
      </c>
      <c r="B246" t="s">
        <v>3038</v>
      </c>
      <c r="C246" t="s">
        <v>2686</v>
      </c>
    </row>
    <row r="247" spans="1:3">
      <c r="A247" t="s">
        <v>2866</v>
      </c>
      <c r="B247" t="s">
        <v>1091</v>
      </c>
      <c r="C247" t="s">
        <v>2866</v>
      </c>
    </row>
    <row r="248" spans="1:3">
      <c r="A248" t="s">
        <v>2740</v>
      </c>
      <c r="B248" t="s">
        <v>5155</v>
      </c>
      <c r="C248" t="s">
        <v>2740</v>
      </c>
    </row>
    <row r="249" spans="1:3">
      <c r="A249" t="s">
        <v>2865</v>
      </c>
      <c r="B249" t="s">
        <v>1090</v>
      </c>
      <c r="C249" t="s">
        <v>2865</v>
      </c>
    </row>
    <row r="250" spans="1:3">
      <c r="A250" t="s">
        <v>4308</v>
      </c>
      <c r="B250" t="s">
        <v>5404</v>
      </c>
      <c r="C250" t="s">
        <v>4308</v>
      </c>
    </row>
    <row r="251" spans="1:3">
      <c r="A251" t="s">
        <v>2665</v>
      </c>
      <c r="B251" t="s">
        <v>3019</v>
      </c>
      <c r="C251" t="s">
        <v>2665</v>
      </c>
    </row>
    <row r="252" spans="1:3">
      <c r="A252" t="s">
        <v>2864</v>
      </c>
      <c r="B252" t="s">
        <v>1089</v>
      </c>
      <c r="C252" t="s">
        <v>2864</v>
      </c>
    </row>
    <row r="253" spans="1:3">
      <c r="A253" t="s">
        <v>2863</v>
      </c>
      <c r="B253" t="s">
        <v>1088</v>
      </c>
      <c r="C253" t="s">
        <v>2863</v>
      </c>
    </row>
    <row r="254" spans="1:3">
      <c r="A254" t="s">
        <v>2862</v>
      </c>
      <c r="B254" t="s">
        <v>3001</v>
      </c>
      <c r="C254" t="s">
        <v>2862</v>
      </c>
    </row>
    <row r="255" spans="1:3">
      <c r="A255" t="s">
        <v>2619</v>
      </c>
      <c r="B255" t="s">
        <v>4424</v>
      </c>
      <c r="C255" t="s">
        <v>2619</v>
      </c>
    </row>
    <row r="256" spans="1:3">
      <c r="A256" t="s">
        <v>2861</v>
      </c>
      <c r="B256" t="s">
        <v>1087</v>
      </c>
      <c r="C256" t="s">
        <v>2861</v>
      </c>
    </row>
    <row r="257" spans="1:3">
      <c r="A257" t="s">
        <v>2859</v>
      </c>
      <c r="B257" t="s">
        <v>1085</v>
      </c>
      <c r="C257" t="s">
        <v>2859</v>
      </c>
    </row>
    <row r="258" spans="1:3">
      <c r="A258" t="s">
        <v>2858</v>
      </c>
      <c r="B258" t="s">
        <v>1084</v>
      </c>
      <c r="C258" t="s">
        <v>2858</v>
      </c>
    </row>
    <row r="259" spans="1:3">
      <c r="A259" t="s">
        <v>2855</v>
      </c>
      <c r="B259" t="s">
        <v>1081</v>
      </c>
      <c r="C259" t="s">
        <v>2855</v>
      </c>
    </row>
    <row r="260" spans="1:3">
      <c r="A260" t="s">
        <v>2663</v>
      </c>
      <c r="B260" t="s">
        <v>3016</v>
      </c>
      <c r="C260" t="s">
        <v>2663</v>
      </c>
    </row>
    <row r="261" spans="1:3">
      <c r="A261" t="s">
        <v>2854</v>
      </c>
      <c r="B261" t="s">
        <v>1080</v>
      </c>
      <c r="C261" t="s">
        <v>2854</v>
      </c>
    </row>
    <row r="262" spans="1:3">
      <c r="A262" t="s">
        <v>2860</v>
      </c>
      <c r="B262" t="s">
        <v>1086</v>
      </c>
      <c r="C262" t="s">
        <v>2860</v>
      </c>
    </row>
    <row r="263" spans="1:3">
      <c r="A263" t="s">
        <v>2763</v>
      </c>
      <c r="B263" t="s">
        <v>4425</v>
      </c>
      <c r="C263" t="s">
        <v>2763</v>
      </c>
    </row>
    <row r="264" spans="1:3">
      <c r="A264" t="s">
        <v>2664</v>
      </c>
      <c r="B264" t="s">
        <v>3018</v>
      </c>
      <c r="C264" t="s">
        <v>2664</v>
      </c>
    </row>
    <row r="265" spans="1:3">
      <c r="A265" t="s">
        <v>2857</v>
      </c>
      <c r="B265" t="s">
        <v>1083</v>
      </c>
      <c r="C265" t="s">
        <v>2857</v>
      </c>
    </row>
    <row r="266" spans="1:3">
      <c r="A266" t="s">
        <v>2856</v>
      </c>
      <c r="B266" t="s">
        <v>1082</v>
      </c>
      <c r="C266" t="s">
        <v>2856</v>
      </c>
    </row>
    <row r="267" spans="1:3">
      <c r="A267" t="s">
        <v>2632</v>
      </c>
      <c r="B267" t="s">
        <v>4508</v>
      </c>
      <c r="C267" t="s">
        <v>2632</v>
      </c>
    </row>
    <row r="268" spans="1:3">
      <c r="A268" t="s">
        <v>2634</v>
      </c>
      <c r="B268" t="s">
        <v>4506</v>
      </c>
      <c r="C268" t="s">
        <v>2634</v>
      </c>
    </row>
    <row r="269" spans="1:3">
      <c r="A269" t="s">
        <v>2853</v>
      </c>
      <c r="B269" t="s">
        <v>1079</v>
      </c>
      <c r="C269" t="s">
        <v>2853</v>
      </c>
    </row>
    <row r="270" spans="1:3">
      <c r="A270" t="s">
        <v>2852</v>
      </c>
      <c r="B270" t="s">
        <v>1078</v>
      </c>
      <c r="C270" t="s">
        <v>2852</v>
      </c>
    </row>
    <row r="271" spans="1:3">
      <c r="A271" t="s">
        <v>2851</v>
      </c>
      <c r="B271" t="s">
        <v>1077</v>
      </c>
      <c r="C271" t="s">
        <v>2851</v>
      </c>
    </row>
    <row r="272" spans="1:3">
      <c r="A272" t="s">
        <v>2850</v>
      </c>
      <c r="B272" t="s">
        <v>1076</v>
      </c>
      <c r="C272" t="s">
        <v>2850</v>
      </c>
    </row>
    <row r="273" spans="1:3">
      <c r="A273" t="s">
        <v>2630</v>
      </c>
      <c r="B273" t="s">
        <v>4413</v>
      </c>
      <c r="C273" t="s">
        <v>2630</v>
      </c>
    </row>
    <row r="274" spans="1:3">
      <c r="A274" t="s">
        <v>2662</v>
      </c>
      <c r="B274" t="s">
        <v>3015</v>
      </c>
      <c r="C274" t="s">
        <v>2662</v>
      </c>
    </row>
    <row r="275" spans="1:3">
      <c r="A275" t="s">
        <v>2849</v>
      </c>
      <c r="B275" t="s">
        <v>1075</v>
      </c>
      <c r="C275" t="s">
        <v>2849</v>
      </c>
    </row>
    <row r="276" spans="1:3">
      <c r="A276" t="s">
        <v>2848</v>
      </c>
      <c r="B276" t="s">
        <v>1074</v>
      </c>
      <c r="C276" t="s">
        <v>2848</v>
      </c>
    </row>
    <row r="277" spans="1:3">
      <c r="A277" t="s">
        <v>2847</v>
      </c>
      <c r="B277" t="s">
        <v>1073</v>
      </c>
      <c r="C277" t="s">
        <v>2847</v>
      </c>
    </row>
    <row r="278" spans="1:3">
      <c r="A278" t="s">
        <v>2846</v>
      </c>
      <c r="B278" t="s">
        <v>1072</v>
      </c>
      <c r="C278" t="s">
        <v>2846</v>
      </c>
    </row>
    <row r="279" spans="1:3">
      <c r="A279" t="s">
        <v>2629</v>
      </c>
      <c r="B279" t="s">
        <v>4510</v>
      </c>
      <c r="C279" t="s">
        <v>2629</v>
      </c>
    </row>
    <row r="280" spans="1:3">
      <c r="A280" t="s">
        <v>4811</v>
      </c>
      <c r="B280" t="s">
        <v>5189</v>
      </c>
      <c r="C280" t="s">
        <v>4811</v>
      </c>
    </row>
    <row r="281" spans="1:3">
      <c r="A281" t="s">
        <v>2845</v>
      </c>
      <c r="B281" t="s">
        <v>661</v>
      </c>
      <c r="C281" t="s">
        <v>2845</v>
      </c>
    </row>
    <row r="282" spans="1:3">
      <c r="A282" t="s">
        <v>2844</v>
      </c>
      <c r="B282" t="s">
        <v>1071</v>
      </c>
      <c r="C282" t="s">
        <v>2844</v>
      </c>
    </row>
    <row r="283" spans="1:3">
      <c r="A283" t="s">
        <v>2843</v>
      </c>
      <c r="B283" t="s">
        <v>1070</v>
      </c>
      <c r="C283" t="s">
        <v>2843</v>
      </c>
    </row>
    <row r="284" spans="1:3">
      <c r="A284" t="s">
        <v>2661</v>
      </c>
      <c r="B284" t="s">
        <v>3014</v>
      </c>
      <c r="C284" t="s">
        <v>2661</v>
      </c>
    </row>
    <row r="285" spans="1:3">
      <c r="A285" t="s">
        <v>2842</v>
      </c>
      <c r="B285" t="s">
        <v>1069</v>
      </c>
      <c r="C285" t="s">
        <v>2842</v>
      </c>
    </row>
    <row r="286" spans="1:3">
      <c r="A286" t="s">
        <v>4832</v>
      </c>
      <c r="B286" t="s">
        <v>5196</v>
      </c>
      <c r="C286" t="s">
        <v>4832</v>
      </c>
    </row>
    <row r="287" spans="1:3">
      <c r="A287" t="s">
        <v>2707</v>
      </c>
      <c r="B287" t="s">
        <v>5198</v>
      </c>
      <c r="C287" t="s">
        <v>2707</v>
      </c>
    </row>
    <row r="288" spans="1:3">
      <c r="A288" t="s">
        <v>2706</v>
      </c>
      <c r="B288" t="s">
        <v>5200</v>
      </c>
      <c r="C288" t="s">
        <v>2706</v>
      </c>
    </row>
    <row r="289" spans="1:3">
      <c r="A289" t="s">
        <v>4826</v>
      </c>
      <c r="B289" t="s">
        <v>5202</v>
      </c>
      <c r="C289" t="s">
        <v>4826</v>
      </c>
    </row>
    <row r="290" spans="1:3">
      <c r="A290" t="s">
        <v>2660</v>
      </c>
      <c r="B290" t="s">
        <v>3013</v>
      </c>
      <c r="C290" t="s">
        <v>2660</v>
      </c>
    </row>
    <row r="291" spans="1:3">
      <c r="A291" t="s">
        <v>2704</v>
      </c>
      <c r="B291" t="s">
        <v>5432</v>
      </c>
      <c r="C291" t="s">
        <v>2704</v>
      </c>
    </row>
    <row r="292" spans="1:3">
      <c r="A292" t="s">
        <v>2719</v>
      </c>
      <c r="B292" t="s">
        <v>5207</v>
      </c>
      <c r="C292" t="s">
        <v>2719</v>
      </c>
    </row>
    <row r="293" spans="1:3">
      <c r="A293" t="s">
        <v>2841</v>
      </c>
      <c r="B293" t="s">
        <v>1068</v>
      </c>
      <c r="C293" t="s">
        <v>2841</v>
      </c>
    </row>
    <row r="294" spans="1:3">
      <c r="A294" t="s">
        <v>2840</v>
      </c>
      <c r="B294" t="s">
        <v>1067</v>
      </c>
      <c r="C294" t="s">
        <v>2840</v>
      </c>
    </row>
    <row r="295" spans="1:3">
      <c r="A295" t="s">
        <v>2839</v>
      </c>
      <c r="B295" t="s">
        <v>3004</v>
      </c>
      <c r="C295" t="s">
        <v>2839</v>
      </c>
    </row>
    <row r="296" spans="1:3">
      <c r="A296" t="s">
        <v>2838</v>
      </c>
      <c r="B296" t="s">
        <v>1066</v>
      </c>
      <c r="C296" t="s">
        <v>2838</v>
      </c>
    </row>
    <row r="297" spans="1:3">
      <c r="A297" t="s">
        <v>2712</v>
      </c>
      <c r="B297" t="s">
        <v>5213</v>
      </c>
      <c r="C297" t="s">
        <v>2712</v>
      </c>
    </row>
    <row r="298" spans="1:3">
      <c r="A298" t="s">
        <v>2837</v>
      </c>
      <c r="B298" t="s">
        <v>1065</v>
      </c>
      <c r="C298" t="s">
        <v>2837</v>
      </c>
    </row>
    <row r="299" spans="1:3">
      <c r="A299" t="s">
        <v>2659</v>
      </c>
      <c r="B299" t="s">
        <v>3012</v>
      </c>
      <c r="C299" t="s">
        <v>2659</v>
      </c>
    </row>
    <row r="300" spans="1:3">
      <c r="A300" t="s">
        <v>2649</v>
      </c>
      <c r="B300" t="s">
        <v>4494</v>
      </c>
      <c r="C300" t="s">
        <v>2649</v>
      </c>
    </row>
    <row r="301" spans="1:3">
      <c r="A301" t="s">
        <v>2836</v>
      </c>
      <c r="B301" t="s">
        <v>1064</v>
      </c>
      <c r="C301" t="s">
        <v>2836</v>
      </c>
    </row>
    <row r="302" spans="1:3">
      <c r="A302" t="s">
        <v>2658</v>
      </c>
      <c r="B302" t="s">
        <v>4490</v>
      </c>
      <c r="C302" t="s">
        <v>2658</v>
      </c>
    </row>
    <row r="303" spans="1:3">
      <c r="A303" t="s">
        <v>2835</v>
      </c>
      <c r="B303" t="s">
        <v>1063</v>
      </c>
      <c r="C303" t="s">
        <v>2835</v>
      </c>
    </row>
    <row r="304" spans="1:3">
      <c r="A304" t="s">
        <v>2834</v>
      </c>
      <c r="B304" t="s">
        <v>1062</v>
      </c>
      <c r="C304" t="s">
        <v>2834</v>
      </c>
    </row>
    <row r="305" spans="1:3">
      <c r="A305" t="s">
        <v>2833</v>
      </c>
      <c r="B305" t="s">
        <v>1061</v>
      </c>
      <c r="C305" t="s">
        <v>2833</v>
      </c>
    </row>
    <row r="306" spans="1:3">
      <c r="A306" t="s">
        <v>2832</v>
      </c>
      <c r="B306" t="s">
        <v>1060</v>
      </c>
      <c r="C306" t="s">
        <v>2832</v>
      </c>
    </row>
    <row r="307" spans="1:3">
      <c r="A307" t="s">
        <v>2716</v>
      </c>
      <c r="B307" t="s">
        <v>5224</v>
      </c>
      <c r="C307" t="s">
        <v>2716</v>
      </c>
    </row>
    <row r="308" spans="1:3">
      <c r="A308" t="s">
        <v>2717</v>
      </c>
      <c r="B308" t="s">
        <v>5226</v>
      </c>
      <c r="C308" t="s">
        <v>2717</v>
      </c>
    </row>
    <row r="309" spans="1:3">
      <c r="A309" t="s">
        <v>2831</v>
      </c>
      <c r="B309" t="s">
        <v>1059</v>
      </c>
      <c r="C309" t="s">
        <v>2831</v>
      </c>
    </row>
    <row r="310" spans="1:3">
      <c r="A310" t="s">
        <v>2830</v>
      </c>
      <c r="B310" t="s">
        <v>1058</v>
      </c>
      <c r="C310" t="s">
        <v>2830</v>
      </c>
    </row>
    <row r="311" spans="1:3">
      <c r="A311" t="s">
        <v>2829</v>
      </c>
      <c r="B311" t="s">
        <v>1057</v>
      </c>
      <c r="C311" t="s">
        <v>2829</v>
      </c>
    </row>
    <row r="312" spans="1:3">
      <c r="A312" t="s">
        <v>2828</v>
      </c>
      <c r="B312" t="s">
        <v>1056</v>
      </c>
      <c r="C312" t="s">
        <v>2828</v>
      </c>
    </row>
    <row r="313" spans="1:3">
      <c r="A313" t="s">
        <v>2715</v>
      </c>
      <c r="B313" t="s">
        <v>5232</v>
      </c>
      <c r="C313" t="s">
        <v>2715</v>
      </c>
    </row>
    <row r="314" spans="1:3">
      <c r="A314" t="s">
        <v>2741</v>
      </c>
      <c r="B314" t="s">
        <v>5234</v>
      </c>
      <c r="C314" t="s">
        <v>2741</v>
      </c>
    </row>
    <row r="315" spans="1:3">
      <c r="A315" t="s">
        <v>2827</v>
      </c>
      <c r="B315" t="s">
        <v>1055</v>
      </c>
      <c r="C315" t="s">
        <v>2827</v>
      </c>
    </row>
    <row r="316" spans="1:3">
      <c r="A316" t="s">
        <v>2714</v>
      </c>
      <c r="B316" t="s">
        <v>5237</v>
      </c>
      <c r="C316" t="s">
        <v>2714</v>
      </c>
    </row>
    <row r="317" spans="1:3">
      <c r="A317" t="s">
        <v>2826</v>
      </c>
      <c r="B317" t="s">
        <v>1054</v>
      </c>
      <c r="C317" t="s">
        <v>2826</v>
      </c>
    </row>
    <row r="318" spans="1:3">
      <c r="A318" t="s">
        <v>2825</v>
      </c>
      <c r="B318" t="s">
        <v>1053</v>
      </c>
      <c r="C318" t="s">
        <v>2825</v>
      </c>
    </row>
    <row r="319" spans="1:3">
      <c r="A319" t="s">
        <v>2824</v>
      </c>
      <c r="B319" t="s">
        <v>1052</v>
      </c>
      <c r="C319" t="s">
        <v>2824</v>
      </c>
    </row>
    <row r="320" spans="1:3">
      <c r="A320" t="s">
        <v>2823</v>
      </c>
      <c r="B320" t="s">
        <v>1051</v>
      </c>
      <c r="C320" t="s">
        <v>2823</v>
      </c>
    </row>
    <row r="321" spans="1:3">
      <c r="A321" t="s">
        <v>2822</v>
      </c>
      <c r="B321" t="s">
        <v>1050</v>
      </c>
      <c r="C321" t="s">
        <v>2822</v>
      </c>
    </row>
    <row r="322" spans="1:3">
      <c r="A322" t="s">
        <v>2713</v>
      </c>
      <c r="B322" t="s">
        <v>5245</v>
      </c>
      <c r="C322" t="s">
        <v>2713</v>
      </c>
    </row>
    <row r="323" spans="1:3">
      <c r="A323" t="s">
        <v>2821</v>
      </c>
      <c r="B323" t="s">
        <v>1049</v>
      </c>
      <c r="C323" t="s">
        <v>2821</v>
      </c>
    </row>
    <row r="324" spans="1:3">
      <c r="A324" t="s">
        <v>2628</v>
      </c>
      <c r="B324" t="s">
        <v>4511</v>
      </c>
      <c r="C324" t="s">
        <v>2628</v>
      </c>
    </row>
    <row r="325" spans="1:3">
      <c r="A325" t="s">
        <v>2820</v>
      </c>
      <c r="B325" t="s">
        <v>1048</v>
      </c>
      <c r="C325" t="s">
        <v>2820</v>
      </c>
    </row>
    <row r="326" spans="1:3">
      <c r="A326" t="s">
        <v>2819</v>
      </c>
      <c r="B326" t="s">
        <v>1047</v>
      </c>
      <c r="C326" t="s">
        <v>2819</v>
      </c>
    </row>
    <row r="327" spans="1:3">
      <c r="A327" t="s">
        <v>2818</v>
      </c>
      <c r="B327" t="s">
        <v>1046</v>
      </c>
      <c r="C327" t="s">
        <v>2818</v>
      </c>
    </row>
    <row r="328" spans="1:3">
      <c r="A328" t="s">
        <v>2721</v>
      </c>
      <c r="B328" t="s">
        <v>5252</v>
      </c>
      <c r="C328" t="s">
        <v>2721</v>
      </c>
    </row>
    <row r="329" spans="1:3">
      <c r="A329" t="s">
        <v>2657</v>
      </c>
      <c r="B329" t="s">
        <v>3011</v>
      </c>
      <c r="C329" t="s">
        <v>2657</v>
      </c>
    </row>
    <row r="330" spans="1:3">
      <c r="A330" t="s">
        <v>2723</v>
      </c>
      <c r="B330" t="s">
        <v>5433</v>
      </c>
      <c r="C330" t="s">
        <v>2723</v>
      </c>
    </row>
    <row r="331" spans="1:3">
      <c r="A331" t="s">
        <v>2817</v>
      </c>
      <c r="B331" t="s">
        <v>1045</v>
      </c>
      <c r="C331" t="s">
        <v>2817</v>
      </c>
    </row>
    <row r="332" spans="1:3">
      <c r="A332" t="s">
        <v>4389</v>
      </c>
      <c r="B332" t="s">
        <v>4491</v>
      </c>
      <c r="C332" t="s">
        <v>4389</v>
      </c>
    </row>
    <row r="333" spans="1:3">
      <c r="A333" t="s">
        <v>2816</v>
      </c>
      <c r="B333" t="s">
        <v>1044</v>
      </c>
      <c r="C333" t="s">
        <v>2816</v>
      </c>
    </row>
    <row r="334" spans="1:3">
      <c r="A334" t="s">
        <v>2812</v>
      </c>
      <c r="B334" t="s">
        <v>1040</v>
      </c>
      <c r="C334" t="s">
        <v>2812</v>
      </c>
    </row>
    <row r="335" spans="1:3">
      <c r="A335" t="s">
        <v>2637</v>
      </c>
      <c r="B335" t="s">
        <v>4504</v>
      </c>
      <c r="C335" t="s">
        <v>2637</v>
      </c>
    </row>
    <row r="336" spans="1:3">
      <c r="A336" t="s">
        <v>2711</v>
      </c>
      <c r="B336" t="s">
        <v>5262</v>
      </c>
      <c r="C336" t="s">
        <v>2711</v>
      </c>
    </row>
    <row r="337" spans="1:3">
      <c r="A337" t="s">
        <v>2626</v>
      </c>
      <c r="B337" t="s">
        <v>4512</v>
      </c>
      <c r="C337" t="s">
        <v>2626</v>
      </c>
    </row>
    <row r="338" spans="1:3">
      <c r="A338" t="s">
        <v>2815</v>
      </c>
      <c r="B338" t="s">
        <v>1043</v>
      </c>
      <c r="C338" t="s">
        <v>2815</v>
      </c>
    </row>
    <row r="339" spans="1:3">
      <c r="A339" t="s">
        <v>2814</v>
      </c>
      <c r="B339" t="s">
        <v>1042</v>
      </c>
      <c r="C339" t="s">
        <v>2814</v>
      </c>
    </row>
    <row r="340" spans="1:3">
      <c r="A340" t="s">
        <v>2813</v>
      </c>
      <c r="B340" t="s">
        <v>1041</v>
      </c>
      <c r="C340" t="s">
        <v>2813</v>
      </c>
    </row>
    <row r="341" spans="1:3">
      <c r="A341" t="s">
        <v>2627</v>
      </c>
      <c r="B341" t="s">
        <v>4416</v>
      </c>
      <c r="C341" t="s">
        <v>2627</v>
      </c>
    </row>
    <row r="342" spans="1:3">
      <c r="A342" t="s">
        <v>2656</v>
      </c>
      <c r="B342" t="s">
        <v>3010</v>
      </c>
      <c r="C342" t="s">
        <v>2656</v>
      </c>
    </row>
    <row r="343" spans="1:3">
      <c r="A343" t="s">
        <v>2625</v>
      </c>
      <c r="B343" t="s">
        <v>4513</v>
      </c>
      <c r="C343" t="s">
        <v>2625</v>
      </c>
    </row>
    <row r="344" spans="1:3">
      <c r="A344" t="s">
        <v>2655</v>
      </c>
      <c r="B344" t="s">
        <v>5271</v>
      </c>
      <c r="C344" t="s">
        <v>2655</v>
      </c>
    </row>
    <row r="345" spans="1:3">
      <c r="A345" t="s">
        <v>2654</v>
      </c>
      <c r="B345" t="s">
        <v>4492</v>
      </c>
      <c r="C345" t="s">
        <v>2654</v>
      </c>
    </row>
    <row r="346" spans="1:3">
      <c r="A346" t="s">
        <v>2811</v>
      </c>
      <c r="B346" t="s">
        <v>1039</v>
      </c>
      <c r="C346" t="s">
        <v>2811</v>
      </c>
    </row>
    <row r="347" spans="1:3">
      <c r="A347" t="s">
        <v>2810</v>
      </c>
      <c r="B347" t="s">
        <v>1038</v>
      </c>
      <c r="C347" t="s">
        <v>2810</v>
      </c>
    </row>
    <row r="348" spans="1:3">
      <c r="A348" t="s">
        <v>2809</v>
      </c>
      <c r="B348" t="s">
        <v>1037</v>
      </c>
      <c r="C348" t="s">
        <v>2809</v>
      </c>
    </row>
    <row r="349" spans="1:3">
      <c r="A349" t="s">
        <v>2808</v>
      </c>
      <c r="B349" t="s">
        <v>1036</v>
      </c>
      <c r="C349" t="s">
        <v>2808</v>
      </c>
    </row>
    <row r="350" spans="1:3">
      <c r="A350" t="s">
        <v>2710</v>
      </c>
      <c r="B350" t="s">
        <v>5280</v>
      </c>
      <c r="C350" t="s">
        <v>2710</v>
      </c>
    </row>
    <row r="351" spans="1:3">
      <c r="A351" t="s">
        <v>2807</v>
      </c>
      <c r="B351" t="s">
        <v>1035</v>
      </c>
      <c r="C351" t="s">
        <v>2807</v>
      </c>
    </row>
    <row r="352" spans="1:3">
      <c r="A352" t="s">
        <v>2806</v>
      </c>
      <c r="B352" t="s">
        <v>3094</v>
      </c>
      <c r="C352" t="s">
        <v>2806</v>
      </c>
    </row>
    <row r="353" spans="1:3">
      <c r="A353" t="s">
        <v>2805</v>
      </c>
      <c r="B353" t="s">
        <v>3093</v>
      </c>
      <c r="C353" t="s">
        <v>2805</v>
      </c>
    </row>
    <row r="354" spans="1:3">
      <c r="A354" t="s">
        <v>2804</v>
      </c>
      <c r="B354" t="s">
        <v>3092</v>
      </c>
      <c r="C354" t="s">
        <v>2804</v>
      </c>
    </row>
    <row r="355" spans="1:3">
      <c r="A355" t="s">
        <v>2803</v>
      </c>
      <c r="B355" t="s">
        <v>3091</v>
      </c>
      <c r="C355" t="s">
        <v>2803</v>
      </c>
    </row>
    <row r="356" spans="1:3">
      <c r="A356" t="s">
        <v>2653</v>
      </c>
      <c r="B356" t="s">
        <v>3008</v>
      </c>
      <c r="C356" t="s">
        <v>2653</v>
      </c>
    </row>
    <row r="357" spans="1:3">
      <c r="A357" t="s">
        <v>2802</v>
      </c>
      <c r="B357" t="s">
        <v>3090</v>
      </c>
      <c r="C357" t="s">
        <v>2802</v>
      </c>
    </row>
    <row r="358" spans="1:3">
      <c r="A358" t="s">
        <v>4841</v>
      </c>
      <c r="B358" t="s">
        <v>5289</v>
      </c>
      <c r="C358" t="s">
        <v>4841</v>
      </c>
    </row>
    <row r="359" spans="1:3">
      <c r="A359" t="s">
        <v>2801</v>
      </c>
      <c r="B359" t="s">
        <v>3089</v>
      </c>
      <c r="C359" t="s">
        <v>2801</v>
      </c>
    </row>
    <row r="360" spans="1:3">
      <c r="A360" t="s">
        <v>2800</v>
      </c>
      <c r="B360" t="s">
        <v>3088</v>
      </c>
      <c r="C360" t="s">
        <v>2800</v>
      </c>
    </row>
    <row r="361" spans="1:3">
      <c r="A361" t="s">
        <v>2799</v>
      </c>
      <c r="B361" t="s">
        <v>3087</v>
      </c>
      <c r="C361" t="s">
        <v>2799</v>
      </c>
    </row>
    <row r="362" spans="1:3">
      <c r="A362" t="s">
        <v>2624</v>
      </c>
      <c r="B362" t="s">
        <v>4419</v>
      </c>
      <c r="C362" t="s">
        <v>2624</v>
      </c>
    </row>
    <row r="363" spans="1:3">
      <c r="A363" t="s">
        <v>2652</v>
      </c>
      <c r="B363" t="s">
        <v>3007</v>
      </c>
      <c r="C363" t="s">
        <v>2652</v>
      </c>
    </row>
    <row r="364" spans="1:3">
      <c r="A364" t="s">
        <v>2798</v>
      </c>
      <c r="B364" t="s">
        <v>3086</v>
      </c>
      <c r="C364" t="s">
        <v>2798</v>
      </c>
    </row>
    <row r="365" spans="1:3">
      <c r="A365" t="s">
        <v>2797</v>
      </c>
      <c r="B365" t="s">
        <v>3085</v>
      </c>
      <c r="C365" t="s">
        <v>2797</v>
      </c>
    </row>
    <row r="366" spans="1:3">
      <c r="A366" t="s">
        <v>4312</v>
      </c>
      <c r="B366" t="s">
        <v>4473</v>
      </c>
      <c r="C366" t="s">
        <v>4312</v>
      </c>
    </row>
    <row r="367" spans="1:3">
      <c r="A367" t="s">
        <v>4823</v>
      </c>
      <c r="B367" t="s">
        <v>5299</v>
      </c>
      <c r="C367" t="s">
        <v>4823</v>
      </c>
    </row>
    <row r="368" spans="1:3">
      <c r="A368" t="s">
        <v>2651</v>
      </c>
      <c r="B368" t="s">
        <v>4493</v>
      </c>
      <c r="C368" t="s">
        <v>2651</v>
      </c>
    </row>
    <row r="369" spans="1:3">
      <c r="A369" t="s">
        <v>2623</v>
      </c>
      <c r="B369" t="s">
        <v>4514</v>
      </c>
      <c r="C369" t="s">
        <v>2623</v>
      </c>
    </row>
    <row r="370" spans="1:3">
      <c r="A370" t="s">
        <v>2796</v>
      </c>
      <c r="B370" t="s">
        <v>3084</v>
      </c>
      <c r="C370" t="s">
        <v>2796</v>
      </c>
    </row>
    <row r="371" spans="1:3">
      <c r="A371" t="s">
        <v>4689</v>
      </c>
      <c r="B371" t="s">
        <v>5304</v>
      </c>
      <c r="C371" t="s">
        <v>4689</v>
      </c>
    </row>
    <row r="372" spans="1:3">
      <c r="A372" t="s">
        <v>2650</v>
      </c>
      <c r="B372" t="s">
        <v>3006</v>
      </c>
      <c r="C372" t="s">
        <v>2650</v>
      </c>
    </row>
    <row r="373" spans="1:3">
      <c r="A373" t="s">
        <v>2795</v>
      </c>
      <c r="B373" t="s">
        <v>3083</v>
      </c>
      <c r="C373" t="s">
        <v>2795</v>
      </c>
    </row>
    <row r="374" spans="1:3">
      <c r="A374" t="s">
        <v>2794</v>
      </c>
      <c r="B374" t="s">
        <v>3082</v>
      </c>
      <c r="C374" t="s">
        <v>2794</v>
      </c>
    </row>
    <row r="375" spans="1:3">
      <c r="A375" t="s">
        <v>2793</v>
      </c>
      <c r="B375" t="s">
        <v>3081</v>
      </c>
      <c r="C375" t="s">
        <v>2793</v>
      </c>
    </row>
    <row r="376" spans="1:3">
      <c r="A376" t="s">
        <v>2792</v>
      </c>
      <c r="B376" t="s">
        <v>3080</v>
      </c>
      <c r="C376" t="s">
        <v>2792</v>
      </c>
    </row>
    <row r="377" spans="1:3">
      <c r="A377" t="s">
        <v>2791</v>
      </c>
      <c r="B377" t="s">
        <v>3079</v>
      </c>
      <c r="C377" t="s">
        <v>2791</v>
      </c>
    </row>
    <row r="378" spans="1:3">
      <c r="A378" t="s">
        <v>2790</v>
      </c>
      <c r="B378" t="s">
        <v>3078</v>
      </c>
      <c r="C378" t="s">
        <v>2790</v>
      </c>
    </row>
    <row r="379" spans="1:3">
      <c r="A379" t="s">
        <v>2789</v>
      </c>
      <c r="B379" t="s">
        <v>3077</v>
      </c>
      <c r="C379" t="s">
        <v>2789</v>
      </c>
    </row>
    <row r="380" spans="1:3">
      <c r="A380" t="s">
        <v>2788</v>
      </c>
      <c r="B380" t="s">
        <v>3076</v>
      </c>
      <c r="C380" t="s">
        <v>2788</v>
      </c>
    </row>
    <row r="381" spans="1:3">
      <c r="A381" t="s">
        <v>2787</v>
      </c>
      <c r="B381" t="s">
        <v>3075</v>
      </c>
      <c r="C381" t="s">
        <v>2787</v>
      </c>
    </row>
    <row r="382" spans="1:3">
      <c r="A382" t="s">
        <v>2786</v>
      </c>
      <c r="B382" t="s">
        <v>3074</v>
      </c>
      <c r="C382" t="s">
        <v>2786</v>
      </c>
    </row>
    <row r="383" spans="1:3">
      <c r="A383" t="s">
        <v>2785</v>
      </c>
      <c r="B383" t="s">
        <v>3073</v>
      </c>
      <c r="C383" t="s">
        <v>2785</v>
      </c>
    </row>
    <row r="384" spans="1:3">
      <c r="A384" t="s">
        <v>2783</v>
      </c>
      <c r="B384" t="s">
        <v>3071</v>
      </c>
      <c r="C384" t="s">
        <v>2783</v>
      </c>
    </row>
    <row r="385" spans="1:3">
      <c r="A385" t="s">
        <v>2782</v>
      </c>
      <c r="B385" t="s">
        <v>3070</v>
      </c>
      <c r="C385" t="s">
        <v>2782</v>
      </c>
    </row>
    <row r="386" spans="1:3">
      <c r="A386" t="s">
        <v>2776</v>
      </c>
      <c r="B386" t="s">
        <v>3064</v>
      </c>
      <c r="C386" t="s">
        <v>2776</v>
      </c>
    </row>
    <row r="387" spans="1:3">
      <c r="A387" t="s">
        <v>2784</v>
      </c>
      <c r="B387" t="s">
        <v>3072</v>
      </c>
      <c r="C387" t="s">
        <v>2784</v>
      </c>
    </row>
    <row r="388" spans="1:3">
      <c r="A388" t="s">
        <v>2781</v>
      </c>
      <c r="B388" t="s">
        <v>3069</v>
      </c>
      <c r="C388" t="s">
        <v>2781</v>
      </c>
    </row>
    <row r="389" spans="1:3">
      <c r="A389" t="s">
        <v>2780</v>
      </c>
      <c r="B389" t="s">
        <v>3068</v>
      </c>
      <c r="C389" t="s">
        <v>2780</v>
      </c>
    </row>
    <row r="390" spans="1:3">
      <c r="A390" t="s">
        <v>2779</v>
      </c>
      <c r="B390" t="s">
        <v>3067</v>
      </c>
      <c r="C390" t="s">
        <v>2779</v>
      </c>
    </row>
    <row r="391" spans="1:3">
      <c r="A391" t="s">
        <v>2778</v>
      </c>
      <c r="B391" t="s">
        <v>3066</v>
      </c>
      <c r="C391" t="s">
        <v>2778</v>
      </c>
    </row>
    <row r="392" spans="1:3">
      <c r="A392" t="s">
        <v>2777</v>
      </c>
      <c r="B392" t="s">
        <v>3065</v>
      </c>
      <c r="C392" t="s">
        <v>2777</v>
      </c>
    </row>
    <row r="393" spans="1:3">
      <c r="A393" t="s">
        <v>2775</v>
      </c>
      <c r="B393" t="s">
        <v>3063</v>
      </c>
      <c r="C393" t="s">
        <v>2775</v>
      </c>
    </row>
    <row r="394" spans="1:3">
      <c r="A394" t="s">
        <v>2774</v>
      </c>
      <c r="B394" t="s">
        <v>3062</v>
      </c>
      <c r="C394" t="s">
        <v>2774</v>
      </c>
    </row>
    <row r="395" spans="1:3">
      <c r="A395" t="s">
        <v>2773</v>
      </c>
      <c r="B395" t="s">
        <v>3061</v>
      </c>
      <c r="C395" t="s">
        <v>2773</v>
      </c>
    </row>
    <row r="396" spans="1:3">
      <c r="A396" t="s">
        <v>2648</v>
      </c>
      <c r="B396" t="s">
        <v>3005</v>
      </c>
      <c r="C396" t="s">
        <v>2648</v>
      </c>
    </row>
    <row r="397" spans="1:3" ht="15" customHeight="1">
      <c r="A397" t="s">
        <v>2622</v>
      </c>
      <c r="B397" t="s">
        <v>4515</v>
      </c>
      <c r="C397" t="s">
        <v>2622</v>
      </c>
    </row>
    <row r="398" spans="1:3" ht="15" customHeight="1">
      <c r="A398" t="s">
        <v>2772</v>
      </c>
      <c r="B398" t="s">
        <v>3060</v>
      </c>
      <c r="C398" t="s">
        <v>2772</v>
      </c>
    </row>
    <row r="399" spans="1:3" ht="15.75" customHeight="1">
      <c r="A399" t="s">
        <v>2771</v>
      </c>
      <c r="B399" t="s">
        <v>3059</v>
      </c>
      <c r="C399" t="s">
        <v>2771</v>
      </c>
    </row>
    <row r="400" spans="1:3" ht="15.75" customHeight="1">
      <c r="A400" t="s">
        <v>2770</v>
      </c>
      <c r="B400" t="s">
        <v>3058</v>
      </c>
      <c r="C400" t="s">
        <v>2770</v>
      </c>
    </row>
    <row r="401" spans="1:3">
      <c r="A401" t="s">
        <v>2769</v>
      </c>
      <c r="B401" t="s">
        <v>3057</v>
      </c>
      <c r="C401" t="s">
        <v>2769</v>
      </c>
    </row>
    <row r="402" spans="1:3">
      <c r="A402" t="s">
        <v>2768</v>
      </c>
      <c r="B402" t="s">
        <v>3056</v>
      </c>
      <c r="C402" t="s">
        <v>2768</v>
      </c>
    </row>
    <row r="403" spans="1:3">
      <c r="A403" t="s">
        <v>2767</v>
      </c>
      <c r="B403" t="s">
        <v>3476</v>
      </c>
      <c r="C403" t="s">
        <v>2767</v>
      </c>
    </row>
    <row r="404" spans="1:3">
      <c r="A404" t="s">
        <v>2766</v>
      </c>
      <c r="B404" t="s">
        <v>3055</v>
      </c>
      <c r="C404" t="s">
        <v>2766</v>
      </c>
    </row>
    <row r="405" spans="1:3">
      <c r="A405" t="s">
        <v>2765</v>
      </c>
      <c r="B405" t="s">
        <v>3003</v>
      </c>
      <c r="C405" t="s">
        <v>2765</v>
      </c>
    </row>
    <row r="406" spans="1:3">
      <c r="A406" t="s">
        <v>5395</v>
      </c>
      <c r="B406" t="s">
        <v>5397</v>
      </c>
      <c r="C406" t="s">
        <v>5395</v>
      </c>
    </row>
    <row r="407" spans="1:3">
      <c r="A407" t="s">
        <v>2764</v>
      </c>
      <c r="B407" t="s">
        <v>3054</v>
      </c>
      <c r="C407" t="s">
        <v>2764</v>
      </c>
    </row>
  </sheetData>
  <autoFilter ref="A1:C1"/>
  <phoneticPr fontId="14"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I1872"/>
  <sheetViews>
    <sheetView topLeftCell="A196" workbookViewId="0">
      <selection activeCell="I2" sqref="I2"/>
    </sheetView>
  </sheetViews>
  <sheetFormatPr defaultRowHeight="12.75"/>
  <cols>
    <col min="3" max="3" width="25.140625" customWidth="1"/>
    <col min="4" max="4" width="69.140625" bestFit="1" customWidth="1"/>
    <col min="5" max="5" width="11.42578125" bestFit="1" customWidth="1"/>
    <col min="8" max="8" width="13.140625" customWidth="1"/>
    <col min="9" max="9" width="14.28515625" customWidth="1"/>
  </cols>
  <sheetData>
    <row r="1" spans="1:9">
      <c r="A1" t="s">
        <v>4523</v>
      </c>
      <c r="B1" t="s">
        <v>4524</v>
      </c>
      <c r="C1" s="202" t="s">
        <v>4715</v>
      </c>
      <c r="D1" t="s">
        <v>2584</v>
      </c>
      <c r="E1" t="s">
        <v>4525</v>
      </c>
      <c r="F1" t="s">
        <v>4526</v>
      </c>
      <c r="G1" t="s">
        <v>4527</v>
      </c>
      <c r="H1" t="s">
        <v>4528</v>
      </c>
      <c r="I1" t="s">
        <v>4529</v>
      </c>
    </row>
    <row r="2" spans="1:9">
      <c r="A2" t="s">
        <v>3000</v>
      </c>
      <c r="B2" t="s">
        <v>4137</v>
      </c>
      <c r="C2" t="s">
        <v>1216</v>
      </c>
      <c r="D2" t="s">
        <v>691</v>
      </c>
      <c r="F2" t="s">
        <v>3775</v>
      </c>
      <c r="G2" t="s">
        <v>3764</v>
      </c>
    </row>
    <row r="3" spans="1:9">
      <c r="A3" t="s">
        <v>3000</v>
      </c>
      <c r="B3" t="s">
        <v>2586</v>
      </c>
      <c r="C3" t="s">
        <v>1216</v>
      </c>
      <c r="D3" t="s">
        <v>4138</v>
      </c>
      <c r="F3" t="s">
        <v>3793</v>
      </c>
      <c r="G3" t="s">
        <v>3761</v>
      </c>
    </row>
    <row r="4" spans="1:9">
      <c r="A4" t="s">
        <v>3000</v>
      </c>
      <c r="B4" t="s">
        <v>2590</v>
      </c>
      <c r="C4" t="s">
        <v>1216</v>
      </c>
      <c r="D4" t="s">
        <v>4139</v>
      </c>
      <c r="F4" t="s">
        <v>3782</v>
      </c>
      <c r="G4" t="s">
        <v>3761</v>
      </c>
    </row>
    <row r="5" spans="1:9">
      <c r="A5" t="s">
        <v>3000</v>
      </c>
      <c r="B5" t="s">
        <v>2591</v>
      </c>
      <c r="C5" t="s">
        <v>1216</v>
      </c>
      <c r="D5" t="s">
        <v>2592</v>
      </c>
      <c r="F5" t="s">
        <v>3772</v>
      </c>
      <c r="G5" t="s">
        <v>3757</v>
      </c>
    </row>
    <row r="6" spans="1:9">
      <c r="A6" t="s">
        <v>3000</v>
      </c>
      <c r="B6" t="s">
        <v>2593</v>
      </c>
      <c r="C6" t="s">
        <v>1216</v>
      </c>
      <c r="D6" t="s">
        <v>2594</v>
      </c>
      <c r="F6" t="s">
        <v>3756</v>
      </c>
      <c r="G6" t="s">
        <v>3755</v>
      </c>
    </row>
    <row r="7" spans="1:9">
      <c r="A7" t="s">
        <v>2999</v>
      </c>
      <c r="B7" t="s">
        <v>2595</v>
      </c>
      <c r="C7" t="s">
        <v>1215</v>
      </c>
      <c r="D7" t="s">
        <v>2596</v>
      </c>
      <c r="F7" t="s">
        <v>3768</v>
      </c>
      <c r="G7" t="s">
        <v>3761</v>
      </c>
    </row>
    <row r="8" spans="1:9">
      <c r="A8" t="s">
        <v>2999</v>
      </c>
      <c r="B8" t="s">
        <v>2597</v>
      </c>
      <c r="C8" t="s">
        <v>1215</v>
      </c>
      <c r="D8" t="s">
        <v>2598</v>
      </c>
      <c r="F8" t="s">
        <v>4536</v>
      </c>
      <c r="G8" t="s">
        <v>3761</v>
      </c>
    </row>
    <row r="9" spans="1:9">
      <c r="A9" t="s">
        <v>2999</v>
      </c>
      <c r="B9" t="s">
        <v>2599</v>
      </c>
      <c r="C9" t="s">
        <v>1215</v>
      </c>
      <c r="D9" t="s">
        <v>2600</v>
      </c>
      <c r="F9" t="s">
        <v>4536</v>
      </c>
      <c r="G9" t="s">
        <v>3761</v>
      </c>
    </row>
    <row r="10" spans="1:9">
      <c r="A10" t="s">
        <v>2999</v>
      </c>
      <c r="B10" t="s">
        <v>2601</v>
      </c>
      <c r="C10" t="s">
        <v>1215</v>
      </c>
      <c r="D10" t="s">
        <v>2602</v>
      </c>
      <c r="F10" t="s">
        <v>4536</v>
      </c>
      <c r="G10" t="s">
        <v>3761</v>
      </c>
    </row>
    <row r="11" spans="1:9">
      <c r="A11" t="s">
        <v>2999</v>
      </c>
      <c r="B11" t="s">
        <v>2603</v>
      </c>
      <c r="C11" t="s">
        <v>1215</v>
      </c>
      <c r="D11" t="s">
        <v>2604</v>
      </c>
      <c r="F11" t="s">
        <v>4536</v>
      </c>
      <c r="G11" t="s">
        <v>3761</v>
      </c>
    </row>
    <row r="12" spans="1:9">
      <c r="A12" t="s">
        <v>2998</v>
      </c>
      <c r="B12" t="s">
        <v>2605</v>
      </c>
      <c r="C12" t="s">
        <v>1214</v>
      </c>
      <c r="D12" t="s">
        <v>4140</v>
      </c>
      <c r="F12" t="s">
        <v>3776</v>
      </c>
      <c r="G12" t="s">
        <v>3761</v>
      </c>
    </row>
    <row r="13" spans="1:9">
      <c r="A13" t="s">
        <v>2998</v>
      </c>
      <c r="B13" t="s">
        <v>2606</v>
      </c>
      <c r="C13" t="s">
        <v>1214</v>
      </c>
      <c r="D13" t="s">
        <v>4141</v>
      </c>
      <c r="F13" t="s">
        <v>3769</v>
      </c>
      <c r="G13" t="s">
        <v>3757</v>
      </c>
    </row>
    <row r="14" spans="1:9">
      <c r="A14" t="s">
        <v>2997</v>
      </c>
      <c r="B14" t="s">
        <v>3823</v>
      </c>
      <c r="C14" t="s">
        <v>1213</v>
      </c>
      <c r="D14" t="s">
        <v>4142</v>
      </c>
      <c r="F14" t="s">
        <v>3017</v>
      </c>
      <c r="G14" t="s">
        <v>3764</v>
      </c>
    </row>
    <row r="15" spans="1:9">
      <c r="A15" t="s">
        <v>2997</v>
      </c>
      <c r="B15" t="s">
        <v>3824</v>
      </c>
      <c r="C15" t="s">
        <v>1213</v>
      </c>
      <c r="D15" t="s">
        <v>3825</v>
      </c>
      <c r="F15" t="s">
        <v>4541</v>
      </c>
      <c r="G15" t="s">
        <v>3761</v>
      </c>
    </row>
    <row r="16" spans="1:9">
      <c r="A16" t="s">
        <v>2997</v>
      </c>
      <c r="B16" t="s">
        <v>3826</v>
      </c>
      <c r="C16" t="s">
        <v>1213</v>
      </c>
      <c r="D16" t="s">
        <v>3827</v>
      </c>
      <c r="F16" t="s">
        <v>4541</v>
      </c>
      <c r="G16" t="s">
        <v>3761</v>
      </c>
    </row>
    <row r="17" spans="1:7">
      <c r="A17" t="s">
        <v>2997</v>
      </c>
      <c r="B17" t="s">
        <v>3828</v>
      </c>
      <c r="C17" t="s">
        <v>1213</v>
      </c>
      <c r="D17" t="s">
        <v>3829</v>
      </c>
      <c r="F17" t="s">
        <v>4541</v>
      </c>
      <c r="G17" t="s">
        <v>3761</v>
      </c>
    </row>
    <row r="18" spans="1:7">
      <c r="A18" t="s">
        <v>2997</v>
      </c>
      <c r="B18" t="s">
        <v>3830</v>
      </c>
      <c r="C18" t="s">
        <v>1213</v>
      </c>
      <c r="D18" t="s">
        <v>3831</v>
      </c>
      <c r="F18" t="s">
        <v>4541</v>
      </c>
      <c r="G18" t="s">
        <v>3761</v>
      </c>
    </row>
    <row r="19" spans="1:7">
      <c r="A19" t="s">
        <v>2997</v>
      </c>
      <c r="B19" t="s">
        <v>3832</v>
      </c>
      <c r="C19" t="s">
        <v>1213</v>
      </c>
      <c r="D19" t="s">
        <v>3590</v>
      </c>
      <c r="F19" t="s">
        <v>3769</v>
      </c>
      <c r="G19" t="s">
        <v>3757</v>
      </c>
    </row>
    <row r="20" spans="1:7">
      <c r="A20" t="s">
        <v>2997</v>
      </c>
      <c r="B20" t="s">
        <v>3833</v>
      </c>
      <c r="C20" t="s">
        <v>1213</v>
      </c>
      <c r="D20" t="s">
        <v>3834</v>
      </c>
      <c r="F20" t="s">
        <v>3772</v>
      </c>
      <c r="G20" t="s">
        <v>3757</v>
      </c>
    </row>
    <row r="21" spans="1:7">
      <c r="A21" t="s">
        <v>2997</v>
      </c>
      <c r="B21" t="s">
        <v>3835</v>
      </c>
      <c r="C21" t="s">
        <v>1213</v>
      </c>
      <c r="D21" t="s">
        <v>3836</v>
      </c>
      <c r="F21" t="s">
        <v>3756</v>
      </c>
      <c r="G21" t="s">
        <v>3755</v>
      </c>
    </row>
    <row r="22" spans="1:7">
      <c r="A22" t="s">
        <v>2996</v>
      </c>
      <c r="B22" t="s">
        <v>3837</v>
      </c>
      <c r="C22" t="s">
        <v>1212</v>
      </c>
      <c r="D22" t="s">
        <v>3838</v>
      </c>
      <c r="F22" t="s">
        <v>3776</v>
      </c>
      <c r="G22" t="s">
        <v>3761</v>
      </c>
    </row>
    <row r="23" spans="1:7">
      <c r="A23" t="s">
        <v>2996</v>
      </c>
      <c r="B23" t="s">
        <v>3839</v>
      </c>
      <c r="C23" t="s">
        <v>1212</v>
      </c>
      <c r="D23" t="s">
        <v>4143</v>
      </c>
      <c r="F23" t="s">
        <v>3776</v>
      </c>
      <c r="G23" t="s">
        <v>3761</v>
      </c>
    </row>
    <row r="24" spans="1:7">
      <c r="A24" t="s">
        <v>2996</v>
      </c>
      <c r="B24" t="s">
        <v>3840</v>
      </c>
      <c r="C24" t="s">
        <v>1212</v>
      </c>
      <c r="D24" t="s">
        <v>3841</v>
      </c>
      <c r="F24" t="s">
        <v>3769</v>
      </c>
      <c r="G24" t="s">
        <v>3757</v>
      </c>
    </row>
    <row r="25" spans="1:7">
      <c r="A25" t="s">
        <v>2996</v>
      </c>
      <c r="B25" t="s">
        <v>3842</v>
      </c>
      <c r="C25" t="s">
        <v>1212</v>
      </c>
      <c r="D25" t="s">
        <v>3843</v>
      </c>
      <c r="F25" t="s">
        <v>3756</v>
      </c>
      <c r="G25" t="s">
        <v>3755</v>
      </c>
    </row>
    <row r="26" spans="1:7">
      <c r="A26" t="s">
        <v>2995</v>
      </c>
      <c r="B26" t="s">
        <v>3844</v>
      </c>
      <c r="C26" t="s">
        <v>1211</v>
      </c>
      <c r="D26" t="s">
        <v>3845</v>
      </c>
      <c r="F26" t="s">
        <v>3768</v>
      </c>
      <c r="G26" t="s">
        <v>3761</v>
      </c>
    </row>
    <row r="27" spans="1:7">
      <c r="A27" t="s">
        <v>2995</v>
      </c>
      <c r="B27" t="s">
        <v>3846</v>
      </c>
      <c r="C27" t="s">
        <v>1211</v>
      </c>
      <c r="D27" t="s">
        <v>3847</v>
      </c>
      <c r="F27" t="s">
        <v>4536</v>
      </c>
      <c r="G27" t="s">
        <v>3761</v>
      </c>
    </row>
    <row r="28" spans="1:7">
      <c r="A28" t="s">
        <v>2995</v>
      </c>
      <c r="B28" t="s">
        <v>3848</v>
      </c>
      <c r="C28" t="s">
        <v>1211</v>
      </c>
      <c r="D28" t="s">
        <v>3849</v>
      </c>
      <c r="F28" t="s">
        <v>4536</v>
      </c>
      <c r="G28" t="s">
        <v>3761</v>
      </c>
    </row>
    <row r="29" spans="1:7">
      <c r="A29" t="s">
        <v>2994</v>
      </c>
      <c r="B29" t="s">
        <v>3850</v>
      </c>
      <c r="C29" t="s">
        <v>1210</v>
      </c>
      <c r="D29" t="s">
        <v>3851</v>
      </c>
      <c r="F29" t="s">
        <v>4545</v>
      </c>
      <c r="G29" t="s">
        <v>3761</v>
      </c>
    </row>
    <row r="30" spans="1:7">
      <c r="A30" t="s">
        <v>2994</v>
      </c>
      <c r="B30" t="s">
        <v>3852</v>
      </c>
      <c r="C30" t="s">
        <v>1210</v>
      </c>
      <c r="D30" t="s">
        <v>3853</v>
      </c>
      <c r="F30" t="s">
        <v>4545</v>
      </c>
      <c r="G30" t="s">
        <v>3761</v>
      </c>
    </row>
    <row r="31" spans="1:7">
      <c r="A31" t="s">
        <v>2994</v>
      </c>
      <c r="B31" t="s">
        <v>3854</v>
      </c>
      <c r="C31" t="s">
        <v>1210</v>
      </c>
      <c r="D31" t="s">
        <v>3855</v>
      </c>
      <c r="F31" t="s">
        <v>3765</v>
      </c>
      <c r="G31" t="s">
        <v>3764</v>
      </c>
    </row>
    <row r="32" spans="1:7">
      <c r="A32" t="s">
        <v>2994</v>
      </c>
      <c r="B32" t="s">
        <v>3856</v>
      </c>
      <c r="C32" t="s">
        <v>1210</v>
      </c>
      <c r="D32" t="s">
        <v>4144</v>
      </c>
      <c r="F32" t="s">
        <v>4545</v>
      </c>
      <c r="G32" t="s">
        <v>3761</v>
      </c>
    </row>
    <row r="33" spans="1:7">
      <c r="A33" t="s">
        <v>2994</v>
      </c>
      <c r="B33" t="s">
        <v>2016</v>
      </c>
      <c r="C33" t="s">
        <v>1210</v>
      </c>
      <c r="D33" t="s">
        <v>2017</v>
      </c>
      <c r="F33" t="s">
        <v>4545</v>
      </c>
      <c r="G33" t="s">
        <v>3761</v>
      </c>
    </row>
    <row r="34" spans="1:7">
      <c r="A34" t="s">
        <v>2994</v>
      </c>
      <c r="B34" t="s">
        <v>2018</v>
      </c>
      <c r="C34" t="s">
        <v>1210</v>
      </c>
      <c r="D34" t="s">
        <v>2019</v>
      </c>
      <c r="F34" t="s">
        <v>3766</v>
      </c>
      <c r="G34" t="s">
        <v>3761</v>
      </c>
    </row>
    <row r="35" spans="1:7">
      <c r="A35" t="s">
        <v>2994</v>
      </c>
      <c r="B35" t="s">
        <v>2020</v>
      </c>
      <c r="C35" t="s">
        <v>1210</v>
      </c>
      <c r="D35" t="s">
        <v>2021</v>
      </c>
      <c r="F35" t="s">
        <v>3758</v>
      </c>
      <c r="G35" t="s">
        <v>3757</v>
      </c>
    </row>
    <row r="36" spans="1:7">
      <c r="A36" t="s">
        <v>2994</v>
      </c>
      <c r="B36" t="s">
        <v>2022</v>
      </c>
      <c r="C36" t="s">
        <v>1210</v>
      </c>
      <c r="D36" t="s">
        <v>2023</v>
      </c>
      <c r="F36" t="s">
        <v>3758</v>
      </c>
      <c r="G36" t="s">
        <v>3757</v>
      </c>
    </row>
    <row r="37" spans="1:7">
      <c r="A37" t="s">
        <v>2994</v>
      </c>
      <c r="B37" t="s">
        <v>2024</v>
      </c>
      <c r="C37" t="s">
        <v>1210</v>
      </c>
      <c r="D37" t="s">
        <v>2025</v>
      </c>
      <c r="F37" t="s">
        <v>3758</v>
      </c>
      <c r="G37" t="s">
        <v>3757</v>
      </c>
    </row>
    <row r="38" spans="1:7">
      <c r="A38" t="s">
        <v>2994</v>
      </c>
      <c r="B38" t="s">
        <v>2026</v>
      </c>
      <c r="C38" t="s">
        <v>1210</v>
      </c>
      <c r="D38" t="s">
        <v>2027</v>
      </c>
      <c r="F38" t="s">
        <v>3756</v>
      </c>
      <c r="G38" t="s">
        <v>3755</v>
      </c>
    </row>
    <row r="39" spans="1:7">
      <c r="A39" t="s">
        <v>2993</v>
      </c>
      <c r="B39" t="s">
        <v>2028</v>
      </c>
      <c r="C39" t="s">
        <v>1209</v>
      </c>
      <c r="D39" t="s">
        <v>2029</v>
      </c>
      <c r="F39" t="s">
        <v>4545</v>
      </c>
      <c r="G39" t="s">
        <v>3761</v>
      </c>
    </row>
    <row r="40" spans="1:7">
      <c r="A40" t="s">
        <v>2993</v>
      </c>
      <c r="B40" t="s">
        <v>2030</v>
      </c>
      <c r="C40" t="s">
        <v>1209</v>
      </c>
      <c r="D40" t="s">
        <v>2031</v>
      </c>
      <c r="F40" t="s">
        <v>4545</v>
      </c>
      <c r="G40" t="s">
        <v>3761</v>
      </c>
    </row>
    <row r="41" spans="1:7">
      <c r="A41" t="s">
        <v>2993</v>
      </c>
      <c r="B41" t="s">
        <v>2032</v>
      </c>
      <c r="C41" t="s">
        <v>1209</v>
      </c>
      <c r="D41" t="s">
        <v>2033</v>
      </c>
      <c r="F41" t="s">
        <v>4545</v>
      </c>
      <c r="G41" t="s">
        <v>3761</v>
      </c>
    </row>
    <row r="42" spans="1:7">
      <c r="A42" t="s">
        <v>2993</v>
      </c>
      <c r="B42" t="s">
        <v>2034</v>
      </c>
      <c r="C42" t="s">
        <v>1209</v>
      </c>
      <c r="D42" t="s">
        <v>2035</v>
      </c>
      <c r="F42" t="s">
        <v>4545</v>
      </c>
      <c r="G42" t="s">
        <v>3761</v>
      </c>
    </row>
    <row r="43" spans="1:7">
      <c r="A43" t="s">
        <v>2993</v>
      </c>
      <c r="B43" t="s">
        <v>2036</v>
      </c>
      <c r="C43" t="s">
        <v>1209</v>
      </c>
      <c r="D43" t="s">
        <v>2037</v>
      </c>
      <c r="F43" t="s">
        <v>3017</v>
      </c>
      <c r="G43" t="s">
        <v>3764</v>
      </c>
    </row>
    <row r="44" spans="1:7">
      <c r="A44" t="s">
        <v>2993</v>
      </c>
      <c r="B44" t="s">
        <v>2038</v>
      </c>
      <c r="C44" t="s">
        <v>1209</v>
      </c>
      <c r="D44" t="s">
        <v>2039</v>
      </c>
      <c r="F44" t="s">
        <v>4545</v>
      </c>
      <c r="G44" t="s">
        <v>3761</v>
      </c>
    </row>
    <row r="45" spans="1:7">
      <c r="A45" t="s">
        <v>2993</v>
      </c>
      <c r="B45" t="s">
        <v>2040</v>
      </c>
      <c r="C45" t="s">
        <v>1209</v>
      </c>
      <c r="D45" t="s">
        <v>2041</v>
      </c>
      <c r="F45" t="s">
        <v>4545</v>
      </c>
      <c r="G45" t="s">
        <v>3761</v>
      </c>
    </row>
    <row r="46" spans="1:7">
      <c r="A46" t="s">
        <v>2993</v>
      </c>
      <c r="B46" t="s">
        <v>2042</v>
      </c>
      <c r="C46" t="s">
        <v>1209</v>
      </c>
      <c r="D46" t="s">
        <v>2043</v>
      </c>
      <c r="F46" t="s">
        <v>4545</v>
      </c>
      <c r="G46" t="s">
        <v>3761</v>
      </c>
    </row>
    <row r="47" spans="1:7">
      <c r="A47" t="s">
        <v>2993</v>
      </c>
      <c r="B47" t="s">
        <v>2044</v>
      </c>
      <c r="C47" t="s">
        <v>1209</v>
      </c>
      <c r="D47" t="s">
        <v>2045</v>
      </c>
      <c r="F47" t="s">
        <v>3758</v>
      </c>
      <c r="G47" t="s">
        <v>3757</v>
      </c>
    </row>
    <row r="48" spans="1:7">
      <c r="A48" t="s">
        <v>2993</v>
      </c>
      <c r="B48" t="s">
        <v>2046</v>
      </c>
      <c r="C48" t="s">
        <v>1209</v>
      </c>
      <c r="D48" t="s">
        <v>2047</v>
      </c>
      <c r="F48" t="s">
        <v>3756</v>
      </c>
      <c r="G48" t="s">
        <v>3755</v>
      </c>
    </row>
    <row r="49" spans="1:7">
      <c r="A49" t="s">
        <v>2992</v>
      </c>
      <c r="B49" t="s">
        <v>2048</v>
      </c>
      <c r="C49" t="s">
        <v>1208</v>
      </c>
      <c r="D49" t="s">
        <v>4130</v>
      </c>
      <c r="F49" t="s">
        <v>3017</v>
      </c>
      <c r="G49" t="s">
        <v>3764</v>
      </c>
    </row>
    <row r="50" spans="1:7">
      <c r="A50" t="s">
        <v>2992</v>
      </c>
      <c r="B50" t="s">
        <v>2049</v>
      </c>
      <c r="C50" t="s">
        <v>1208</v>
      </c>
      <c r="D50" t="s">
        <v>4131</v>
      </c>
      <c r="F50" t="s">
        <v>4548</v>
      </c>
      <c r="G50" t="s">
        <v>3764</v>
      </c>
    </row>
    <row r="51" spans="1:7">
      <c r="A51" t="s">
        <v>2992</v>
      </c>
      <c r="B51" t="s">
        <v>2050</v>
      </c>
      <c r="C51" t="s">
        <v>1208</v>
      </c>
      <c r="D51" t="s">
        <v>2051</v>
      </c>
      <c r="F51" t="s">
        <v>3762</v>
      </c>
      <c r="G51" t="s">
        <v>3761</v>
      </c>
    </row>
    <row r="52" spans="1:7">
      <c r="A52" t="s">
        <v>2992</v>
      </c>
      <c r="B52" t="s">
        <v>2052</v>
      </c>
      <c r="C52" t="s">
        <v>1208</v>
      </c>
      <c r="D52" t="s">
        <v>2053</v>
      </c>
      <c r="F52" t="s">
        <v>3758</v>
      </c>
      <c r="G52" t="s">
        <v>3757</v>
      </c>
    </row>
    <row r="53" spans="1:7">
      <c r="A53" t="s">
        <v>2992</v>
      </c>
      <c r="B53" t="s">
        <v>2054</v>
      </c>
      <c r="C53" t="s">
        <v>1208</v>
      </c>
      <c r="D53" t="s">
        <v>2055</v>
      </c>
      <c r="F53" t="s">
        <v>3756</v>
      </c>
      <c r="G53" t="s">
        <v>3755</v>
      </c>
    </row>
    <row r="54" spans="1:7">
      <c r="A54" t="s">
        <v>2991</v>
      </c>
      <c r="B54" t="s">
        <v>2056</v>
      </c>
      <c r="C54" t="s">
        <v>1207</v>
      </c>
      <c r="D54" t="s">
        <v>2057</v>
      </c>
      <c r="F54" t="s">
        <v>4541</v>
      </c>
      <c r="G54" t="s">
        <v>3761</v>
      </c>
    </row>
    <row r="55" spans="1:7">
      <c r="A55" t="s">
        <v>2991</v>
      </c>
      <c r="B55" t="s">
        <v>2058</v>
      </c>
      <c r="C55" t="s">
        <v>1207</v>
      </c>
      <c r="D55" t="s">
        <v>2059</v>
      </c>
      <c r="F55" t="s">
        <v>3017</v>
      </c>
      <c r="G55" t="s">
        <v>3764</v>
      </c>
    </row>
    <row r="56" spans="1:7">
      <c r="A56" t="s">
        <v>2991</v>
      </c>
      <c r="B56" t="s">
        <v>2060</v>
      </c>
      <c r="C56" t="s">
        <v>1207</v>
      </c>
      <c r="D56" t="s">
        <v>2061</v>
      </c>
      <c r="F56" t="s">
        <v>4541</v>
      </c>
      <c r="G56" t="s">
        <v>3761</v>
      </c>
    </row>
    <row r="57" spans="1:7">
      <c r="A57" t="s">
        <v>2991</v>
      </c>
      <c r="B57" t="s">
        <v>2062</v>
      </c>
      <c r="C57" t="s">
        <v>1207</v>
      </c>
      <c r="D57" t="s">
        <v>2063</v>
      </c>
      <c r="F57" t="s">
        <v>4541</v>
      </c>
      <c r="G57" t="s">
        <v>3761</v>
      </c>
    </row>
    <row r="58" spans="1:7">
      <c r="A58" t="s">
        <v>2991</v>
      </c>
      <c r="B58" t="s">
        <v>2064</v>
      </c>
      <c r="C58" t="s">
        <v>1207</v>
      </c>
      <c r="D58" t="s">
        <v>2065</v>
      </c>
      <c r="F58" t="s">
        <v>4541</v>
      </c>
      <c r="G58" t="s">
        <v>3761</v>
      </c>
    </row>
    <row r="59" spans="1:7">
      <c r="A59" t="s">
        <v>2991</v>
      </c>
      <c r="B59" t="s">
        <v>2066</v>
      </c>
      <c r="C59" t="s">
        <v>1207</v>
      </c>
      <c r="D59" t="s">
        <v>2067</v>
      </c>
      <c r="F59" t="s">
        <v>4541</v>
      </c>
      <c r="G59" t="s">
        <v>3761</v>
      </c>
    </row>
    <row r="60" spans="1:7">
      <c r="A60" t="s">
        <v>2991</v>
      </c>
      <c r="B60" t="s">
        <v>2068</v>
      </c>
      <c r="C60" t="s">
        <v>1207</v>
      </c>
      <c r="D60" t="s">
        <v>2069</v>
      </c>
      <c r="F60" t="s">
        <v>3769</v>
      </c>
      <c r="G60" t="s">
        <v>3757</v>
      </c>
    </row>
    <row r="61" spans="1:7">
      <c r="A61" t="s">
        <v>2991</v>
      </c>
      <c r="B61" t="s">
        <v>2070</v>
      </c>
      <c r="C61" t="s">
        <v>1207</v>
      </c>
      <c r="D61" t="s">
        <v>2071</v>
      </c>
      <c r="F61" t="s">
        <v>3769</v>
      </c>
      <c r="G61" t="s">
        <v>3757</v>
      </c>
    </row>
    <row r="62" spans="1:7">
      <c r="A62" t="s">
        <v>2991</v>
      </c>
      <c r="B62" t="s">
        <v>2072</v>
      </c>
      <c r="C62" t="s">
        <v>1207</v>
      </c>
      <c r="D62" t="s">
        <v>2073</v>
      </c>
      <c r="F62" t="s">
        <v>3769</v>
      </c>
      <c r="G62" t="s">
        <v>3757</v>
      </c>
    </row>
    <row r="63" spans="1:7">
      <c r="A63" t="s">
        <v>2991</v>
      </c>
      <c r="B63" t="s">
        <v>2074</v>
      </c>
      <c r="C63" t="s">
        <v>1207</v>
      </c>
      <c r="D63" t="s">
        <v>2075</v>
      </c>
      <c r="F63" t="s">
        <v>3756</v>
      </c>
      <c r="G63" t="s">
        <v>3755</v>
      </c>
    </row>
    <row r="64" spans="1:7">
      <c r="A64" t="s">
        <v>2990</v>
      </c>
      <c r="B64" t="s">
        <v>2076</v>
      </c>
      <c r="C64" t="s">
        <v>1206</v>
      </c>
      <c r="D64" t="s">
        <v>2077</v>
      </c>
      <c r="F64" t="s">
        <v>3762</v>
      </c>
      <c r="G64" t="s">
        <v>3761</v>
      </c>
    </row>
    <row r="65" spans="1:7">
      <c r="A65" t="s">
        <v>2990</v>
      </c>
      <c r="B65" t="s">
        <v>2078</v>
      </c>
      <c r="C65" t="s">
        <v>1206</v>
      </c>
      <c r="D65" t="s">
        <v>2079</v>
      </c>
      <c r="F65" t="s">
        <v>4548</v>
      </c>
      <c r="G65" t="s">
        <v>3764</v>
      </c>
    </row>
    <row r="66" spans="1:7">
      <c r="A66" t="s">
        <v>2990</v>
      </c>
      <c r="B66" t="s">
        <v>2080</v>
      </c>
      <c r="C66" t="s">
        <v>1206</v>
      </c>
      <c r="D66" t="s">
        <v>2081</v>
      </c>
      <c r="F66" t="s">
        <v>3762</v>
      </c>
      <c r="G66" t="s">
        <v>3761</v>
      </c>
    </row>
    <row r="67" spans="1:7">
      <c r="A67" t="s">
        <v>2990</v>
      </c>
      <c r="B67" t="s">
        <v>2082</v>
      </c>
      <c r="C67" t="s">
        <v>1206</v>
      </c>
      <c r="D67" t="s">
        <v>2083</v>
      </c>
      <c r="F67" t="s">
        <v>4548</v>
      </c>
      <c r="G67" t="s">
        <v>3764</v>
      </c>
    </row>
    <row r="68" spans="1:7">
      <c r="A68" t="s">
        <v>2990</v>
      </c>
      <c r="B68" t="s">
        <v>2084</v>
      </c>
      <c r="C68" t="s">
        <v>1206</v>
      </c>
      <c r="D68" t="s">
        <v>2085</v>
      </c>
      <c r="F68" t="s">
        <v>3758</v>
      </c>
      <c r="G68" t="s">
        <v>3757</v>
      </c>
    </row>
    <row r="69" spans="1:7">
      <c r="A69" t="s">
        <v>2990</v>
      </c>
      <c r="B69" t="s">
        <v>2086</v>
      </c>
      <c r="C69" t="s">
        <v>1206</v>
      </c>
      <c r="D69" t="s">
        <v>2087</v>
      </c>
      <c r="F69" t="s">
        <v>4551</v>
      </c>
      <c r="G69" t="s">
        <v>3755</v>
      </c>
    </row>
    <row r="70" spans="1:7">
      <c r="A70" t="s">
        <v>2989</v>
      </c>
      <c r="B70" t="s">
        <v>2088</v>
      </c>
      <c r="C70" t="s">
        <v>1205</v>
      </c>
      <c r="D70" t="s">
        <v>2089</v>
      </c>
      <c r="F70" t="s">
        <v>3768</v>
      </c>
      <c r="G70" t="s">
        <v>3761</v>
      </c>
    </row>
    <row r="71" spans="1:7">
      <c r="A71" t="s">
        <v>2989</v>
      </c>
      <c r="B71" t="s">
        <v>2090</v>
      </c>
      <c r="C71" t="s">
        <v>1205</v>
      </c>
      <c r="D71" t="s">
        <v>2091</v>
      </c>
      <c r="F71" t="s">
        <v>3767</v>
      </c>
      <c r="G71" t="s">
        <v>4553</v>
      </c>
    </row>
    <row r="72" spans="1:7">
      <c r="A72" t="s">
        <v>2988</v>
      </c>
      <c r="B72" t="s">
        <v>2092</v>
      </c>
      <c r="C72" t="s">
        <v>3002</v>
      </c>
      <c r="D72" t="s">
        <v>4132</v>
      </c>
      <c r="F72" t="s">
        <v>4556</v>
      </c>
      <c r="G72" t="s">
        <v>3761</v>
      </c>
    </row>
    <row r="73" spans="1:7">
      <c r="A73" t="s">
        <v>2988</v>
      </c>
      <c r="B73" t="s">
        <v>2093</v>
      </c>
      <c r="C73" t="s">
        <v>3002</v>
      </c>
      <c r="D73" t="s">
        <v>2094</v>
      </c>
      <c r="F73" t="s">
        <v>3785</v>
      </c>
      <c r="G73" t="s">
        <v>3761</v>
      </c>
    </row>
    <row r="74" spans="1:7">
      <c r="A74" t="s">
        <v>2988</v>
      </c>
      <c r="B74" t="s">
        <v>2095</v>
      </c>
      <c r="C74" t="s">
        <v>3002</v>
      </c>
      <c r="D74" t="s">
        <v>2096</v>
      </c>
      <c r="F74" t="s">
        <v>4556</v>
      </c>
      <c r="G74" t="s">
        <v>3761</v>
      </c>
    </row>
    <row r="75" spans="1:7">
      <c r="A75" t="s">
        <v>2988</v>
      </c>
      <c r="B75" t="s">
        <v>2098</v>
      </c>
      <c r="C75" t="s">
        <v>3002</v>
      </c>
      <c r="D75" t="s">
        <v>2099</v>
      </c>
      <c r="F75" t="s">
        <v>4556</v>
      </c>
      <c r="G75" t="s">
        <v>3761</v>
      </c>
    </row>
    <row r="76" spans="1:7">
      <c r="A76" t="s">
        <v>2988</v>
      </c>
      <c r="B76" t="s">
        <v>4558</v>
      </c>
      <c r="C76" t="s">
        <v>3002</v>
      </c>
      <c r="D76" t="s">
        <v>4559</v>
      </c>
      <c r="F76" t="s">
        <v>3786</v>
      </c>
      <c r="G76" t="s">
        <v>3761</v>
      </c>
    </row>
    <row r="77" spans="1:7">
      <c r="A77" t="s">
        <v>2988</v>
      </c>
      <c r="B77" t="s">
        <v>2100</v>
      </c>
      <c r="C77" t="s">
        <v>3002</v>
      </c>
      <c r="D77" t="s">
        <v>2101</v>
      </c>
      <c r="F77" t="s">
        <v>3795</v>
      </c>
      <c r="G77" t="s">
        <v>3757</v>
      </c>
    </row>
    <row r="78" spans="1:7">
      <c r="A78" t="s">
        <v>2988</v>
      </c>
      <c r="B78" t="s">
        <v>2102</v>
      </c>
      <c r="C78" t="s">
        <v>3002</v>
      </c>
      <c r="D78" t="s">
        <v>2103</v>
      </c>
      <c r="F78" t="s">
        <v>3792</v>
      </c>
      <c r="G78" t="s">
        <v>4553</v>
      </c>
    </row>
    <row r="79" spans="1:7">
      <c r="A79" t="s">
        <v>2987</v>
      </c>
      <c r="B79" t="s">
        <v>2104</v>
      </c>
      <c r="C79" t="s">
        <v>1204</v>
      </c>
      <c r="D79" t="s">
        <v>2105</v>
      </c>
      <c r="F79" t="s">
        <v>4548</v>
      </c>
      <c r="G79" t="s">
        <v>3764</v>
      </c>
    </row>
    <row r="80" spans="1:7">
      <c r="A80" t="s">
        <v>2987</v>
      </c>
      <c r="B80" t="s">
        <v>2106</v>
      </c>
      <c r="C80" t="s">
        <v>1204</v>
      </c>
      <c r="D80" t="s">
        <v>2107</v>
      </c>
      <c r="F80" t="s">
        <v>3762</v>
      </c>
      <c r="G80" t="s">
        <v>3761</v>
      </c>
    </row>
    <row r="81" spans="1:7">
      <c r="A81" t="s">
        <v>2987</v>
      </c>
      <c r="B81" t="s">
        <v>2108</v>
      </c>
      <c r="C81" t="s">
        <v>1204</v>
      </c>
      <c r="D81" t="s">
        <v>2109</v>
      </c>
      <c r="F81" t="s">
        <v>3758</v>
      </c>
      <c r="G81" t="s">
        <v>3757</v>
      </c>
    </row>
    <row r="82" spans="1:7">
      <c r="A82" t="s">
        <v>2987</v>
      </c>
      <c r="B82" t="s">
        <v>2110</v>
      </c>
      <c r="C82" t="s">
        <v>1204</v>
      </c>
      <c r="D82" t="s">
        <v>2111</v>
      </c>
      <c r="F82" t="s">
        <v>4551</v>
      </c>
      <c r="G82" t="s">
        <v>3755</v>
      </c>
    </row>
    <row r="83" spans="1:7">
      <c r="A83" t="s">
        <v>2986</v>
      </c>
      <c r="B83" t="s">
        <v>2112</v>
      </c>
      <c r="C83" t="s">
        <v>1203</v>
      </c>
      <c r="D83" t="s">
        <v>2113</v>
      </c>
      <c r="F83" t="s">
        <v>3775</v>
      </c>
      <c r="G83" t="s">
        <v>3764</v>
      </c>
    </row>
    <row r="84" spans="1:7">
      <c r="A84" t="s">
        <v>2986</v>
      </c>
      <c r="B84" t="s">
        <v>2114</v>
      </c>
      <c r="C84" t="s">
        <v>1203</v>
      </c>
      <c r="D84" t="s">
        <v>2115</v>
      </c>
      <c r="F84" t="s">
        <v>3773</v>
      </c>
      <c r="G84" t="s">
        <v>3761</v>
      </c>
    </row>
    <row r="85" spans="1:7">
      <c r="A85" t="s">
        <v>2986</v>
      </c>
      <c r="B85" t="s">
        <v>2116</v>
      </c>
      <c r="C85" t="s">
        <v>1203</v>
      </c>
      <c r="D85" t="s">
        <v>4133</v>
      </c>
      <c r="F85" t="s">
        <v>3774</v>
      </c>
      <c r="G85" t="s">
        <v>3761</v>
      </c>
    </row>
    <row r="86" spans="1:7">
      <c r="A86" t="s">
        <v>2986</v>
      </c>
      <c r="B86" t="s">
        <v>2117</v>
      </c>
      <c r="C86" t="s">
        <v>1203</v>
      </c>
      <c r="D86" t="s">
        <v>2118</v>
      </c>
      <c r="F86" t="s">
        <v>3772</v>
      </c>
      <c r="G86" t="s">
        <v>3757</v>
      </c>
    </row>
    <row r="87" spans="1:7">
      <c r="A87" t="s">
        <v>2986</v>
      </c>
      <c r="B87" t="s">
        <v>2119</v>
      </c>
      <c r="C87" t="s">
        <v>1203</v>
      </c>
      <c r="D87" t="s">
        <v>2120</v>
      </c>
      <c r="F87" t="s">
        <v>3756</v>
      </c>
      <c r="G87" t="s">
        <v>3755</v>
      </c>
    </row>
    <row r="88" spans="1:7">
      <c r="A88" t="s">
        <v>2985</v>
      </c>
      <c r="B88" t="s">
        <v>2121</v>
      </c>
      <c r="C88" t="s">
        <v>1202</v>
      </c>
      <c r="D88" t="s">
        <v>4134</v>
      </c>
      <c r="F88" t="s">
        <v>3017</v>
      </c>
      <c r="G88" t="s">
        <v>3764</v>
      </c>
    </row>
    <row r="89" spans="1:7">
      <c r="A89" t="s">
        <v>2985</v>
      </c>
      <c r="B89" t="s">
        <v>2122</v>
      </c>
      <c r="C89" t="s">
        <v>1202</v>
      </c>
      <c r="D89" t="s">
        <v>2123</v>
      </c>
      <c r="F89" t="s">
        <v>4541</v>
      </c>
      <c r="G89" t="s">
        <v>3761</v>
      </c>
    </row>
    <row r="90" spans="1:7">
      <c r="A90" t="s">
        <v>2985</v>
      </c>
      <c r="B90" t="s">
        <v>2124</v>
      </c>
      <c r="C90" t="s">
        <v>1202</v>
      </c>
      <c r="D90" t="s">
        <v>2017</v>
      </c>
      <c r="F90" t="s">
        <v>4541</v>
      </c>
      <c r="G90" t="s">
        <v>3761</v>
      </c>
    </row>
    <row r="91" spans="1:7">
      <c r="A91" t="s">
        <v>2985</v>
      </c>
      <c r="B91" t="s">
        <v>2125</v>
      </c>
      <c r="C91" t="s">
        <v>1202</v>
      </c>
      <c r="D91" t="s">
        <v>2126</v>
      </c>
      <c r="F91" t="s">
        <v>4541</v>
      </c>
      <c r="G91" t="s">
        <v>3761</v>
      </c>
    </row>
    <row r="92" spans="1:7">
      <c r="A92" t="s">
        <v>2985</v>
      </c>
      <c r="B92" t="s">
        <v>2127</v>
      </c>
      <c r="C92" t="s">
        <v>1202</v>
      </c>
      <c r="D92" t="s">
        <v>2128</v>
      </c>
      <c r="F92" t="s">
        <v>3769</v>
      </c>
      <c r="G92" t="s">
        <v>3757</v>
      </c>
    </row>
    <row r="93" spans="1:7">
      <c r="A93" t="s">
        <v>2985</v>
      </c>
      <c r="B93" t="s">
        <v>2129</v>
      </c>
      <c r="C93" t="s">
        <v>1202</v>
      </c>
      <c r="D93" t="s">
        <v>2130</v>
      </c>
      <c r="F93" t="s">
        <v>3756</v>
      </c>
      <c r="G93" t="s">
        <v>3755</v>
      </c>
    </row>
    <row r="94" spans="1:7">
      <c r="A94" t="s">
        <v>2985</v>
      </c>
      <c r="B94" t="s">
        <v>2131</v>
      </c>
      <c r="C94" t="s">
        <v>1202</v>
      </c>
      <c r="D94" t="s">
        <v>4135</v>
      </c>
      <c r="F94" t="s">
        <v>3767</v>
      </c>
      <c r="G94" t="s">
        <v>4553</v>
      </c>
    </row>
    <row r="95" spans="1:7">
      <c r="A95" t="s">
        <v>2984</v>
      </c>
      <c r="B95" t="s">
        <v>2132</v>
      </c>
      <c r="C95" t="s">
        <v>1201</v>
      </c>
      <c r="D95" t="s">
        <v>2133</v>
      </c>
      <c r="F95" t="s">
        <v>4541</v>
      </c>
      <c r="G95" t="s">
        <v>3761</v>
      </c>
    </row>
    <row r="96" spans="1:7">
      <c r="A96" t="s">
        <v>2984</v>
      </c>
      <c r="B96" t="s">
        <v>2134</v>
      </c>
      <c r="C96" t="s">
        <v>1201</v>
      </c>
      <c r="D96" t="s">
        <v>2135</v>
      </c>
      <c r="F96" t="s">
        <v>4541</v>
      </c>
      <c r="G96" t="s">
        <v>3761</v>
      </c>
    </row>
    <row r="97" spans="1:7">
      <c r="A97" t="s">
        <v>2984</v>
      </c>
      <c r="B97" t="s">
        <v>2136</v>
      </c>
      <c r="C97" t="s">
        <v>1201</v>
      </c>
      <c r="D97" t="s">
        <v>2137</v>
      </c>
      <c r="F97" t="s">
        <v>4541</v>
      </c>
      <c r="G97" t="s">
        <v>3761</v>
      </c>
    </row>
    <row r="98" spans="1:7">
      <c r="A98" t="s">
        <v>2984</v>
      </c>
      <c r="B98" t="s">
        <v>2138</v>
      </c>
      <c r="C98" t="s">
        <v>1201</v>
      </c>
      <c r="D98" t="s">
        <v>2139</v>
      </c>
      <c r="F98" t="s">
        <v>3776</v>
      </c>
      <c r="G98" t="s">
        <v>3761</v>
      </c>
    </row>
    <row r="99" spans="1:7">
      <c r="A99" t="s">
        <v>2984</v>
      </c>
      <c r="B99" t="s">
        <v>2140</v>
      </c>
      <c r="C99" t="s">
        <v>1201</v>
      </c>
      <c r="D99" t="s">
        <v>2141</v>
      </c>
      <c r="F99" t="s">
        <v>3769</v>
      </c>
      <c r="G99" t="s">
        <v>3757</v>
      </c>
    </row>
    <row r="100" spans="1:7">
      <c r="A100" t="s">
        <v>2984</v>
      </c>
      <c r="B100" t="s">
        <v>2142</v>
      </c>
      <c r="C100" t="s">
        <v>1201</v>
      </c>
      <c r="D100" t="s">
        <v>2143</v>
      </c>
      <c r="F100" t="s">
        <v>3756</v>
      </c>
      <c r="G100" t="s">
        <v>3755</v>
      </c>
    </row>
    <row r="101" spans="1:7">
      <c r="A101" t="s">
        <v>2983</v>
      </c>
      <c r="B101" t="s">
        <v>2144</v>
      </c>
      <c r="C101" t="s">
        <v>1200</v>
      </c>
      <c r="D101" t="s">
        <v>2145</v>
      </c>
      <c r="F101" t="s">
        <v>3776</v>
      </c>
      <c r="G101" t="s">
        <v>3761</v>
      </c>
    </row>
    <row r="102" spans="1:7">
      <c r="A102" t="s">
        <v>2983</v>
      </c>
      <c r="B102" t="s">
        <v>2146</v>
      </c>
      <c r="C102" t="s">
        <v>1200</v>
      </c>
      <c r="D102" t="s">
        <v>2147</v>
      </c>
      <c r="F102" t="s">
        <v>3769</v>
      </c>
      <c r="G102" t="s">
        <v>3757</v>
      </c>
    </row>
    <row r="103" spans="1:7">
      <c r="A103" t="s">
        <v>2982</v>
      </c>
      <c r="B103" t="s">
        <v>2148</v>
      </c>
      <c r="C103" t="s">
        <v>1199</v>
      </c>
      <c r="D103" t="s">
        <v>2149</v>
      </c>
      <c r="F103" t="s">
        <v>3766</v>
      </c>
      <c r="G103" t="s">
        <v>3761</v>
      </c>
    </row>
    <row r="104" spans="1:7">
      <c r="A104" t="s">
        <v>2981</v>
      </c>
      <c r="B104" t="s">
        <v>2150</v>
      </c>
      <c r="C104" t="s">
        <v>1198</v>
      </c>
      <c r="D104" t="s">
        <v>2094</v>
      </c>
      <c r="F104" t="s">
        <v>4545</v>
      </c>
      <c r="G104" t="s">
        <v>3761</v>
      </c>
    </row>
    <row r="105" spans="1:7">
      <c r="A105" t="s">
        <v>2981</v>
      </c>
      <c r="B105" t="s">
        <v>2151</v>
      </c>
      <c r="C105" t="s">
        <v>1198</v>
      </c>
      <c r="D105" t="s">
        <v>2152</v>
      </c>
      <c r="F105" t="s">
        <v>3766</v>
      </c>
      <c r="G105" t="s">
        <v>3761</v>
      </c>
    </row>
    <row r="106" spans="1:7">
      <c r="A106" t="s">
        <v>2981</v>
      </c>
      <c r="B106" t="s">
        <v>2153</v>
      </c>
      <c r="C106" t="s">
        <v>1198</v>
      </c>
      <c r="D106" t="s">
        <v>2154</v>
      </c>
      <c r="F106" t="s">
        <v>4545</v>
      </c>
      <c r="G106" t="s">
        <v>3761</v>
      </c>
    </row>
    <row r="107" spans="1:7">
      <c r="A107" t="s">
        <v>2981</v>
      </c>
      <c r="B107" t="s">
        <v>2155</v>
      </c>
      <c r="C107" t="s">
        <v>1198</v>
      </c>
      <c r="D107" t="s">
        <v>2156</v>
      </c>
      <c r="F107" t="s">
        <v>4545</v>
      </c>
      <c r="G107" t="s">
        <v>3761</v>
      </c>
    </row>
    <row r="108" spans="1:7">
      <c r="A108" t="s">
        <v>2981</v>
      </c>
      <c r="B108" t="s">
        <v>2157</v>
      </c>
      <c r="C108" t="s">
        <v>1198</v>
      </c>
      <c r="D108" t="s">
        <v>4136</v>
      </c>
      <c r="F108" t="s">
        <v>4545</v>
      </c>
      <c r="G108" t="s">
        <v>3761</v>
      </c>
    </row>
    <row r="109" spans="1:7">
      <c r="A109" t="s">
        <v>2981</v>
      </c>
      <c r="B109" t="s">
        <v>2158</v>
      </c>
      <c r="C109" t="s">
        <v>1198</v>
      </c>
      <c r="D109" t="s">
        <v>2159</v>
      </c>
      <c r="F109" t="s">
        <v>3758</v>
      </c>
      <c r="G109" t="s">
        <v>3757</v>
      </c>
    </row>
    <row r="110" spans="1:7">
      <c r="A110" t="s">
        <v>2981</v>
      </c>
      <c r="B110" t="s">
        <v>2160</v>
      </c>
      <c r="C110" t="s">
        <v>1198</v>
      </c>
      <c r="D110" t="s">
        <v>2161</v>
      </c>
      <c r="F110" t="s">
        <v>3756</v>
      </c>
      <c r="G110" t="s">
        <v>3755</v>
      </c>
    </row>
    <row r="111" spans="1:7">
      <c r="A111" t="s">
        <v>2980</v>
      </c>
      <c r="B111" t="s">
        <v>2162</v>
      </c>
      <c r="C111" t="s">
        <v>1197</v>
      </c>
      <c r="D111" t="s">
        <v>2163</v>
      </c>
      <c r="F111" t="s">
        <v>4545</v>
      </c>
      <c r="G111" t="s">
        <v>3761</v>
      </c>
    </row>
    <row r="112" spans="1:7">
      <c r="A112" t="s">
        <v>2980</v>
      </c>
      <c r="B112" t="s">
        <v>2164</v>
      </c>
      <c r="C112" t="s">
        <v>1197</v>
      </c>
      <c r="D112" t="s">
        <v>2165</v>
      </c>
      <c r="F112" t="s">
        <v>4545</v>
      </c>
      <c r="G112" t="s">
        <v>3761</v>
      </c>
    </row>
    <row r="113" spans="1:7">
      <c r="A113" t="s">
        <v>2980</v>
      </c>
      <c r="B113" t="s">
        <v>2166</v>
      </c>
      <c r="C113" t="s">
        <v>1197</v>
      </c>
      <c r="D113" t="s">
        <v>2167</v>
      </c>
      <c r="F113" t="s">
        <v>4545</v>
      </c>
      <c r="G113" t="s">
        <v>3761</v>
      </c>
    </row>
    <row r="114" spans="1:7">
      <c r="A114" t="s">
        <v>2980</v>
      </c>
      <c r="B114" t="s">
        <v>2168</v>
      </c>
      <c r="C114" t="s">
        <v>1197</v>
      </c>
      <c r="D114" t="s">
        <v>2169</v>
      </c>
      <c r="F114" t="s">
        <v>4545</v>
      </c>
      <c r="G114" t="s">
        <v>3761</v>
      </c>
    </row>
    <row r="115" spans="1:7">
      <c r="A115" t="s">
        <v>2980</v>
      </c>
      <c r="B115" t="s">
        <v>2170</v>
      </c>
      <c r="C115" t="s">
        <v>1197</v>
      </c>
      <c r="D115" t="s">
        <v>2171</v>
      </c>
      <c r="F115" t="s">
        <v>4545</v>
      </c>
      <c r="G115" t="s">
        <v>3761</v>
      </c>
    </row>
    <row r="116" spans="1:7">
      <c r="A116" t="s">
        <v>2980</v>
      </c>
      <c r="B116" t="s">
        <v>2172</v>
      </c>
      <c r="C116" t="s">
        <v>1197</v>
      </c>
      <c r="D116" t="s">
        <v>2173</v>
      </c>
      <c r="F116" t="s">
        <v>4545</v>
      </c>
      <c r="G116" t="s">
        <v>3761</v>
      </c>
    </row>
    <row r="117" spans="1:7">
      <c r="A117" t="s">
        <v>2980</v>
      </c>
      <c r="B117" t="s">
        <v>2174</v>
      </c>
      <c r="C117" t="s">
        <v>1197</v>
      </c>
      <c r="D117" t="s">
        <v>2175</v>
      </c>
      <c r="F117" t="s">
        <v>3758</v>
      </c>
      <c r="G117" t="s">
        <v>3757</v>
      </c>
    </row>
    <row r="118" spans="1:7">
      <c r="A118" t="s">
        <v>2980</v>
      </c>
      <c r="B118" t="s">
        <v>2176</v>
      </c>
      <c r="C118" t="s">
        <v>1197</v>
      </c>
      <c r="D118" t="s">
        <v>2177</v>
      </c>
      <c r="F118" t="s">
        <v>3758</v>
      </c>
      <c r="G118" t="s">
        <v>3757</v>
      </c>
    </row>
    <row r="119" spans="1:7">
      <c r="A119" t="s">
        <v>2980</v>
      </c>
      <c r="B119" t="s">
        <v>2178</v>
      </c>
      <c r="C119" t="s">
        <v>1197</v>
      </c>
      <c r="D119" t="s">
        <v>2179</v>
      </c>
      <c r="F119" t="s">
        <v>4551</v>
      </c>
      <c r="G119" t="s">
        <v>3755</v>
      </c>
    </row>
    <row r="120" spans="1:7">
      <c r="A120" t="s">
        <v>2979</v>
      </c>
      <c r="B120" t="s">
        <v>2180</v>
      </c>
      <c r="C120" t="s">
        <v>1196</v>
      </c>
      <c r="D120" t="s">
        <v>2181</v>
      </c>
      <c r="F120" t="s">
        <v>3780</v>
      </c>
      <c r="G120" t="s">
        <v>3764</v>
      </c>
    </row>
    <row r="121" spans="1:7">
      <c r="A121" t="s">
        <v>2979</v>
      </c>
      <c r="B121" t="s">
        <v>2182</v>
      </c>
      <c r="C121" t="s">
        <v>1196</v>
      </c>
      <c r="D121" t="s">
        <v>4145</v>
      </c>
      <c r="F121" t="s">
        <v>3780</v>
      </c>
      <c r="G121" t="s">
        <v>3764</v>
      </c>
    </row>
    <row r="122" spans="1:7">
      <c r="A122" t="s">
        <v>2979</v>
      </c>
      <c r="B122" t="s">
        <v>2183</v>
      </c>
      <c r="C122" t="s">
        <v>1196</v>
      </c>
      <c r="D122" t="s">
        <v>2184</v>
      </c>
      <c r="F122" t="s">
        <v>4569</v>
      </c>
      <c r="G122" t="s">
        <v>3770</v>
      </c>
    </row>
    <row r="123" spans="1:7">
      <c r="A123" t="s">
        <v>2979</v>
      </c>
      <c r="B123" t="s">
        <v>2185</v>
      </c>
      <c r="C123" t="s">
        <v>1196</v>
      </c>
      <c r="D123" t="s">
        <v>2186</v>
      </c>
      <c r="F123" t="s">
        <v>3780</v>
      </c>
      <c r="G123" t="s">
        <v>3764</v>
      </c>
    </row>
    <row r="124" spans="1:7">
      <c r="A124" t="s">
        <v>2979</v>
      </c>
      <c r="B124" t="s">
        <v>2187</v>
      </c>
      <c r="C124" t="s">
        <v>1196</v>
      </c>
      <c r="D124" t="s">
        <v>2188</v>
      </c>
      <c r="F124" t="s">
        <v>3785</v>
      </c>
      <c r="G124" t="s">
        <v>3761</v>
      </c>
    </row>
    <row r="125" spans="1:7">
      <c r="A125" t="s">
        <v>2979</v>
      </c>
      <c r="B125" t="s">
        <v>2189</v>
      </c>
      <c r="C125" t="s">
        <v>1196</v>
      </c>
      <c r="D125" t="s">
        <v>4146</v>
      </c>
      <c r="F125" t="s">
        <v>3785</v>
      </c>
      <c r="G125" t="s">
        <v>3761</v>
      </c>
    </row>
    <row r="126" spans="1:7">
      <c r="A126" t="s">
        <v>2979</v>
      </c>
      <c r="B126" t="s">
        <v>2190</v>
      </c>
      <c r="C126" t="s">
        <v>1196</v>
      </c>
      <c r="D126" t="s">
        <v>2191</v>
      </c>
      <c r="F126" t="s">
        <v>3780</v>
      </c>
      <c r="G126" t="s">
        <v>3764</v>
      </c>
    </row>
    <row r="127" spans="1:7">
      <c r="A127" t="s">
        <v>2979</v>
      </c>
      <c r="B127" t="s">
        <v>2192</v>
      </c>
      <c r="C127" t="s">
        <v>1196</v>
      </c>
      <c r="D127" t="s">
        <v>2193</v>
      </c>
      <c r="F127" t="s">
        <v>3771</v>
      </c>
      <c r="G127" t="s">
        <v>3770</v>
      </c>
    </row>
    <row r="128" spans="1:7">
      <c r="A128" t="s">
        <v>2979</v>
      </c>
      <c r="B128" t="s">
        <v>2194</v>
      </c>
      <c r="C128" t="s">
        <v>1196</v>
      </c>
      <c r="D128" t="s">
        <v>2195</v>
      </c>
      <c r="F128" t="s">
        <v>3771</v>
      </c>
      <c r="G128" t="s">
        <v>3770</v>
      </c>
    </row>
    <row r="129" spans="1:7">
      <c r="A129" t="s">
        <v>2979</v>
      </c>
      <c r="B129" t="s">
        <v>4723</v>
      </c>
      <c r="C129" t="s">
        <v>1196</v>
      </c>
      <c r="D129" t="s">
        <v>4722</v>
      </c>
      <c r="F129" t="s">
        <v>3765</v>
      </c>
      <c r="G129" t="s">
        <v>3764</v>
      </c>
    </row>
    <row r="130" spans="1:7">
      <c r="A130" t="s">
        <v>2979</v>
      </c>
      <c r="B130" t="s">
        <v>2196</v>
      </c>
      <c r="C130" t="s">
        <v>1196</v>
      </c>
      <c r="D130" t="s">
        <v>2197</v>
      </c>
      <c r="F130" t="s">
        <v>3771</v>
      </c>
      <c r="G130" t="s">
        <v>3770</v>
      </c>
    </row>
    <row r="131" spans="1:7">
      <c r="A131" t="s">
        <v>2979</v>
      </c>
      <c r="B131" t="s">
        <v>2198</v>
      </c>
      <c r="C131" t="s">
        <v>1196</v>
      </c>
      <c r="D131" t="s">
        <v>2199</v>
      </c>
      <c r="F131" t="s">
        <v>3785</v>
      </c>
      <c r="G131" t="s">
        <v>3764</v>
      </c>
    </row>
    <row r="132" spans="1:7">
      <c r="A132" t="s">
        <v>2979</v>
      </c>
      <c r="B132" t="s">
        <v>2200</v>
      </c>
      <c r="C132" t="s">
        <v>1196</v>
      </c>
      <c r="D132" t="s">
        <v>2201</v>
      </c>
      <c r="F132" t="s">
        <v>3767</v>
      </c>
      <c r="G132" t="s">
        <v>4553</v>
      </c>
    </row>
    <row r="133" spans="1:7">
      <c r="A133" t="s">
        <v>2979</v>
      </c>
      <c r="B133" t="s">
        <v>2202</v>
      </c>
      <c r="C133" t="s">
        <v>1196</v>
      </c>
      <c r="D133" t="s">
        <v>2203</v>
      </c>
      <c r="F133" t="s">
        <v>3766</v>
      </c>
      <c r="G133" t="s">
        <v>3761</v>
      </c>
    </row>
    <row r="134" spans="1:7">
      <c r="A134" t="s">
        <v>2979</v>
      </c>
      <c r="B134" t="s">
        <v>2204</v>
      </c>
      <c r="C134" t="s">
        <v>1196</v>
      </c>
      <c r="D134" t="s">
        <v>2205</v>
      </c>
      <c r="F134" t="s">
        <v>3766</v>
      </c>
      <c r="G134" t="s">
        <v>3761</v>
      </c>
    </row>
    <row r="135" spans="1:7">
      <c r="A135" t="s">
        <v>2979</v>
      </c>
      <c r="B135" t="s">
        <v>2206</v>
      </c>
      <c r="C135" t="s">
        <v>1196</v>
      </c>
      <c r="D135" t="s">
        <v>2207</v>
      </c>
      <c r="F135" t="s">
        <v>4545</v>
      </c>
      <c r="G135" t="s">
        <v>3761</v>
      </c>
    </row>
    <row r="136" spans="1:7">
      <c r="A136" t="s">
        <v>2979</v>
      </c>
      <c r="B136" t="s">
        <v>2208</v>
      </c>
      <c r="C136" t="s">
        <v>1196</v>
      </c>
      <c r="D136" t="s">
        <v>2209</v>
      </c>
      <c r="F136" t="s">
        <v>3766</v>
      </c>
      <c r="G136" t="s">
        <v>3761</v>
      </c>
    </row>
    <row r="137" spans="1:7">
      <c r="A137" t="s">
        <v>2979</v>
      </c>
      <c r="B137" t="s">
        <v>2210</v>
      </c>
      <c r="C137" t="s">
        <v>1196</v>
      </c>
      <c r="D137" t="s">
        <v>2211</v>
      </c>
      <c r="F137" t="s">
        <v>3788</v>
      </c>
      <c r="G137" t="s">
        <v>3757</v>
      </c>
    </row>
    <row r="138" spans="1:7">
      <c r="A138" t="s">
        <v>2979</v>
      </c>
      <c r="B138" t="s">
        <v>2212</v>
      </c>
      <c r="C138" t="s">
        <v>1196</v>
      </c>
      <c r="D138" t="s">
        <v>2213</v>
      </c>
      <c r="F138" t="s">
        <v>3768</v>
      </c>
      <c r="G138" t="s">
        <v>3761</v>
      </c>
    </row>
    <row r="139" spans="1:7">
      <c r="A139" t="s">
        <v>2979</v>
      </c>
      <c r="B139" t="s">
        <v>2214</v>
      </c>
      <c r="C139" t="s">
        <v>1196</v>
      </c>
      <c r="D139" t="s">
        <v>2215</v>
      </c>
      <c r="F139" t="s">
        <v>4569</v>
      </c>
      <c r="G139" t="s">
        <v>3770</v>
      </c>
    </row>
    <row r="140" spans="1:7">
      <c r="A140" t="s">
        <v>2979</v>
      </c>
      <c r="B140" t="s">
        <v>2216</v>
      </c>
      <c r="C140" t="s">
        <v>1196</v>
      </c>
      <c r="D140" t="s">
        <v>2217</v>
      </c>
      <c r="F140" t="s">
        <v>3766</v>
      </c>
      <c r="G140" t="s">
        <v>3761</v>
      </c>
    </row>
    <row r="141" spans="1:7">
      <c r="A141" t="s">
        <v>2979</v>
      </c>
      <c r="B141" t="s">
        <v>2218</v>
      </c>
      <c r="C141" t="s">
        <v>1196</v>
      </c>
      <c r="D141" t="s">
        <v>3588</v>
      </c>
      <c r="F141" t="s">
        <v>4545</v>
      </c>
      <c r="G141" t="s">
        <v>3761</v>
      </c>
    </row>
    <row r="142" spans="1:7">
      <c r="A142" t="s">
        <v>2979</v>
      </c>
      <c r="B142" t="s">
        <v>2219</v>
      </c>
      <c r="C142" t="s">
        <v>1196</v>
      </c>
      <c r="D142" t="s">
        <v>2220</v>
      </c>
      <c r="F142" t="s">
        <v>3771</v>
      </c>
      <c r="G142" t="s">
        <v>3770</v>
      </c>
    </row>
    <row r="143" spans="1:7">
      <c r="A143" t="s">
        <v>2979</v>
      </c>
      <c r="B143" t="s">
        <v>2221</v>
      </c>
      <c r="C143" t="s">
        <v>1196</v>
      </c>
      <c r="D143" t="s">
        <v>2222</v>
      </c>
      <c r="F143" t="s">
        <v>3766</v>
      </c>
      <c r="G143" t="s">
        <v>3761</v>
      </c>
    </row>
    <row r="144" spans="1:7">
      <c r="A144" t="s">
        <v>2979</v>
      </c>
      <c r="B144" t="s">
        <v>2223</v>
      </c>
      <c r="C144" t="s">
        <v>1196</v>
      </c>
      <c r="D144" t="s">
        <v>2224</v>
      </c>
      <c r="F144" t="s">
        <v>3771</v>
      </c>
      <c r="G144" t="s">
        <v>3770</v>
      </c>
    </row>
    <row r="145" spans="1:7">
      <c r="A145" t="s">
        <v>2979</v>
      </c>
      <c r="B145" t="s">
        <v>2225</v>
      </c>
      <c r="C145" t="s">
        <v>1196</v>
      </c>
      <c r="D145" t="s">
        <v>2226</v>
      </c>
      <c r="F145" t="s">
        <v>3766</v>
      </c>
      <c r="G145" t="s">
        <v>3761</v>
      </c>
    </row>
    <row r="146" spans="1:7">
      <c r="A146" t="s">
        <v>2979</v>
      </c>
      <c r="B146" t="s">
        <v>2227</v>
      </c>
      <c r="C146" t="s">
        <v>1196</v>
      </c>
      <c r="D146" t="s">
        <v>2228</v>
      </c>
      <c r="F146" t="s">
        <v>4545</v>
      </c>
      <c r="G146" t="s">
        <v>3761</v>
      </c>
    </row>
    <row r="147" spans="1:7">
      <c r="A147" t="s">
        <v>2979</v>
      </c>
      <c r="B147" t="s">
        <v>2229</v>
      </c>
      <c r="C147" t="s">
        <v>1196</v>
      </c>
      <c r="D147" t="s">
        <v>2230</v>
      </c>
      <c r="F147" t="s">
        <v>3766</v>
      </c>
      <c r="G147" t="s">
        <v>3761</v>
      </c>
    </row>
    <row r="148" spans="1:7">
      <c r="A148" t="s">
        <v>2979</v>
      </c>
      <c r="B148" t="s">
        <v>2231</v>
      </c>
      <c r="C148" t="s">
        <v>1196</v>
      </c>
      <c r="D148" t="s">
        <v>2232</v>
      </c>
      <c r="F148" t="s">
        <v>3766</v>
      </c>
      <c r="G148" t="s">
        <v>3761</v>
      </c>
    </row>
    <row r="149" spans="1:7">
      <c r="A149" t="s">
        <v>2979</v>
      </c>
      <c r="B149" t="s">
        <v>2233</v>
      </c>
      <c r="C149" t="s">
        <v>1196</v>
      </c>
      <c r="D149" t="s">
        <v>4147</v>
      </c>
      <c r="F149" t="s">
        <v>3766</v>
      </c>
      <c r="G149" t="s">
        <v>3761</v>
      </c>
    </row>
    <row r="150" spans="1:7">
      <c r="A150" t="s">
        <v>2979</v>
      </c>
      <c r="B150" t="s">
        <v>2234</v>
      </c>
      <c r="C150" t="s">
        <v>1196</v>
      </c>
      <c r="D150" t="s">
        <v>2235</v>
      </c>
      <c r="F150" t="s">
        <v>4545</v>
      </c>
      <c r="G150" t="s">
        <v>3761</v>
      </c>
    </row>
    <row r="151" spans="1:7">
      <c r="A151" t="s">
        <v>2979</v>
      </c>
      <c r="B151" t="s">
        <v>2236</v>
      </c>
      <c r="C151" t="s">
        <v>1196</v>
      </c>
      <c r="D151" t="s">
        <v>2237</v>
      </c>
      <c r="F151" t="s">
        <v>3766</v>
      </c>
      <c r="G151" t="s">
        <v>3761</v>
      </c>
    </row>
    <row r="152" spans="1:7">
      <c r="A152" t="s">
        <v>2979</v>
      </c>
      <c r="B152" t="s">
        <v>2238</v>
      </c>
      <c r="C152" t="s">
        <v>1196</v>
      </c>
      <c r="D152" t="s">
        <v>2239</v>
      </c>
      <c r="F152" t="s">
        <v>3766</v>
      </c>
      <c r="G152" t="s">
        <v>3761</v>
      </c>
    </row>
    <row r="153" spans="1:7">
      <c r="A153" t="s">
        <v>2979</v>
      </c>
      <c r="B153" t="s">
        <v>2240</v>
      </c>
      <c r="C153" t="s">
        <v>1196</v>
      </c>
      <c r="D153" t="s">
        <v>2167</v>
      </c>
      <c r="F153" t="s">
        <v>3766</v>
      </c>
      <c r="G153" t="s">
        <v>3761</v>
      </c>
    </row>
    <row r="154" spans="1:7">
      <c r="A154" t="s">
        <v>2979</v>
      </c>
      <c r="B154" t="s">
        <v>2241</v>
      </c>
      <c r="C154" t="s">
        <v>1196</v>
      </c>
      <c r="D154" t="s">
        <v>2242</v>
      </c>
      <c r="F154" t="s">
        <v>3766</v>
      </c>
      <c r="G154" t="s">
        <v>3761</v>
      </c>
    </row>
    <row r="155" spans="1:7">
      <c r="A155" t="s">
        <v>2979</v>
      </c>
      <c r="B155" t="s">
        <v>2243</v>
      </c>
      <c r="C155" t="s">
        <v>1196</v>
      </c>
      <c r="D155" t="s">
        <v>2244</v>
      </c>
      <c r="F155" t="s">
        <v>3766</v>
      </c>
      <c r="G155" t="s">
        <v>3761</v>
      </c>
    </row>
    <row r="156" spans="1:7">
      <c r="A156" t="s">
        <v>2979</v>
      </c>
      <c r="B156" t="s">
        <v>2245</v>
      </c>
      <c r="C156" t="s">
        <v>1196</v>
      </c>
      <c r="D156" t="s">
        <v>2246</v>
      </c>
      <c r="F156" t="s">
        <v>3758</v>
      </c>
      <c r="G156" t="s">
        <v>3757</v>
      </c>
    </row>
    <row r="157" spans="1:7">
      <c r="A157" t="s">
        <v>2979</v>
      </c>
      <c r="B157" t="s">
        <v>2247</v>
      </c>
      <c r="C157" t="s">
        <v>1196</v>
      </c>
      <c r="D157" t="s">
        <v>2248</v>
      </c>
      <c r="F157" t="s">
        <v>3766</v>
      </c>
      <c r="G157" t="s">
        <v>3761</v>
      </c>
    </row>
    <row r="158" spans="1:7">
      <c r="A158" t="s">
        <v>2979</v>
      </c>
      <c r="B158" t="s">
        <v>2249</v>
      </c>
      <c r="C158" t="s">
        <v>1196</v>
      </c>
      <c r="D158" t="s">
        <v>2250</v>
      </c>
      <c r="F158" t="s">
        <v>3766</v>
      </c>
      <c r="G158" t="s">
        <v>3761</v>
      </c>
    </row>
    <row r="159" spans="1:7">
      <c r="A159" t="s">
        <v>2979</v>
      </c>
      <c r="B159" t="s">
        <v>2251</v>
      </c>
      <c r="C159" t="s">
        <v>1196</v>
      </c>
      <c r="D159" t="s">
        <v>2252</v>
      </c>
      <c r="F159" t="s">
        <v>3771</v>
      </c>
      <c r="G159" t="s">
        <v>3770</v>
      </c>
    </row>
    <row r="160" spans="1:7">
      <c r="A160" t="s">
        <v>2979</v>
      </c>
      <c r="B160" t="s">
        <v>2253</v>
      </c>
      <c r="C160" t="s">
        <v>1196</v>
      </c>
      <c r="D160" t="s">
        <v>2254</v>
      </c>
      <c r="F160" t="s">
        <v>3771</v>
      </c>
      <c r="G160" t="s">
        <v>3770</v>
      </c>
    </row>
    <row r="161" spans="1:7">
      <c r="A161" t="s">
        <v>2979</v>
      </c>
      <c r="B161" t="s">
        <v>2255</v>
      </c>
      <c r="C161" t="s">
        <v>1196</v>
      </c>
      <c r="D161" t="s">
        <v>2256</v>
      </c>
      <c r="F161" t="s">
        <v>3766</v>
      </c>
      <c r="G161" t="s">
        <v>3761</v>
      </c>
    </row>
    <row r="162" spans="1:7">
      <c r="A162" t="s">
        <v>2979</v>
      </c>
      <c r="B162" t="s">
        <v>2257</v>
      </c>
      <c r="C162" t="s">
        <v>1196</v>
      </c>
      <c r="D162" t="s">
        <v>2258</v>
      </c>
      <c r="F162" t="s">
        <v>3771</v>
      </c>
      <c r="G162" t="s">
        <v>3770</v>
      </c>
    </row>
    <row r="163" spans="1:7">
      <c r="A163" t="s">
        <v>2979</v>
      </c>
      <c r="B163" t="s">
        <v>2259</v>
      </c>
      <c r="C163" t="s">
        <v>1196</v>
      </c>
      <c r="D163" t="s">
        <v>2260</v>
      </c>
      <c r="F163" t="s">
        <v>3766</v>
      </c>
      <c r="G163" t="s">
        <v>3761</v>
      </c>
    </row>
    <row r="164" spans="1:7">
      <c r="A164" t="s">
        <v>2979</v>
      </c>
      <c r="B164" t="s">
        <v>2261</v>
      </c>
      <c r="C164" t="s">
        <v>1196</v>
      </c>
      <c r="D164" t="s">
        <v>2262</v>
      </c>
      <c r="F164" t="s">
        <v>3766</v>
      </c>
      <c r="G164" t="s">
        <v>3761</v>
      </c>
    </row>
    <row r="165" spans="1:7">
      <c r="A165" t="s">
        <v>2979</v>
      </c>
      <c r="B165" t="s">
        <v>2263</v>
      </c>
      <c r="C165" t="s">
        <v>1196</v>
      </c>
      <c r="D165" t="s">
        <v>2264</v>
      </c>
      <c r="F165" t="s">
        <v>3766</v>
      </c>
      <c r="G165" t="s">
        <v>3761</v>
      </c>
    </row>
    <row r="166" spans="1:7">
      <c r="A166" t="s">
        <v>2979</v>
      </c>
      <c r="B166" t="s">
        <v>2265</v>
      </c>
      <c r="C166" t="s">
        <v>1196</v>
      </c>
      <c r="D166" t="s">
        <v>2266</v>
      </c>
      <c r="F166" t="s">
        <v>3766</v>
      </c>
      <c r="G166" t="s">
        <v>3761</v>
      </c>
    </row>
    <row r="167" spans="1:7">
      <c r="A167" t="s">
        <v>2979</v>
      </c>
      <c r="B167" t="s">
        <v>2267</v>
      </c>
      <c r="C167" t="s">
        <v>1196</v>
      </c>
      <c r="D167" t="s">
        <v>2268</v>
      </c>
      <c r="F167" t="s">
        <v>3771</v>
      </c>
      <c r="G167" t="s">
        <v>3770</v>
      </c>
    </row>
    <row r="168" spans="1:7">
      <c r="A168" t="s">
        <v>2979</v>
      </c>
      <c r="B168" t="s">
        <v>2269</v>
      </c>
      <c r="C168" t="s">
        <v>1196</v>
      </c>
      <c r="D168" t="s">
        <v>2270</v>
      </c>
      <c r="F168" t="s">
        <v>4545</v>
      </c>
      <c r="G168" t="s">
        <v>3761</v>
      </c>
    </row>
    <row r="169" spans="1:7">
      <c r="A169" t="s">
        <v>2979</v>
      </c>
      <c r="B169" t="s">
        <v>2271</v>
      </c>
      <c r="C169" t="s">
        <v>1196</v>
      </c>
      <c r="D169" t="s">
        <v>2272</v>
      </c>
      <c r="F169" t="s">
        <v>3766</v>
      </c>
      <c r="G169" t="s">
        <v>3761</v>
      </c>
    </row>
    <row r="170" spans="1:7">
      <c r="A170" t="s">
        <v>2979</v>
      </c>
      <c r="B170" t="s">
        <v>2273</v>
      </c>
      <c r="C170" t="s">
        <v>1196</v>
      </c>
      <c r="D170" t="s">
        <v>2274</v>
      </c>
      <c r="F170" t="s">
        <v>3771</v>
      </c>
      <c r="G170" t="s">
        <v>3770</v>
      </c>
    </row>
    <row r="171" spans="1:7">
      <c r="A171" t="s">
        <v>2979</v>
      </c>
      <c r="B171" t="s">
        <v>2275</v>
      </c>
      <c r="C171" t="s">
        <v>1196</v>
      </c>
      <c r="D171" t="s">
        <v>2276</v>
      </c>
      <c r="F171" t="s">
        <v>3766</v>
      </c>
      <c r="G171" t="s">
        <v>3761</v>
      </c>
    </row>
    <row r="172" spans="1:7">
      <c r="A172" t="s">
        <v>2979</v>
      </c>
      <c r="B172" t="s">
        <v>2277</v>
      </c>
      <c r="C172" t="s">
        <v>1196</v>
      </c>
      <c r="D172" t="s">
        <v>2278</v>
      </c>
      <c r="F172" t="s">
        <v>3771</v>
      </c>
      <c r="G172" t="s">
        <v>3770</v>
      </c>
    </row>
    <row r="173" spans="1:7">
      <c r="A173" t="s">
        <v>2979</v>
      </c>
      <c r="B173" t="s">
        <v>2279</v>
      </c>
      <c r="C173" t="s">
        <v>1196</v>
      </c>
      <c r="D173" t="s">
        <v>2280</v>
      </c>
      <c r="F173" t="s">
        <v>3771</v>
      </c>
      <c r="G173" t="s">
        <v>3770</v>
      </c>
    </row>
    <row r="174" spans="1:7">
      <c r="A174" t="s">
        <v>2979</v>
      </c>
      <c r="B174" t="s">
        <v>2281</v>
      </c>
      <c r="C174" t="s">
        <v>1196</v>
      </c>
      <c r="D174" t="s">
        <v>2282</v>
      </c>
      <c r="F174" t="s">
        <v>4518</v>
      </c>
      <c r="G174" t="s">
        <v>3770</v>
      </c>
    </row>
    <row r="175" spans="1:7">
      <c r="A175" t="s">
        <v>2979</v>
      </c>
      <c r="B175" t="s">
        <v>2283</v>
      </c>
      <c r="C175" t="s">
        <v>1196</v>
      </c>
      <c r="D175" t="s">
        <v>2284</v>
      </c>
      <c r="F175" t="s">
        <v>3771</v>
      </c>
      <c r="G175" t="s">
        <v>3770</v>
      </c>
    </row>
    <row r="176" spans="1:7">
      <c r="A176" t="s">
        <v>2979</v>
      </c>
      <c r="B176" t="s">
        <v>2285</v>
      </c>
      <c r="C176" t="s">
        <v>1196</v>
      </c>
      <c r="D176" t="s">
        <v>2286</v>
      </c>
      <c r="F176" t="s">
        <v>3766</v>
      </c>
      <c r="G176" t="s">
        <v>3761</v>
      </c>
    </row>
    <row r="177" spans="1:7">
      <c r="A177" t="s">
        <v>2979</v>
      </c>
      <c r="B177" t="s">
        <v>2287</v>
      </c>
      <c r="C177" t="s">
        <v>1196</v>
      </c>
      <c r="D177" t="s">
        <v>3177</v>
      </c>
      <c r="F177" t="s">
        <v>3766</v>
      </c>
      <c r="G177" t="s">
        <v>3761</v>
      </c>
    </row>
    <row r="178" spans="1:7">
      <c r="A178" t="s">
        <v>2979</v>
      </c>
      <c r="B178" t="s">
        <v>3178</v>
      </c>
      <c r="C178" t="s">
        <v>1196</v>
      </c>
      <c r="D178" t="s">
        <v>3179</v>
      </c>
      <c r="F178" t="s">
        <v>3766</v>
      </c>
      <c r="G178" t="s">
        <v>3761</v>
      </c>
    </row>
    <row r="179" spans="1:7">
      <c r="A179" t="s">
        <v>2979</v>
      </c>
      <c r="B179" t="s">
        <v>3180</v>
      </c>
      <c r="C179" t="s">
        <v>1196</v>
      </c>
      <c r="D179" t="s">
        <v>3181</v>
      </c>
      <c r="F179" t="s">
        <v>3766</v>
      </c>
      <c r="G179" t="s">
        <v>3761</v>
      </c>
    </row>
    <row r="180" spans="1:7">
      <c r="A180" t="s">
        <v>2979</v>
      </c>
      <c r="B180" t="s">
        <v>3182</v>
      </c>
      <c r="C180" t="s">
        <v>1196</v>
      </c>
      <c r="D180" t="s">
        <v>3183</v>
      </c>
      <c r="F180" t="s">
        <v>3766</v>
      </c>
      <c r="G180" t="s">
        <v>3761</v>
      </c>
    </row>
    <row r="181" spans="1:7">
      <c r="A181" t="s">
        <v>2979</v>
      </c>
      <c r="B181" t="s">
        <v>3184</v>
      </c>
      <c r="C181" t="s">
        <v>1196</v>
      </c>
      <c r="D181" t="s">
        <v>3185</v>
      </c>
      <c r="F181" t="s">
        <v>3766</v>
      </c>
      <c r="G181" t="s">
        <v>3761</v>
      </c>
    </row>
    <row r="182" spans="1:7">
      <c r="A182" t="s">
        <v>2979</v>
      </c>
      <c r="B182" t="s">
        <v>3186</v>
      </c>
      <c r="C182" t="s">
        <v>1196</v>
      </c>
      <c r="D182" t="s">
        <v>3187</v>
      </c>
      <c r="F182" t="s">
        <v>3766</v>
      </c>
      <c r="G182" t="s">
        <v>3761</v>
      </c>
    </row>
    <row r="183" spans="1:7">
      <c r="A183" t="s">
        <v>2979</v>
      </c>
      <c r="B183" t="s">
        <v>3188</v>
      </c>
      <c r="C183" t="s">
        <v>1196</v>
      </c>
      <c r="D183" t="s">
        <v>3189</v>
      </c>
      <c r="F183" t="s">
        <v>3766</v>
      </c>
      <c r="G183" t="s">
        <v>3761</v>
      </c>
    </row>
    <row r="184" spans="1:7">
      <c r="A184" t="s">
        <v>2979</v>
      </c>
      <c r="B184" t="s">
        <v>3190</v>
      </c>
      <c r="C184" t="s">
        <v>1196</v>
      </c>
      <c r="D184" t="s">
        <v>3191</v>
      </c>
      <c r="F184" t="s">
        <v>3771</v>
      </c>
      <c r="G184" t="s">
        <v>3770</v>
      </c>
    </row>
    <row r="185" spans="1:7">
      <c r="A185" t="s">
        <v>2979</v>
      </c>
      <c r="B185" t="s">
        <v>3192</v>
      </c>
      <c r="C185" t="s">
        <v>1196</v>
      </c>
      <c r="D185" t="s">
        <v>3193</v>
      </c>
      <c r="F185" t="s">
        <v>3799</v>
      </c>
      <c r="G185" t="s">
        <v>3770</v>
      </c>
    </row>
    <row r="186" spans="1:7">
      <c r="A186" t="s">
        <v>2979</v>
      </c>
      <c r="B186" t="s">
        <v>3194</v>
      </c>
      <c r="C186" t="s">
        <v>1196</v>
      </c>
      <c r="D186" t="s">
        <v>3195</v>
      </c>
      <c r="F186" t="s">
        <v>3766</v>
      </c>
      <c r="G186" t="s">
        <v>3761</v>
      </c>
    </row>
    <row r="187" spans="1:7">
      <c r="A187" t="s">
        <v>2979</v>
      </c>
      <c r="B187" t="s">
        <v>3196</v>
      </c>
      <c r="C187" t="s">
        <v>1196</v>
      </c>
      <c r="D187" t="s">
        <v>3197</v>
      </c>
      <c r="F187" t="s">
        <v>3771</v>
      </c>
      <c r="G187" t="s">
        <v>3770</v>
      </c>
    </row>
    <row r="188" spans="1:7">
      <c r="A188" t="s">
        <v>2979</v>
      </c>
      <c r="B188" t="s">
        <v>3198</v>
      </c>
      <c r="C188" t="s">
        <v>1196</v>
      </c>
      <c r="D188" t="s">
        <v>3199</v>
      </c>
      <c r="F188" t="s">
        <v>3766</v>
      </c>
      <c r="G188" t="s">
        <v>3761</v>
      </c>
    </row>
    <row r="189" spans="1:7">
      <c r="A189" t="s">
        <v>2979</v>
      </c>
      <c r="B189" t="s">
        <v>3200</v>
      </c>
      <c r="C189" t="s">
        <v>1196</v>
      </c>
      <c r="D189" t="s">
        <v>3201</v>
      </c>
      <c r="F189" t="s">
        <v>4616</v>
      </c>
      <c r="G189" t="s">
        <v>4553</v>
      </c>
    </row>
    <row r="190" spans="1:7">
      <c r="A190" t="s">
        <v>2979</v>
      </c>
      <c r="B190" t="s">
        <v>3202</v>
      </c>
      <c r="C190" t="s">
        <v>1196</v>
      </c>
      <c r="D190" t="s">
        <v>3203</v>
      </c>
      <c r="F190" t="s">
        <v>3766</v>
      </c>
      <c r="G190" t="s">
        <v>3761</v>
      </c>
    </row>
    <row r="191" spans="1:7">
      <c r="A191" t="s">
        <v>2979</v>
      </c>
      <c r="B191" t="s">
        <v>3204</v>
      </c>
      <c r="C191" t="s">
        <v>1196</v>
      </c>
      <c r="D191" t="s">
        <v>3205</v>
      </c>
      <c r="F191" t="s">
        <v>3766</v>
      </c>
      <c r="G191" t="s">
        <v>3761</v>
      </c>
    </row>
    <row r="192" spans="1:7">
      <c r="A192" t="s">
        <v>2979</v>
      </c>
      <c r="B192" t="s">
        <v>3206</v>
      </c>
      <c r="C192" t="s">
        <v>1196</v>
      </c>
      <c r="D192" t="s">
        <v>3207</v>
      </c>
      <c r="F192" t="s">
        <v>3766</v>
      </c>
      <c r="G192" t="s">
        <v>3761</v>
      </c>
    </row>
    <row r="193" spans="1:7">
      <c r="A193" t="s">
        <v>2979</v>
      </c>
      <c r="B193" t="s">
        <v>3208</v>
      </c>
      <c r="C193" t="s">
        <v>1196</v>
      </c>
      <c r="D193" t="s">
        <v>3209</v>
      </c>
      <c r="F193" t="s">
        <v>3771</v>
      </c>
      <c r="G193" t="s">
        <v>3770</v>
      </c>
    </row>
    <row r="194" spans="1:7">
      <c r="A194" t="s">
        <v>2979</v>
      </c>
      <c r="B194" t="s">
        <v>3210</v>
      </c>
      <c r="C194" t="s">
        <v>1196</v>
      </c>
      <c r="D194" t="s">
        <v>3211</v>
      </c>
      <c r="F194" t="s">
        <v>3771</v>
      </c>
      <c r="G194" t="s">
        <v>3770</v>
      </c>
    </row>
    <row r="195" spans="1:7">
      <c r="A195" t="s">
        <v>2979</v>
      </c>
      <c r="B195" t="s">
        <v>3212</v>
      </c>
      <c r="C195" t="s">
        <v>1196</v>
      </c>
      <c r="D195" t="s">
        <v>3213</v>
      </c>
      <c r="F195" t="s">
        <v>3771</v>
      </c>
      <c r="G195" t="s">
        <v>3770</v>
      </c>
    </row>
    <row r="196" spans="1:7">
      <c r="A196" t="s">
        <v>2979</v>
      </c>
      <c r="B196" t="s">
        <v>3214</v>
      </c>
      <c r="C196" t="s">
        <v>1196</v>
      </c>
      <c r="D196" t="s">
        <v>3215</v>
      </c>
      <c r="F196" t="s">
        <v>3784</v>
      </c>
      <c r="G196" t="s">
        <v>3770</v>
      </c>
    </row>
    <row r="197" spans="1:7">
      <c r="A197" t="s">
        <v>2979</v>
      </c>
      <c r="B197" t="s">
        <v>3216</v>
      </c>
      <c r="C197" t="s">
        <v>1196</v>
      </c>
      <c r="D197" t="s">
        <v>3217</v>
      </c>
      <c r="F197" t="s">
        <v>3771</v>
      </c>
      <c r="G197" t="s">
        <v>3770</v>
      </c>
    </row>
    <row r="198" spans="1:7">
      <c r="A198" t="s">
        <v>2979</v>
      </c>
      <c r="B198" t="s">
        <v>3218</v>
      </c>
      <c r="C198" t="s">
        <v>1196</v>
      </c>
      <c r="D198" t="s">
        <v>3219</v>
      </c>
      <c r="F198" t="s">
        <v>3771</v>
      </c>
      <c r="G198" t="s">
        <v>3770</v>
      </c>
    </row>
    <row r="199" spans="1:7">
      <c r="A199" t="s">
        <v>2979</v>
      </c>
      <c r="B199" t="s">
        <v>3220</v>
      </c>
      <c r="C199" t="s">
        <v>1196</v>
      </c>
      <c r="D199" t="s">
        <v>3221</v>
      </c>
      <c r="F199" t="s">
        <v>3758</v>
      </c>
      <c r="G199" t="s">
        <v>3757</v>
      </c>
    </row>
    <row r="200" spans="1:7">
      <c r="A200" t="s">
        <v>2979</v>
      </c>
      <c r="B200" t="s">
        <v>3222</v>
      </c>
      <c r="C200" t="s">
        <v>1196</v>
      </c>
      <c r="D200" t="s">
        <v>3223</v>
      </c>
      <c r="F200" t="s">
        <v>3766</v>
      </c>
      <c r="G200" t="s">
        <v>3761</v>
      </c>
    </row>
    <row r="201" spans="1:7">
      <c r="A201" t="s">
        <v>2979</v>
      </c>
      <c r="B201" t="s">
        <v>471</v>
      </c>
      <c r="C201" t="s">
        <v>1196</v>
      </c>
      <c r="D201" t="s">
        <v>472</v>
      </c>
      <c r="F201" t="s">
        <v>3758</v>
      </c>
      <c r="G201" t="s">
        <v>3757</v>
      </c>
    </row>
    <row r="202" spans="1:7">
      <c r="A202" t="s">
        <v>2979</v>
      </c>
      <c r="B202" t="s">
        <v>473</v>
      </c>
      <c r="C202" t="s">
        <v>1196</v>
      </c>
      <c r="D202" t="s">
        <v>474</v>
      </c>
      <c r="F202" t="s">
        <v>4724</v>
      </c>
      <c r="G202" t="s">
        <v>4553</v>
      </c>
    </row>
    <row r="203" spans="1:7">
      <c r="A203" t="s">
        <v>2979</v>
      </c>
      <c r="B203" t="s">
        <v>475</v>
      </c>
      <c r="C203" t="s">
        <v>1196</v>
      </c>
      <c r="D203" t="s">
        <v>476</v>
      </c>
      <c r="F203" t="s">
        <v>3758</v>
      </c>
      <c r="G203" t="s">
        <v>3757</v>
      </c>
    </row>
    <row r="204" spans="1:7">
      <c r="A204" t="s">
        <v>2979</v>
      </c>
      <c r="B204" t="s">
        <v>477</v>
      </c>
      <c r="C204" t="s">
        <v>1196</v>
      </c>
      <c r="D204" t="s">
        <v>478</v>
      </c>
      <c r="F204" t="s">
        <v>3758</v>
      </c>
      <c r="G204" t="s">
        <v>3757</v>
      </c>
    </row>
    <row r="205" spans="1:7">
      <c r="A205" t="s">
        <v>2979</v>
      </c>
      <c r="B205" t="s">
        <v>479</v>
      </c>
      <c r="C205" t="s">
        <v>1196</v>
      </c>
      <c r="D205" t="s">
        <v>480</v>
      </c>
      <c r="F205" t="s">
        <v>3758</v>
      </c>
      <c r="G205" t="s">
        <v>3757</v>
      </c>
    </row>
    <row r="206" spans="1:7">
      <c r="A206" t="s">
        <v>2979</v>
      </c>
      <c r="B206" t="s">
        <v>481</v>
      </c>
      <c r="C206" t="s">
        <v>1196</v>
      </c>
      <c r="D206" t="s">
        <v>482</v>
      </c>
      <c r="F206" t="s">
        <v>3758</v>
      </c>
      <c r="G206" t="s">
        <v>3757</v>
      </c>
    </row>
    <row r="207" spans="1:7">
      <c r="A207" t="s">
        <v>2979</v>
      </c>
      <c r="B207" t="s">
        <v>483</v>
      </c>
      <c r="C207" t="s">
        <v>1196</v>
      </c>
      <c r="D207" t="s">
        <v>484</v>
      </c>
      <c r="F207" t="s">
        <v>3756</v>
      </c>
      <c r="G207" t="s">
        <v>3755</v>
      </c>
    </row>
    <row r="208" spans="1:7">
      <c r="A208" t="s">
        <v>2979</v>
      </c>
      <c r="B208" t="s">
        <v>485</v>
      </c>
      <c r="C208" t="s">
        <v>1196</v>
      </c>
      <c r="D208" t="s">
        <v>486</v>
      </c>
      <c r="F208" t="s">
        <v>3756</v>
      </c>
      <c r="G208" t="s">
        <v>3755</v>
      </c>
    </row>
    <row r="209" spans="1:7">
      <c r="A209" t="s">
        <v>2979</v>
      </c>
      <c r="B209" t="s">
        <v>487</v>
      </c>
      <c r="C209" t="s">
        <v>1196</v>
      </c>
      <c r="D209" t="s">
        <v>488</v>
      </c>
      <c r="F209" t="s">
        <v>3756</v>
      </c>
      <c r="G209" t="s">
        <v>3755</v>
      </c>
    </row>
    <row r="210" spans="1:7">
      <c r="A210" t="s">
        <v>2979</v>
      </c>
      <c r="B210" t="s">
        <v>489</v>
      </c>
      <c r="C210" t="s">
        <v>1196</v>
      </c>
      <c r="D210" t="s">
        <v>490</v>
      </c>
      <c r="F210" t="s">
        <v>3756</v>
      </c>
      <c r="G210" t="s">
        <v>3755</v>
      </c>
    </row>
    <row r="211" spans="1:7">
      <c r="A211" t="s">
        <v>2979</v>
      </c>
      <c r="B211" t="s">
        <v>491</v>
      </c>
      <c r="C211" t="s">
        <v>1196</v>
      </c>
      <c r="D211" t="s">
        <v>492</v>
      </c>
      <c r="F211" t="s">
        <v>3756</v>
      </c>
      <c r="G211" t="s">
        <v>3755</v>
      </c>
    </row>
    <row r="212" spans="1:7">
      <c r="A212" t="s">
        <v>2979</v>
      </c>
      <c r="B212" t="s">
        <v>493</v>
      </c>
      <c r="C212" t="s">
        <v>1196</v>
      </c>
      <c r="D212" t="s">
        <v>494</v>
      </c>
      <c r="F212" t="s">
        <v>3756</v>
      </c>
      <c r="G212" t="s">
        <v>3755</v>
      </c>
    </row>
    <row r="213" spans="1:7">
      <c r="A213" t="s">
        <v>2979</v>
      </c>
      <c r="B213" t="s">
        <v>495</v>
      </c>
      <c r="C213" t="s">
        <v>1196</v>
      </c>
      <c r="D213" t="s">
        <v>496</v>
      </c>
      <c r="F213" t="s">
        <v>3756</v>
      </c>
      <c r="G213" t="s">
        <v>3755</v>
      </c>
    </row>
    <row r="214" spans="1:7">
      <c r="A214" t="s">
        <v>2979</v>
      </c>
      <c r="B214" t="s">
        <v>497</v>
      </c>
      <c r="C214" t="s">
        <v>1196</v>
      </c>
      <c r="D214" t="s">
        <v>498</v>
      </c>
      <c r="F214" t="s">
        <v>3756</v>
      </c>
      <c r="G214" t="s">
        <v>3755</v>
      </c>
    </row>
    <row r="215" spans="1:7">
      <c r="A215" t="s">
        <v>2979</v>
      </c>
      <c r="B215" t="s">
        <v>499</v>
      </c>
      <c r="C215" t="s">
        <v>1196</v>
      </c>
      <c r="D215" t="s">
        <v>500</v>
      </c>
      <c r="F215" t="s">
        <v>3756</v>
      </c>
      <c r="G215" t="s">
        <v>3755</v>
      </c>
    </row>
    <row r="216" spans="1:7">
      <c r="A216" t="s">
        <v>2979</v>
      </c>
      <c r="B216" t="s">
        <v>501</v>
      </c>
      <c r="C216" t="s">
        <v>1196</v>
      </c>
      <c r="D216" t="s">
        <v>502</v>
      </c>
      <c r="F216" t="s">
        <v>3756</v>
      </c>
      <c r="G216" t="s">
        <v>3755</v>
      </c>
    </row>
    <row r="217" spans="1:7">
      <c r="A217" t="s">
        <v>2979</v>
      </c>
      <c r="B217" t="s">
        <v>503</v>
      </c>
      <c r="C217" t="s">
        <v>1196</v>
      </c>
      <c r="D217" t="s">
        <v>504</v>
      </c>
      <c r="F217" t="s">
        <v>3756</v>
      </c>
      <c r="G217" t="s">
        <v>3755</v>
      </c>
    </row>
    <row r="218" spans="1:7">
      <c r="A218" t="s">
        <v>2979</v>
      </c>
      <c r="B218" t="s">
        <v>505</v>
      </c>
      <c r="C218" t="s">
        <v>1196</v>
      </c>
      <c r="D218" t="s">
        <v>506</v>
      </c>
      <c r="F218" t="s">
        <v>3756</v>
      </c>
      <c r="G218" t="s">
        <v>3755</v>
      </c>
    </row>
    <row r="219" spans="1:7">
      <c r="A219" t="s">
        <v>2979</v>
      </c>
      <c r="B219" t="s">
        <v>507</v>
      </c>
      <c r="C219" t="s">
        <v>1196</v>
      </c>
      <c r="D219" t="s">
        <v>4725</v>
      </c>
      <c r="F219" t="s">
        <v>3756</v>
      </c>
      <c r="G219" t="s">
        <v>3755</v>
      </c>
    </row>
    <row r="220" spans="1:7">
      <c r="A220" t="s">
        <v>2979</v>
      </c>
      <c r="B220" t="s">
        <v>508</v>
      </c>
      <c r="C220" t="s">
        <v>1196</v>
      </c>
      <c r="D220" t="s">
        <v>509</v>
      </c>
      <c r="F220" t="s">
        <v>3767</v>
      </c>
      <c r="G220" t="s">
        <v>4553</v>
      </c>
    </row>
    <row r="221" spans="1:7">
      <c r="A221" t="s">
        <v>2979</v>
      </c>
      <c r="B221" t="s">
        <v>510</v>
      </c>
      <c r="C221" t="s">
        <v>1196</v>
      </c>
      <c r="D221" t="s">
        <v>511</v>
      </c>
      <c r="F221" t="s">
        <v>3756</v>
      </c>
      <c r="G221" t="s">
        <v>3755</v>
      </c>
    </row>
    <row r="222" spans="1:7">
      <c r="A222" t="s">
        <v>2979</v>
      </c>
      <c r="B222" t="s">
        <v>512</v>
      </c>
      <c r="C222" t="s">
        <v>1196</v>
      </c>
      <c r="D222" t="s">
        <v>513</v>
      </c>
      <c r="F222" t="s">
        <v>3791</v>
      </c>
      <c r="G222" t="s">
        <v>3755</v>
      </c>
    </row>
    <row r="223" spans="1:7">
      <c r="A223" t="s">
        <v>2979</v>
      </c>
      <c r="B223" t="s">
        <v>4573</v>
      </c>
      <c r="C223" t="s">
        <v>1196</v>
      </c>
      <c r="D223" t="s">
        <v>4574</v>
      </c>
      <c r="F223" t="s">
        <v>4726</v>
      </c>
      <c r="G223" t="s">
        <v>3755</v>
      </c>
    </row>
    <row r="224" spans="1:7">
      <c r="A224" t="s">
        <v>2979</v>
      </c>
      <c r="B224" t="s">
        <v>514</v>
      </c>
      <c r="C224" t="s">
        <v>1196</v>
      </c>
      <c r="D224" t="s">
        <v>515</v>
      </c>
      <c r="F224" t="s">
        <v>3756</v>
      </c>
      <c r="G224" t="s">
        <v>3755</v>
      </c>
    </row>
    <row r="225" spans="1:7">
      <c r="A225" t="s">
        <v>2979</v>
      </c>
      <c r="B225" t="s">
        <v>516</v>
      </c>
      <c r="C225" t="s">
        <v>1196</v>
      </c>
      <c r="D225" t="s">
        <v>517</v>
      </c>
      <c r="F225" t="s">
        <v>3767</v>
      </c>
      <c r="G225" t="s">
        <v>4553</v>
      </c>
    </row>
    <row r="226" spans="1:7">
      <c r="A226" t="s">
        <v>2979</v>
      </c>
      <c r="B226" t="s">
        <v>518</v>
      </c>
      <c r="C226" t="s">
        <v>1196</v>
      </c>
      <c r="D226" t="s">
        <v>519</v>
      </c>
      <c r="F226" t="s">
        <v>3790</v>
      </c>
      <c r="G226" t="s">
        <v>4553</v>
      </c>
    </row>
    <row r="227" spans="1:7">
      <c r="A227" t="s">
        <v>2979</v>
      </c>
      <c r="B227" t="s">
        <v>520</v>
      </c>
      <c r="C227" t="s">
        <v>1196</v>
      </c>
      <c r="D227" t="s">
        <v>4148</v>
      </c>
      <c r="F227" t="s">
        <v>3767</v>
      </c>
      <c r="G227" t="s">
        <v>4553</v>
      </c>
    </row>
    <row r="228" spans="1:7">
      <c r="A228" t="s">
        <v>2979</v>
      </c>
      <c r="B228" t="s">
        <v>521</v>
      </c>
      <c r="C228" t="s">
        <v>1196</v>
      </c>
      <c r="D228" t="s">
        <v>522</v>
      </c>
      <c r="F228" t="s">
        <v>3756</v>
      </c>
      <c r="G228" t="s">
        <v>3755</v>
      </c>
    </row>
    <row r="229" spans="1:7">
      <c r="A229" t="s">
        <v>2979</v>
      </c>
      <c r="B229" t="s">
        <v>523</v>
      </c>
      <c r="C229" t="s">
        <v>1196</v>
      </c>
      <c r="D229" t="s">
        <v>524</v>
      </c>
      <c r="F229" t="s">
        <v>3756</v>
      </c>
      <c r="G229" t="s">
        <v>3755</v>
      </c>
    </row>
    <row r="230" spans="1:7">
      <c r="A230" t="s">
        <v>2979</v>
      </c>
      <c r="B230" t="s">
        <v>525</v>
      </c>
      <c r="C230" t="s">
        <v>1196</v>
      </c>
      <c r="D230" t="s">
        <v>526</v>
      </c>
      <c r="F230" t="s">
        <v>3756</v>
      </c>
      <c r="G230" t="s">
        <v>3755</v>
      </c>
    </row>
    <row r="231" spans="1:7">
      <c r="A231" t="s">
        <v>2979</v>
      </c>
      <c r="B231" t="s">
        <v>527</v>
      </c>
      <c r="C231" t="s">
        <v>1196</v>
      </c>
      <c r="D231" t="s">
        <v>528</v>
      </c>
      <c r="F231" t="s">
        <v>3756</v>
      </c>
      <c r="G231" t="s">
        <v>3755</v>
      </c>
    </row>
    <row r="232" spans="1:7">
      <c r="A232" t="s">
        <v>2979</v>
      </c>
      <c r="B232" t="s">
        <v>4149</v>
      </c>
      <c r="C232" t="s">
        <v>1196</v>
      </c>
      <c r="D232" t="s">
        <v>4150</v>
      </c>
      <c r="F232" t="s">
        <v>4569</v>
      </c>
      <c r="G232" t="s">
        <v>3770</v>
      </c>
    </row>
    <row r="233" spans="1:7">
      <c r="A233" t="s">
        <v>2979</v>
      </c>
      <c r="B233" t="s">
        <v>4151</v>
      </c>
      <c r="C233" t="s">
        <v>1196</v>
      </c>
      <c r="D233" t="s">
        <v>4152</v>
      </c>
      <c r="F233" t="s">
        <v>3790</v>
      </c>
      <c r="G233" t="s">
        <v>4553</v>
      </c>
    </row>
    <row r="234" spans="1:7">
      <c r="A234" t="s">
        <v>2979</v>
      </c>
      <c r="B234" t="s">
        <v>4153</v>
      </c>
      <c r="C234" t="s">
        <v>1196</v>
      </c>
      <c r="D234" t="s">
        <v>4154</v>
      </c>
      <c r="F234" t="s">
        <v>3756</v>
      </c>
      <c r="G234" t="s">
        <v>3755</v>
      </c>
    </row>
    <row r="235" spans="1:7">
      <c r="A235" t="s">
        <v>2979</v>
      </c>
      <c r="B235" t="s">
        <v>529</v>
      </c>
      <c r="C235" t="s">
        <v>1196</v>
      </c>
      <c r="D235" t="s">
        <v>4155</v>
      </c>
      <c r="F235" t="s">
        <v>3756</v>
      </c>
      <c r="G235" t="s">
        <v>3755</v>
      </c>
    </row>
    <row r="236" spans="1:7">
      <c r="A236" t="s">
        <v>2979</v>
      </c>
      <c r="B236" t="s">
        <v>530</v>
      </c>
      <c r="C236" t="s">
        <v>1196</v>
      </c>
      <c r="D236" t="s">
        <v>531</v>
      </c>
      <c r="F236" t="s">
        <v>3771</v>
      </c>
      <c r="G236" t="s">
        <v>3770</v>
      </c>
    </row>
    <row r="237" spans="1:7">
      <c r="A237" t="s">
        <v>2979</v>
      </c>
      <c r="B237" t="s">
        <v>532</v>
      </c>
      <c r="C237" t="s">
        <v>1196</v>
      </c>
      <c r="D237" t="s">
        <v>533</v>
      </c>
      <c r="F237" t="s">
        <v>3803</v>
      </c>
      <c r="G237" t="s">
        <v>4553</v>
      </c>
    </row>
    <row r="238" spans="1:7">
      <c r="A238" t="s">
        <v>2978</v>
      </c>
      <c r="B238" t="s">
        <v>534</v>
      </c>
      <c r="C238" t="s">
        <v>1195</v>
      </c>
      <c r="D238" t="s">
        <v>535</v>
      </c>
      <c r="F238" t="s">
        <v>3776</v>
      </c>
      <c r="G238" t="s">
        <v>3761</v>
      </c>
    </row>
    <row r="239" spans="1:7">
      <c r="A239" t="s">
        <v>2978</v>
      </c>
      <c r="B239" t="s">
        <v>536</v>
      </c>
      <c r="C239" t="s">
        <v>1195</v>
      </c>
      <c r="D239" t="s">
        <v>537</v>
      </c>
      <c r="F239" t="s">
        <v>4541</v>
      </c>
      <c r="G239" t="s">
        <v>3761</v>
      </c>
    </row>
    <row r="240" spans="1:7">
      <c r="A240" t="s">
        <v>2978</v>
      </c>
      <c r="B240" t="s">
        <v>538</v>
      </c>
      <c r="C240" t="s">
        <v>1195</v>
      </c>
      <c r="D240" t="s">
        <v>539</v>
      </c>
      <c r="F240" t="s">
        <v>3769</v>
      </c>
      <c r="G240" t="s">
        <v>3757</v>
      </c>
    </row>
    <row r="241" spans="1:7">
      <c r="A241" t="s">
        <v>2978</v>
      </c>
      <c r="B241" t="s">
        <v>540</v>
      </c>
      <c r="C241" t="s">
        <v>1195</v>
      </c>
      <c r="D241" t="s">
        <v>541</v>
      </c>
      <c r="F241" t="s">
        <v>3756</v>
      </c>
      <c r="G241" t="s">
        <v>3755</v>
      </c>
    </row>
    <row r="242" spans="1:7">
      <c r="A242" t="s">
        <v>2977</v>
      </c>
      <c r="B242" t="s">
        <v>542</v>
      </c>
      <c r="C242" t="s">
        <v>1194</v>
      </c>
      <c r="D242" t="s">
        <v>543</v>
      </c>
      <c r="F242" t="s">
        <v>3768</v>
      </c>
      <c r="G242" t="s">
        <v>3761</v>
      </c>
    </row>
    <row r="243" spans="1:7">
      <c r="A243" t="s">
        <v>2976</v>
      </c>
      <c r="B243" t="s">
        <v>544</v>
      </c>
      <c r="C243" t="s">
        <v>1193</v>
      </c>
      <c r="D243" t="s">
        <v>545</v>
      </c>
      <c r="F243" t="s">
        <v>3765</v>
      </c>
      <c r="G243" t="s">
        <v>3764</v>
      </c>
    </row>
    <row r="244" spans="1:7">
      <c r="A244" t="s">
        <v>2976</v>
      </c>
      <c r="B244" t="s">
        <v>546</v>
      </c>
      <c r="C244" t="s">
        <v>1193</v>
      </c>
      <c r="D244" t="s">
        <v>547</v>
      </c>
      <c r="F244" t="s">
        <v>3777</v>
      </c>
      <c r="G244" t="s">
        <v>3761</v>
      </c>
    </row>
    <row r="245" spans="1:7">
      <c r="A245" t="s">
        <v>2975</v>
      </c>
      <c r="B245" t="s">
        <v>548</v>
      </c>
      <c r="C245" t="s">
        <v>1192</v>
      </c>
      <c r="D245" t="s">
        <v>549</v>
      </c>
      <c r="F245" t="s">
        <v>3766</v>
      </c>
      <c r="G245" t="s">
        <v>3761</v>
      </c>
    </row>
    <row r="246" spans="1:7">
      <c r="A246" t="s">
        <v>2974</v>
      </c>
      <c r="B246" t="s">
        <v>550</v>
      </c>
      <c r="C246" t="s">
        <v>1191</v>
      </c>
      <c r="D246" t="s">
        <v>551</v>
      </c>
      <c r="F246" t="s">
        <v>4545</v>
      </c>
      <c r="G246" t="s">
        <v>3761</v>
      </c>
    </row>
    <row r="247" spans="1:7">
      <c r="A247" t="s">
        <v>2974</v>
      </c>
      <c r="B247" t="s">
        <v>4728</v>
      </c>
      <c r="C247" t="s">
        <v>1191</v>
      </c>
      <c r="D247" t="s">
        <v>4727</v>
      </c>
      <c r="F247" t="s">
        <v>4596</v>
      </c>
      <c r="G247" t="s">
        <v>3764</v>
      </c>
    </row>
    <row r="248" spans="1:7">
      <c r="A248" t="s">
        <v>2974</v>
      </c>
      <c r="B248" t="s">
        <v>552</v>
      </c>
      <c r="C248" t="s">
        <v>1191</v>
      </c>
      <c r="D248" t="s">
        <v>553</v>
      </c>
      <c r="F248" t="s">
        <v>4545</v>
      </c>
      <c r="G248" t="s">
        <v>3761</v>
      </c>
    </row>
    <row r="249" spans="1:7">
      <c r="A249" t="s">
        <v>2974</v>
      </c>
      <c r="B249" t="s">
        <v>554</v>
      </c>
      <c r="C249" t="s">
        <v>1191</v>
      </c>
      <c r="D249" t="s">
        <v>555</v>
      </c>
      <c r="F249" t="s">
        <v>4545</v>
      </c>
      <c r="G249" t="s">
        <v>3761</v>
      </c>
    </row>
    <row r="250" spans="1:7">
      <c r="A250" t="s">
        <v>2974</v>
      </c>
      <c r="B250" t="s">
        <v>556</v>
      </c>
      <c r="C250" t="s">
        <v>1191</v>
      </c>
      <c r="D250" t="s">
        <v>557</v>
      </c>
      <c r="F250" t="s">
        <v>4545</v>
      </c>
      <c r="G250" t="s">
        <v>3761</v>
      </c>
    </row>
    <row r="251" spans="1:7">
      <c r="A251" t="s">
        <v>2974</v>
      </c>
      <c r="B251" t="s">
        <v>558</v>
      </c>
      <c r="C251" t="s">
        <v>1191</v>
      </c>
      <c r="D251" t="s">
        <v>559</v>
      </c>
      <c r="F251" t="s">
        <v>4545</v>
      </c>
      <c r="G251" t="s">
        <v>3761</v>
      </c>
    </row>
    <row r="252" spans="1:7">
      <c r="A252" t="s">
        <v>2974</v>
      </c>
      <c r="B252" t="s">
        <v>560</v>
      </c>
      <c r="C252" t="s">
        <v>1191</v>
      </c>
      <c r="D252" t="s">
        <v>561</v>
      </c>
      <c r="F252" t="s">
        <v>4545</v>
      </c>
      <c r="G252" t="s">
        <v>3761</v>
      </c>
    </row>
    <row r="253" spans="1:7">
      <c r="A253" t="s">
        <v>2974</v>
      </c>
      <c r="B253" t="s">
        <v>562</v>
      </c>
      <c r="C253" t="s">
        <v>1191</v>
      </c>
      <c r="D253" t="s">
        <v>563</v>
      </c>
      <c r="F253" t="s">
        <v>3758</v>
      </c>
      <c r="G253" t="s">
        <v>3757</v>
      </c>
    </row>
    <row r="254" spans="1:7">
      <c r="A254" t="s">
        <v>2974</v>
      </c>
      <c r="B254" t="s">
        <v>564</v>
      </c>
      <c r="C254" t="s">
        <v>1191</v>
      </c>
      <c r="D254" t="s">
        <v>565</v>
      </c>
      <c r="F254" t="s">
        <v>3758</v>
      </c>
      <c r="G254" t="s">
        <v>3757</v>
      </c>
    </row>
    <row r="255" spans="1:7">
      <c r="A255" t="s">
        <v>2974</v>
      </c>
      <c r="B255" t="s">
        <v>566</v>
      </c>
      <c r="C255" t="s">
        <v>1191</v>
      </c>
      <c r="D255" t="s">
        <v>567</v>
      </c>
      <c r="F255" t="s">
        <v>4729</v>
      </c>
      <c r="G255" t="s">
        <v>3755</v>
      </c>
    </row>
    <row r="256" spans="1:7">
      <c r="A256" t="s">
        <v>2973</v>
      </c>
      <c r="B256" t="s">
        <v>568</v>
      </c>
      <c r="C256" t="s">
        <v>1190</v>
      </c>
      <c r="D256" t="s">
        <v>569</v>
      </c>
      <c r="F256" t="s">
        <v>3765</v>
      </c>
      <c r="G256" t="s">
        <v>3764</v>
      </c>
    </row>
    <row r="257" spans="1:7">
      <c r="A257" t="s">
        <v>2973</v>
      </c>
      <c r="B257" t="s">
        <v>570</v>
      </c>
      <c r="C257" t="s">
        <v>1190</v>
      </c>
      <c r="D257" t="s">
        <v>571</v>
      </c>
      <c r="F257" t="s">
        <v>3762</v>
      </c>
      <c r="G257" t="s">
        <v>3761</v>
      </c>
    </row>
    <row r="258" spans="1:7">
      <c r="A258" t="s">
        <v>2972</v>
      </c>
      <c r="B258" t="s">
        <v>572</v>
      </c>
      <c r="C258" t="s">
        <v>1189</v>
      </c>
      <c r="D258" t="s">
        <v>573</v>
      </c>
      <c r="F258" t="s">
        <v>3768</v>
      </c>
      <c r="G258" t="s">
        <v>3761</v>
      </c>
    </row>
    <row r="259" spans="1:7">
      <c r="A259" t="s">
        <v>2971</v>
      </c>
      <c r="B259" t="s">
        <v>574</v>
      </c>
      <c r="C259" t="s">
        <v>1188</v>
      </c>
      <c r="D259" t="s">
        <v>4156</v>
      </c>
      <c r="F259" t="s">
        <v>4545</v>
      </c>
      <c r="G259" t="s">
        <v>3761</v>
      </c>
    </row>
    <row r="260" spans="1:7">
      <c r="A260" t="s">
        <v>2971</v>
      </c>
      <c r="B260" t="s">
        <v>575</v>
      </c>
      <c r="C260" t="s">
        <v>1188</v>
      </c>
      <c r="D260" t="s">
        <v>576</v>
      </c>
      <c r="F260" t="s">
        <v>4545</v>
      </c>
      <c r="G260" t="s">
        <v>3761</v>
      </c>
    </row>
    <row r="261" spans="1:7">
      <c r="A261" t="s">
        <v>2971</v>
      </c>
      <c r="B261" t="s">
        <v>577</v>
      </c>
      <c r="C261" t="s">
        <v>1188</v>
      </c>
      <c r="D261" t="s">
        <v>4157</v>
      </c>
      <c r="F261" t="s">
        <v>4545</v>
      </c>
      <c r="G261" t="s">
        <v>3761</v>
      </c>
    </row>
    <row r="262" spans="1:7">
      <c r="A262" t="s">
        <v>2971</v>
      </c>
      <c r="B262" t="s">
        <v>4731</v>
      </c>
      <c r="C262" t="s">
        <v>1188</v>
      </c>
      <c r="D262" t="s">
        <v>4730</v>
      </c>
      <c r="F262" t="s">
        <v>4596</v>
      </c>
      <c r="G262" t="s">
        <v>3764</v>
      </c>
    </row>
    <row r="263" spans="1:7">
      <c r="A263" t="s">
        <v>2971</v>
      </c>
      <c r="B263" t="s">
        <v>578</v>
      </c>
      <c r="C263" t="s">
        <v>1188</v>
      </c>
      <c r="D263" t="s">
        <v>579</v>
      </c>
      <c r="F263" t="s">
        <v>4545</v>
      </c>
      <c r="G263" t="s">
        <v>3761</v>
      </c>
    </row>
    <row r="264" spans="1:7">
      <c r="A264" t="s">
        <v>2971</v>
      </c>
      <c r="B264" t="s">
        <v>580</v>
      </c>
      <c r="C264" t="s">
        <v>1188</v>
      </c>
      <c r="D264" t="s">
        <v>2167</v>
      </c>
      <c r="F264" t="s">
        <v>4545</v>
      </c>
      <c r="G264" t="s">
        <v>3761</v>
      </c>
    </row>
    <row r="265" spans="1:7">
      <c r="A265" t="s">
        <v>2971</v>
      </c>
      <c r="B265" t="s">
        <v>581</v>
      </c>
      <c r="C265" t="s">
        <v>1188</v>
      </c>
      <c r="D265" t="s">
        <v>582</v>
      </c>
      <c r="F265" t="s">
        <v>4569</v>
      </c>
      <c r="G265" t="s">
        <v>3770</v>
      </c>
    </row>
    <row r="266" spans="1:7">
      <c r="A266" t="s">
        <v>2971</v>
      </c>
      <c r="B266" t="s">
        <v>583</v>
      </c>
      <c r="C266" t="s">
        <v>1188</v>
      </c>
      <c r="D266" t="s">
        <v>584</v>
      </c>
      <c r="F266" t="s">
        <v>4545</v>
      </c>
      <c r="G266" t="s">
        <v>3761</v>
      </c>
    </row>
    <row r="267" spans="1:7">
      <c r="A267" t="s">
        <v>2971</v>
      </c>
      <c r="B267" t="s">
        <v>585</v>
      </c>
      <c r="C267" t="s">
        <v>1188</v>
      </c>
      <c r="D267" t="s">
        <v>3587</v>
      </c>
      <c r="F267" t="s">
        <v>3775</v>
      </c>
      <c r="G267" t="s">
        <v>3764</v>
      </c>
    </row>
    <row r="268" spans="1:7">
      <c r="A268" t="s">
        <v>2971</v>
      </c>
      <c r="B268" t="s">
        <v>587</v>
      </c>
      <c r="C268" t="s">
        <v>1188</v>
      </c>
      <c r="D268" t="s">
        <v>588</v>
      </c>
      <c r="F268" t="s">
        <v>4545</v>
      </c>
      <c r="G268" t="s">
        <v>3761</v>
      </c>
    </row>
    <row r="269" spans="1:7">
      <c r="A269" t="s">
        <v>2971</v>
      </c>
      <c r="B269" t="s">
        <v>589</v>
      </c>
      <c r="C269" t="s">
        <v>1188</v>
      </c>
      <c r="D269" t="s">
        <v>4158</v>
      </c>
      <c r="F269" t="s">
        <v>4545</v>
      </c>
      <c r="G269" t="s">
        <v>3761</v>
      </c>
    </row>
    <row r="270" spans="1:7">
      <c r="A270" t="s">
        <v>2971</v>
      </c>
      <c r="B270" t="s">
        <v>590</v>
      </c>
      <c r="C270" t="s">
        <v>1188</v>
      </c>
      <c r="D270" t="s">
        <v>591</v>
      </c>
      <c r="F270" t="s">
        <v>4569</v>
      </c>
      <c r="G270" t="s">
        <v>3770</v>
      </c>
    </row>
    <row r="271" spans="1:7">
      <c r="A271" t="s">
        <v>2971</v>
      </c>
      <c r="B271" t="s">
        <v>592</v>
      </c>
      <c r="C271" t="s">
        <v>1188</v>
      </c>
      <c r="D271" t="s">
        <v>593</v>
      </c>
      <c r="F271" t="s">
        <v>3790</v>
      </c>
      <c r="G271" t="s">
        <v>4553</v>
      </c>
    </row>
    <row r="272" spans="1:7">
      <c r="A272" t="s">
        <v>2971</v>
      </c>
      <c r="B272" t="s">
        <v>594</v>
      </c>
      <c r="C272" t="s">
        <v>1188</v>
      </c>
      <c r="D272" t="s">
        <v>595</v>
      </c>
      <c r="F272" t="s">
        <v>4545</v>
      </c>
      <c r="G272" t="s">
        <v>3761</v>
      </c>
    </row>
    <row r="273" spans="1:7">
      <c r="A273" t="s">
        <v>2971</v>
      </c>
      <c r="B273" t="s">
        <v>596</v>
      </c>
      <c r="C273" t="s">
        <v>1188</v>
      </c>
      <c r="D273" t="s">
        <v>3586</v>
      </c>
      <c r="F273" t="s">
        <v>3789</v>
      </c>
      <c r="G273" t="s">
        <v>4553</v>
      </c>
    </row>
    <row r="274" spans="1:7">
      <c r="A274" t="s">
        <v>2971</v>
      </c>
      <c r="B274" t="s">
        <v>597</v>
      </c>
      <c r="C274" t="s">
        <v>1188</v>
      </c>
      <c r="D274" t="s">
        <v>563</v>
      </c>
      <c r="F274" t="s">
        <v>3758</v>
      </c>
      <c r="G274" t="s">
        <v>3757</v>
      </c>
    </row>
    <row r="275" spans="1:7">
      <c r="A275" t="s">
        <v>2971</v>
      </c>
      <c r="B275" t="s">
        <v>598</v>
      </c>
      <c r="C275" t="s">
        <v>1188</v>
      </c>
      <c r="D275" t="s">
        <v>599</v>
      </c>
      <c r="F275" t="s">
        <v>3758</v>
      </c>
      <c r="G275" t="s">
        <v>3757</v>
      </c>
    </row>
    <row r="276" spans="1:7">
      <c r="A276" t="s">
        <v>2971</v>
      </c>
      <c r="B276" t="s">
        <v>600</v>
      </c>
      <c r="C276" t="s">
        <v>1188</v>
      </c>
      <c r="D276" t="s">
        <v>565</v>
      </c>
      <c r="F276" t="s">
        <v>3758</v>
      </c>
      <c r="G276" t="s">
        <v>3757</v>
      </c>
    </row>
    <row r="277" spans="1:7">
      <c r="A277" t="s">
        <v>2971</v>
      </c>
      <c r="B277" t="s">
        <v>601</v>
      </c>
      <c r="C277" t="s">
        <v>1188</v>
      </c>
      <c r="D277" t="s">
        <v>602</v>
      </c>
      <c r="F277" t="s">
        <v>3758</v>
      </c>
      <c r="G277" t="s">
        <v>3757</v>
      </c>
    </row>
    <row r="278" spans="1:7">
      <c r="A278" t="s">
        <v>2971</v>
      </c>
      <c r="B278" t="s">
        <v>603</v>
      </c>
      <c r="C278" t="s">
        <v>1188</v>
      </c>
      <c r="D278" t="s">
        <v>604</v>
      </c>
      <c r="F278" t="s">
        <v>3758</v>
      </c>
      <c r="G278" t="s">
        <v>3757</v>
      </c>
    </row>
    <row r="279" spans="1:7">
      <c r="A279" t="s">
        <v>2971</v>
      </c>
      <c r="B279" t="s">
        <v>605</v>
      </c>
      <c r="C279" t="s">
        <v>1188</v>
      </c>
      <c r="D279" t="s">
        <v>606</v>
      </c>
      <c r="F279" t="s">
        <v>3758</v>
      </c>
      <c r="G279" t="s">
        <v>3757</v>
      </c>
    </row>
    <row r="280" spans="1:7">
      <c r="A280" t="s">
        <v>2971</v>
      </c>
      <c r="B280" t="s">
        <v>607</v>
      </c>
      <c r="C280" t="s">
        <v>1188</v>
      </c>
      <c r="D280" t="s">
        <v>608</v>
      </c>
      <c r="F280" t="s">
        <v>3756</v>
      </c>
      <c r="G280" t="s">
        <v>3755</v>
      </c>
    </row>
    <row r="281" spans="1:7">
      <c r="A281" t="s">
        <v>2971</v>
      </c>
      <c r="B281" t="s">
        <v>609</v>
      </c>
      <c r="C281" t="s">
        <v>1188</v>
      </c>
      <c r="D281" t="s">
        <v>610</v>
      </c>
      <c r="F281" t="s">
        <v>3756</v>
      </c>
      <c r="G281" t="s">
        <v>3755</v>
      </c>
    </row>
    <row r="282" spans="1:7">
      <c r="A282" t="s">
        <v>2971</v>
      </c>
      <c r="B282" t="s">
        <v>4581</v>
      </c>
      <c r="C282" t="s">
        <v>1188</v>
      </c>
      <c r="D282" t="s">
        <v>4582</v>
      </c>
      <c r="F282" t="s">
        <v>3756</v>
      </c>
      <c r="G282" t="s">
        <v>3755</v>
      </c>
    </row>
    <row r="283" spans="1:7">
      <c r="A283" t="s">
        <v>2970</v>
      </c>
      <c r="B283" t="s">
        <v>611</v>
      </c>
      <c r="C283" t="s">
        <v>579</v>
      </c>
      <c r="D283" t="s">
        <v>612</v>
      </c>
      <c r="F283" t="s">
        <v>3768</v>
      </c>
      <c r="G283" t="s">
        <v>3761</v>
      </c>
    </row>
    <row r="284" spans="1:7">
      <c r="A284" t="s">
        <v>2969</v>
      </c>
      <c r="B284" t="s">
        <v>4584</v>
      </c>
      <c r="C284" t="s">
        <v>1187</v>
      </c>
      <c r="D284" t="s">
        <v>4585</v>
      </c>
      <c r="F284" t="s">
        <v>3017</v>
      </c>
      <c r="G284" t="s">
        <v>3764</v>
      </c>
    </row>
    <row r="285" spans="1:7">
      <c r="A285" t="s">
        <v>2969</v>
      </c>
      <c r="B285" t="s">
        <v>4733</v>
      </c>
      <c r="C285" t="s">
        <v>1187</v>
      </c>
      <c r="D285" t="s">
        <v>4732</v>
      </c>
      <c r="F285" t="s">
        <v>3017</v>
      </c>
      <c r="G285" t="s">
        <v>3764</v>
      </c>
    </row>
    <row r="286" spans="1:7">
      <c r="A286" t="s">
        <v>2969</v>
      </c>
      <c r="B286" t="s">
        <v>613</v>
      </c>
      <c r="C286" t="s">
        <v>1187</v>
      </c>
      <c r="D286" t="s">
        <v>614</v>
      </c>
      <c r="F286" t="s">
        <v>4569</v>
      </c>
      <c r="G286" t="s">
        <v>3770</v>
      </c>
    </row>
    <row r="287" spans="1:7">
      <c r="A287" t="s">
        <v>2969</v>
      </c>
      <c r="B287" t="s">
        <v>615</v>
      </c>
      <c r="C287" t="s">
        <v>1187</v>
      </c>
      <c r="D287" t="s">
        <v>616</v>
      </c>
      <c r="F287" t="s">
        <v>4569</v>
      </c>
      <c r="G287" t="s">
        <v>3770</v>
      </c>
    </row>
    <row r="288" spans="1:7">
      <c r="A288" t="s">
        <v>2969</v>
      </c>
      <c r="B288" t="s">
        <v>617</v>
      </c>
      <c r="C288" t="s">
        <v>1187</v>
      </c>
      <c r="D288" t="s">
        <v>618</v>
      </c>
      <c r="F288" t="s">
        <v>3771</v>
      </c>
      <c r="G288" t="s">
        <v>3770</v>
      </c>
    </row>
    <row r="289" spans="1:7">
      <c r="A289" t="s">
        <v>2969</v>
      </c>
      <c r="B289" t="s">
        <v>619</v>
      </c>
      <c r="C289" t="s">
        <v>1187</v>
      </c>
      <c r="D289" t="s">
        <v>620</v>
      </c>
      <c r="F289" t="s">
        <v>3771</v>
      </c>
      <c r="G289" t="s">
        <v>3770</v>
      </c>
    </row>
    <row r="290" spans="1:7">
      <c r="A290" t="s">
        <v>2969</v>
      </c>
      <c r="B290" t="s">
        <v>621</v>
      </c>
      <c r="C290" t="s">
        <v>1187</v>
      </c>
      <c r="D290" t="s">
        <v>622</v>
      </c>
      <c r="F290" t="s">
        <v>4569</v>
      </c>
      <c r="G290" t="s">
        <v>3770</v>
      </c>
    </row>
    <row r="291" spans="1:7">
      <c r="A291" t="s">
        <v>2969</v>
      </c>
      <c r="B291" t="s">
        <v>623</v>
      </c>
      <c r="C291" t="s">
        <v>1187</v>
      </c>
      <c r="D291" t="s">
        <v>624</v>
      </c>
      <c r="F291" t="s">
        <v>4569</v>
      </c>
      <c r="G291" t="s">
        <v>3770</v>
      </c>
    </row>
    <row r="292" spans="1:7">
      <c r="A292" t="s">
        <v>2969</v>
      </c>
      <c r="B292" t="s">
        <v>625</v>
      </c>
      <c r="C292" t="s">
        <v>1187</v>
      </c>
      <c r="D292" t="s">
        <v>626</v>
      </c>
      <c r="F292" t="s">
        <v>4569</v>
      </c>
      <c r="G292" t="s">
        <v>3770</v>
      </c>
    </row>
    <row r="293" spans="1:7">
      <c r="A293" t="s">
        <v>2969</v>
      </c>
      <c r="B293" t="s">
        <v>627</v>
      </c>
      <c r="C293" t="s">
        <v>1187</v>
      </c>
      <c r="D293" t="s">
        <v>628</v>
      </c>
      <c r="F293" t="s">
        <v>3771</v>
      </c>
      <c r="G293" t="s">
        <v>3770</v>
      </c>
    </row>
    <row r="294" spans="1:7">
      <c r="A294" t="s">
        <v>2969</v>
      </c>
      <c r="B294" t="s">
        <v>629</v>
      </c>
      <c r="C294" t="s">
        <v>1187</v>
      </c>
      <c r="D294" t="s">
        <v>630</v>
      </c>
      <c r="F294" t="s">
        <v>3017</v>
      </c>
      <c r="G294" t="s">
        <v>3764</v>
      </c>
    </row>
    <row r="295" spans="1:7">
      <c r="A295" t="s">
        <v>2969</v>
      </c>
      <c r="B295" t="s">
        <v>631</v>
      </c>
      <c r="C295" t="s">
        <v>1187</v>
      </c>
      <c r="D295" t="s">
        <v>632</v>
      </c>
      <c r="F295" t="s">
        <v>4551</v>
      </c>
      <c r="G295" t="s">
        <v>3755</v>
      </c>
    </row>
    <row r="296" spans="1:7">
      <c r="A296" t="s">
        <v>2968</v>
      </c>
      <c r="B296" t="s">
        <v>633</v>
      </c>
      <c r="C296" t="s">
        <v>1186</v>
      </c>
      <c r="D296" t="s">
        <v>634</v>
      </c>
      <c r="F296" t="s">
        <v>4545</v>
      </c>
      <c r="G296" t="s">
        <v>3761</v>
      </c>
    </row>
    <row r="297" spans="1:7">
      <c r="A297" t="s">
        <v>2968</v>
      </c>
      <c r="B297" t="s">
        <v>635</v>
      </c>
      <c r="C297" t="s">
        <v>1186</v>
      </c>
      <c r="D297" t="s">
        <v>636</v>
      </c>
      <c r="F297" t="s">
        <v>4545</v>
      </c>
      <c r="G297" t="s">
        <v>3761</v>
      </c>
    </row>
    <row r="298" spans="1:7">
      <c r="A298" t="s">
        <v>2968</v>
      </c>
      <c r="B298" t="s">
        <v>637</v>
      </c>
      <c r="C298" t="s">
        <v>1186</v>
      </c>
      <c r="D298" t="s">
        <v>638</v>
      </c>
      <c r="F298" t="s">
        <v>4545</v>
      </c>
      <c r="G298" t="s">
        <v>3761</v>
      </c>
    </row>
    <row r="299" spans="1:7">
      <c r="A299" t="s">
        <v>2968</v>
      </c>
      <c r="B299" t="s">
        <v>639</v>
      </c>
      <c r="C299" t="s">
        <v>1186</v>
      </c>
      <c r="D299" t="s">
        <v>4159</v>
      </c>
      <c r="F299" t="s">
        <v>4545</v>
      </c>
      <c r="G299" t="s">
        <v>3761</v>
      </c>
    </row>
    <row r="300" spans="1:7">
      <c r="A300" t="s">
        <v>2968</v>
      </c>
      <c r="B300" t="s">
        <v>640</v>
      </c>
      <c r="C300" t="s">
        <v>1186</v>
      </c>
      <c r="D300" t="s">
        <v>641</v>
      </c>
      <c r="F300" t="s">
        <v>3758</v>
      </c>
      <c r="G300" t="s">
        <v>3757</v>
      </c>
    </row>
    <row r="301" spans="1:7">
      <c r="A301" t="s">
        <v>2968</v>
      </c>
      <c r="B301" t="s">
        <v>642</v>
      </c>
      <c r="C301" t="s">
        <v>1186</v>
      </c>
      <c r="D301" t="s">
        <v>643</v>
      </c>
      <c r="F301" t="s">
        <v>4551</v>
      </c>
      <c r="G301" t="s">
        <v>3755</v>
      </c>
    </row>
    <row r="302" spans="1:7">
      <c r="A302" t="s">
        <v>2967</v>
      </c>
      <c r="B302" t="s">
        <v>644</v>
      </c>
      <c r="C302" t="s">
        <v>1185</v>
      </c>
      <c r="D302" t="s">
        <v>645</v>
      </c>
      <c r="F302" t="s">
        <v>3766</v>
      </c>
      <c r="G302" t="s">
        <v>3761</v>
      </c>
    </row>
    <row r="303" spans="1:7">
      <c r="A303" t="s">
        <v>2967</v>
      </c>
      <c r="B303" t="s">
        <v>646</v>
      </c>
      <c r="C303" t="s">
        <v>1185</v>
      </c>
      <c r="D303" t="s">
        <v>647</v>
      </c>
      <c r="F303" t="s">
        <v>3771</v>
      </c>
      <c r="G303" t="s">
        <v>3770</v>
      </c>
    </row>
    <row r="304" spans="1:7">
      <c r="A304" t="s">
        <v>2967</v>
      </c>
      <c r="B304" t="s">
        <v>648</v>
      </c>
      <c r="C304" t="s">
        <v>1185</v>
      </c>
      <c r="D304" t="s">
        <v>649</v>
      </c>
      <c r="F304" t="s">
        <v>3766</v>
      </c>
      <c r="G304" t="s">
        <v>3761</v>
      </c>
    </row>
    <row r="305" spans="1:7">
      <c r="A305" t="s">
        <v>2967</v>
      </c>
      <c r="B305" t="s">
        <v>650</v>
      </c>
      <c r="C305" t="s">
        <v>1185</v>
      </c>
      <c r="D305" t="s">
        <v>651</v>
      </c>
      <c r="F305" t="s">
        <v>3766</v>
      </c>
      <c r="G305" t="s">
        <v>3761</v>
      </c>
    </row>
    <row r="306" spans="1:7">
      <c r="A306" t="s">
        <v>2967</v>
      </c>
      <c r="B306" t="s">
        <v>652</v>
      </c>
      <c r="C306" t="s">
        <v>1185</v>
      </c>
      <c r="D306" t="s">
        <v>653</v>
      </c>
      <c r="F306" t="s">
        <v>3766</v>
      </c>
      <c r="G306" t="s">
        <v>3761</v>
      </c>
    </row>
    <row r="307" spans="1:7">
      <c r="A307" t="s">
        <v>2967</v>
      </c>
      <c r="B307" t="s">
        <v>654</v>
      </c>
      <c r="C307" t="s">
        <v>1185</v>
      </c>
      <c r="D307" t="s">
        <v>655</v>
      </c>
      <c r="F307" t="s">
        <v>3766</v>
      </c>
      <c r="G307" t="s">
        <v>3761</v>
      </c>
    </row>
    <row r="308" spans="1:7">
      <c r="A308" t="s">
        <v>2967</v>
      </c>
      <c r="B308" t="s">
        <v>656</v>
      </c>
      <c r="C308" t="s">
        <v>1185</v>
      </c>
      <c r="D308" t="s">
        <v>657</v>
      </c>
      <c r="F308" t="s">
        <v>3766</v>
      </c>
      <c r="G308" t="s">
        <v>3761</v>
      </c>
    </row>
    <row r="309" spans="1:7">
      <c r="A309" t="s">
        <v>2967</v>
      </c>
      <c r="B309" t="s">
        <v>658</v>
      </c>
      <c r="C309" t="s">
        <v>1185</v>
      </c>
      <c r="D309" t="s">
        <v>659</v>
      </c>
      <c r="F309" t="s">
        <v>3766</v>
      </c>
      <c r="G309" t="s">
        <v>3761</v>
      </c>
    </row>
    <row r="310" spans="1:7">
      <c r="A310" t="s">
        <v>2967</v>
      </c>
      <c r="B310" t="s">
        <v>660</v>
      </c>
      <c r="C310" t="s">
        <v>1185</v>
      </c>
      <c r="D310" t="s">
        <v>661</v>
      </c>
      <c r="F310" t="s">
        <v>3766</v>
      </c>
      <c r="G310" t="s">
        <v>3761</v>
      </c>
    </row>
    <row r="311" spans="1:7">
      <c r="A311" t="s">
        <v>2967</v>
      </c>
      <c r="B311" t="s">
        <v>662</v>
      </c>
      <c r="C311" t="s">
        <v>1185</v>
      </c>
      <c r="D311" t="s">
        <v>663</v>
      </c>
      <c r="F311" t="s">
        <v>3766</v>
      </c>
      <c r="G311" t="s">
        <v>3761</v>
      </c>
    </row>
    <row r="312" spans="1:7">
      <c r="A312" t="s">
        <v>2967</v>
      </c>
      <c r="B312" t="s">
        <v>664</v>
      </c>
      <c r="C312" t="s">
        <v>1185</v>
      </c>
      <c r="D312" t="s">
        <v>665</v>
      </c>
      <c r="F312" t="s">
        <v>3766</v>
      </c>
      <c r="G312" t="s">
        <v>3761</v>
      </c>
    </row>
    <row r="313" spans="1:7">
      <c r="A313" t="s">
        <v>2967</v>
      </c>
      <c r="B313" t="s">
        <v>666</v>
      </c>
      <c r="C313" t="s">
        <v>1185</v>
      </c>
      <c r="D313" t="s">
        <v>667</v>
      </c>
      <c r="F313" t="s">
        <v>3766</v>
      </c>
      <c r="G313" t="s">
        <v>3761</v>
      </c>
    </row>
    <row r="314" spans="1:7">
      <c r="A314" t="s">
        <v>2967</v>
      </c>
      <c r="B314" t="s">
        <v>4586</v>
      </c>
      <c r="C314" t="s">
        <v>1185</v>
      </c>
      <c r="D314" t="s">
        <v>4587</v>
      </c>
      <c r="F314" t="s">
        <v>3758</v>
      </c>
      <c r="G314" t="s">
        <v>3757</v>
      </c>
    </row>
    <row r="315" spans="1:7">
      <c r="A315" t="s">
        <v>2967</v>
      </c>
      <c r="B315" t="s">
        <v>4588</v>
      </c>
      <c r="C315" t="s">
        <v>1185</v>
      </c>
      <c r="D315" t="s">
        <v>4589</v>
      </c>
      <c r="F315" t="s">
        <v>3758</v>
      </c>
      <c r="G315" t="s">
        <v>3757</v>
      </c>
    </row>
    <row r="316" spans="1:7">
      <c r="A316" t="s">
        <v>2967</v>
      </c>
      <c r="B316" t="s">
        <v>4590</v>
      </c>
      <c r="C316" t="s">
        <v>1185</v>
      </c>
      <c r="D316" t="s">
        <v>4591</v>
      </c>
      <c r="F316" t="s">
        <v>3758</v>
      </c>
      <c r="G316" t="s">
        <v>3757</v>
      </c>
    </row>
    <row r="317" spans="1:7">
      <c r="A317" t="s">
        <v>2967</v>
      </c>
      <c r="B317" t="s">
        <v>4592</v>
      </c>
      <c r="C317" t="s">
        <v>1185</v>
      </c>
      <c r="D317" t="s">
        <v>4593</v>
      </c>
      <c r="F317" t="s">
        <v>3758</v>
      </c>
      <c r="G317" t="s">
        <v>3757</v>
      </c>
    </row>
    <row r="318" spans="1:7">
      <c r="A318" t="s">
        <v>2967</v>
      </c>
      <c r="B318" t="s">
        <v>668</v>
      </c>
      <c r="C318" t="s">
        <v>1185</v>
      </c>
      <c r="D318" t="s">
        <v>669</v>
      </c>
      <c r="F318" t="s">
        <v>3756</v>
      </c>
      <c r="G318" t="s">
        <v>3755</v>
      </c>
    </row>
    <row r="319" spans="1:7">
      <c r="A319" t="s">
        <v>2966</v>
      </c>
      <c r="B319" t="s">
        <v>670</v>
      </c>
      <c r="C319" t="s">
        <v>1184</v>
      </c>
      <c r="D319" t="s">
        <v>671</v>
      </c>
      <c r="F319" t="s">
        <v>3017</v>
      </c>
      <c r="G319" t="s">
        <v>3764</v>
      </c>
    </row>
    <row r="320" spans="1:7">
      <c r="A320" t="s">
        <v>2966</v>
      </c>
      <c r="B320" t="s">
        <v>672</v>
      </c>
      <c r="C320" t="s">
        <v>1184</v>
      </c>
      <c r="D320" t="s">
        <v>673</v>
      </c>
      <c r="F320" t="s">
        <v>4545</v>
      </c>
      <c r="G320" t="s">
        <v>3761</v>
      </c>
    </row>
    <row r="321" spans="1:7">
      <c r="A321" t="s">
        <v>2966</v>
      </c>
      <c r="B321" t="s">
        <v>674</v>
      </c>
      <c r="C321" t="s">
        <v>1184</v>
      </c>
      <c r="D321" t="s">
        <v>2167</v>
      </c>
      <c r="F321" t="s">
        <v>4545</v>
      </c>
      <c r="G321" t="s">
        <v>3761</v>
      </c>
    </row>
    <row r="322" spans="1:7">
      <c r="A322" t="s">
        <v>2966</v>
      </c>
      <c r="B322" t="s">
        <v>675</v>
      </c>
      <c r="C322" t="s">
        <v>1184</v>
      </c>
      <c r="D322" t="s">
        <v>676</v>
      </c>
      <c r="F322" t="s">
        <v>4545</v>
      </c>
      <c r="G322" t="s">
        <v>3761</v>
      </c>
    </row>
    <row r="323" spans="1:7">
      <c r="A323" t="s">
        <v>2966</v>
      </c>
      <c r="B323" t="s">
        <v>677</v>
      </c>
      <c r="C323" t="s">
        <v>1184</v>
      </c>
      <c r="D323" t="s">
        <v>678</v>
      </c>
      <c r="F323" t="s">
        <v>3758</v>
      </c>
      <c r="G323" t="s">
        <v>3757</v>
      </c>
    </row>
    <row r="324" spans="1:7">
      <c r="A324" t="s">
        <v>2966</v>
      </c>
      <c r="B324" t="s">
        <v>679</v>
      </c>
      <c r="C324" t="s">
        <v>1184</v>
      </c>
      <c r="D324" t="s">
        <v>680</v>
      </c>
      <c r="F324" t="s">
        <v>3756</v>
      </c>
      <c r="G324" t="s">
        <v>3755</v>
      </c>
    </row>
    <row r="325" spans="1:7">
      <c r="A325" t="s">
        <v>2965</v>
      </c>
      <c r="B325" t="s">
        <v>681</v>
      </c>
      <c r="C325" t="s">
        <v>1183</v>
      </c>
      <c r="D325" t="s">
        <v>682</v>
      </c>
      <c r="F325" t="s">
        <v>3771</v>
      </c>
      <c r="G325" t="s">
        <v>3770</v>
      </c>
    </row>
    <row r="326" spans="1:7">
      <c r="A326" t="s">
        <v>2964</v>
      </c>
      <c r="B326" t="s">
        <v>683</v>
      </c>
      <c r="C326" t="s">
        <v>1182</v>
      </c>
      <c r="D326" t="s">
        <v>684</v>
      </c>
      <c r="F326" t="s">
        <v>3766</v>
      </c>
      <c r="G326" t="s">
        <v>3761</v>
      </c>
    </row>
    <row r="327" spans="1:7">
      <c r="A327" t="s">
        <v>2964</v>
      </c>
      <c r="B327" t="s">
        <v>685</v>
      </c>
      <c r="C327" t="s">
        <v>1182</v>
      </c>
      <c r="D327" t="s">
        <v>686</v>
      </c>
      <c r="F327" t="s">
        <v>3790</v>
      </c>
      <c r="G327" t="s">
        <v>4553</v>
      </c>
    </row>
    <row r="328" spans="1:7">
      <c r="A328" t="s">
        <v>2963</v>
      </c>
      <c r="B328" t="s">
        <v>688</v>
      </c>
      <c r="C328" t="s">
        <v>1181</v>
      </c>
      <c r="D328" t="s">
        <v>689</v>
      </c>
      <c r="F328" t="s">
        <v>3017</v>
      </c>
      <c r="G328" t="s">
        <v>3764</v>
      </c>
    </row>
    <row r="329" spans="1:7">
      <c r="A329" t="s">
        <v>2963</v>
      </c>
      <c r="B329" t="s">
        <v>690</v>
      </c>
      <c r="C329" t="s">
        <v>1181</v>
      </c>
      <c r="D329" t="s">
        <v>691</v>
      </c>
      <c r="F329" t="s">
        <v>4541</v>
      </c>
      <c r="G329" t="s">
        <v>3761</v>
      </c>
    </row>
    <row r="330" spans="1:7">
      <c r="A330" t="s">
        <v>2963</v>
      </c>
      <c r="B330" t="s">
        <v>692</v>
      </c>
      <c r="C330" t="s">
        <v>1181</v>
      </c>
      <c r="D330" t="s">
        <v>693</v>
      </c>
      <c r="F330" t="s">
        <v>4541</v>
      </c>
      <c r="G330" t="s">
        <v>3761</v>
      </c>
    </row>
    <row r="331" spans="1:7">
      <c r="A331" t="s">
        <v>2963</v>
      </c>
      <c r="B331" t="s">
        <v>694</v>
      </c>
      <c r="C331" t="s">
        <v>1181</v>
      </c>
      <c r="D331" t="s">
        <v>695</v>
      </c>
      <c r="F331" t="s">
        <v>4541</v>
      </c>
      <c r="G331" t="s">
        <v>3761</v>
      </c>
    </row>
    <row r="332" spans="1:7">
      <c r="A332" t="s">
        <v>2963</v>
      </c>
      <c r="B332" t="s">
        <v>696</v>
      </c>
      <c r="C332" t="s">
        <v>1181</v>
      </c>
      <c r="D332" t="s">
        <v>697</v>
      </c>
      <c r="F332" t="s">
        <v>4541</v>
      </c>
      <c r="G332" t="s">
        <v>3761</v>
      </c>
    </row>
    <row r="333" spans="1:7">
      <c r="A333" t="s">
        <v>2963</v>
      </c>
      <c r="B333" t="s">
        <v>698</v>
      </c>
      <c r="C333" t="s">
        <v>1181</v>
      </c>
      <c r="D333" t="s">
        <v>4160</v>
      </c>
      <c r="F333" t="s">
        <v>3769</v>
      </c>
      <c r="G333" t="s">
        <v>3757</v>
      </c>
    </row>
    <row r="334" spans="1:7">
      <c r="A334" t="s">
        <v>2963</v>
      </c>
      <c r="B334" t="s">
        <v>699</v>
      </c>
      <c r="C334" t="s">
        <v>1181</v>
      </c>
      <c r="D334" t="s">
        <v>700</v>
      </c>
      <c r="F334" t="s">
        <v>3769</v>
      </c>
      <c r="G334" t="s">
        <v>3757</v>
      </c>
    </row>
    <row r="335" spans="1:7">
      <c r="A335" t="s">
        <v>2963</v>
      </c>
      <c r="B335" t="s">
        <v>701</v>
      </c>
      <c r="C335" t="s">
        <v>1181</v>
      </c>
      <c r="D335" t="s">
        <v>702</v>
      </c>
      <c r="F335" t="s">
        <v>3756</v>
      </c>
      <c r="G335" t="s">
        <v>3755</v>
      </c>
    </row>
    <row r="336" spans="1:7">
      <c r="A336" t="s">
        <v>2962</v>
      </c>
      <c r="B336" t="s">
        <v>703</v>
      </c>
      <c r="C336" t="s">
        <v>1180</v>
      </c>
      <c r="D336" t="s">
        <v>704</v>
      </c>
      <c r="F336" t="s">
        <v>3775</v>
      </c>
      <c r="G336" t="s">
        <v>3764</v>
      </c>
    </row>
    <row r="337" spans="1:7">
      <c r="A337" t="s">
        <v>2962</v>
      </c>
      <c r="B337" t="s">
        <v>705</v>
      </c>
      <c r="C337" t="s">
        <v>1180</v>
      </c>
      <c r="D337" t="s">
        <v>4161</v>
      </c>
      <c r="F337" t="s">
        <v>3793</v>
      </c>
      <c r="G337" t="s">
        <v>3761</v>
      </c>
    </row>
    <row r="338" spans="1:7">
      <c r="A338" t="s">
        <v>2962</v>
      </c>
      <c r="B338" t="s">
        <v>706</v>
      </c>
      <c r="C338" t="s">
        <v>1180</v>
      </c>
      <c r="D338" t="s">
        <v>4162</v>
      </c>
      <c r="F338" t="s">
        <v>3793</v>
      </c>
      <c r="G338" t="s">
        <v>3761</v>
      </c>
    </row>
    <row r="339" spans="1:7">
      <c r="A339" t="s">
        <v>2962</v>
      </c>
      <c r="B339" t="s">
        <v>707</v>
      </c>
      <c r="C339" t="s">
        <v>1180</v>
      </c>
      <c r="D339" t="s">
        <v>4163</v>
      </c>
      <c r="F339" t="s">
        <v>3793</v>
      </c>
      <c r="G339" t="s">
        <v>3761</v>
      </c>
    </row>
    <row r="340" spans="1:7">
      <c r="A340" t="s">
        <v>2962</v>
      </c>
      <c r="B340" t="s">
        <v>708</v>
      </c>
      <c r="C340" t="s">
        <v>1180</v>
      </c>
      <c r="D340" t="s">
        <v>4164</v>
      </c>
      <c r="F340" t="s">
        <v>3793</v>
      </c>
      <c r="G340" t="s">
        <v>3761</v>
      </c>
    </row>
    <row r="341" spans="1:7">
      <c r="A341" t="s">
        <v>2962</v>
      </c>
      <c r="B341" t="s">
        <v>709</v>
      </c>
      <c r="C341" t="s">
        <v>1180</v>
      </c>
      <c r="D341" t="s">
        <v>4165</v>
      </c>
      <c r="F341" t="s">
        <v>3769</v>
      </c>
      <c r="G341" t="s">
        <v>3757</v>
      </c>
    </row>
    <row r="342" spans="1:7">
      <c r="A342" t="s">
        <v>2962</v>
      </c>
      <c r="B342" t="s">
        <v>710</v>
      </c>
      <c r="C342" t="s">
        <v>1180</v>
      </c>
      <c r="D342" t="s">
        <v>711</v>
      </c>
      <c r="F342" t="s">
        <v>3769</v>
      </c>
      <c r="G342" t="s">
        <v>3757</v>
      </c>
    </row>
    <row r="343" spans="1:7">
      <c r="A343" t="s">
        <v>2962</v>
      </c>
      <c r="B343" t="s">
        <v>712</v>
      </c>
      <c r="C343" t="s">
        <v>1180</v>
      </c>
      <c r="D343" t="s">
        <v>713</v>
      </c>
      <c r="F343" t="s">
        <v>3769</v>
      </c>
      <c r="G343" t="s">
        <v>3757</v>
      </c>
    </row>
    <row r="344" spans="1:7">
      <c r="A344" t="s">
        <v>2962</v>
      </c>
      <c r="B344" t="s">
        <v>714</v>
      </c>
      <c r="C344" t="s">
        <v>1180</v>
      </c>
      <c r="D344" t="s">
        <v>715</v>
      </c>
      <c r="F344" t="s">
        <v>3756</v>
      </c>
      <c r="G344" t="s">
        <v>3755</v>
      </c>
    </row>
    <row r="345" spans="1:7">
      <c r="A345" t="s">
        <v>2961</v>
      </c>
      <c r="B345" t="s">
        <v>716</v>
      </c>
      <c r="C345" t="s">
        <v>1179</v>
      </c>
      <c r="D345" t="s">
        <v>4166</v>
      </c>
      <c r="F345" t="s">
        <v>3017</v>
      </c>
      <c r="G345" t="s">
        <v>3764</v>
      </c>
    </row>
    <row r="346" spans="1:7">
      <c r="A346" t="s">
        <v>2961</v>
      </c>
      <c r="B346" t="s">
        <v>717</v>
      </c>
      <c r="C346" t="s">
        <v>1179</v>
      </c>
      <c r="D346" t="s">
        <v>718</v>
      </c>
      <c r="F346" t="s">
        <v>4545</v>
      </c>
      <c r="G346" t="s">
        <v>3761</v>
      </c>
    </row>
    <row r="347" spans="1:7">
      <c r="A347" t="s">
        <v>2961</v>
      </c>
      <c r="B347" t="s">
        <v>719</v>
      </c>
      <c r="C347" t="s">
        <v>1179</v>
      </c>
      <c r="D347" t="s">
        <v>720</v>
      </c>
      <c r="F347" t="s">
        <v>4548</v>
      </c>
      <c r="G347" t="s">
        <v>3764</v>
      </c>
    </row>
    <row r="348" spans="1:7">
      <c r="A348" t="s">
        <v>2961</v>
      </c>
      <c r="B348" t="s">
        <v>721</v>
      </c>
      <c r="C348" t="s">
        <v>1179</v>
      </c>
      <c r="D348" t="s">
        <v>722</v>
      </c>
      <c r="F348" t="s">
        <v>3766</v>
      </c>
      <c r="G348" t="s">
        <v>3761</v>
      </c>
    </row>
    <row r="349" spans="1:7">
      <c r="A349" t="s">
        <v>2961</v>
      </c>
      <c r="B349" t="s">
        <v>723</v>
      </c>
      <c r="C349" t="s">
        <v>1179</v>
      </c>
      <c r="D349" t="s">
        <v>724</v>
      </c>
      <c r="F349" t="s">
        <v>4545</v>
      </c>
      <c r="G349" t="s">
        <v>3761</v>
      </c>
    </row>
    <row r="350" spans="1:7">
      <c r="A350" t="s">
        <v>2961</v>
      </c>
      <c r="B350" t="s">
        <v>725</v>
      </c>
      <c r="C350" t="s">
        <v>1179</v>
      </c>
      <c r="D350" t="s">
        <v>726</v>
      </c>
      <c r="F350" t="s">
        <v>3790</v>
      </c>
      <c r="G350" t="s">
        <v>4553</v>
      </c>
    </row>
    <row r="351" spans="1:7">
      <c r="A351" t="s">
        <v>2961</v>
      </c>
      <c r="B351" t="s">
        <v>727</v>
      </c>
      <c r="C351" t="s">
        <v>1179</v>
      </c>
      <c r="D351" t="s">
        <v>728</v>
      </c>
      <c r="F351" t="s">
        <v>4545</v>
      </c>
      <c r="G351" t="s">
        <v>3761</v>
      </c>
    </row>
    <row r="352" spans="1:7">
      <c r="A352" t="s">
        <v>2961</v>
      </c>
      <c r="B352" t="s">
        <v>729</v>
      </c>
      <c r="C352" t="s">
        <v>1179</v>
      </c>
      <c r="D352" t="s">
        <v>730</v>
      </c>
      <c r="F352" t="s">
        <v>4545</v>
      </c>
      <c r="G352" t="s">
        <v>3761</v>
      </c>
    </row>
    <row r="353" spans="1:7">
      <c r="A353" t="s">
        <v>2961</v>
      </c>
      <c r="B353" t="s">
        <v>731</v>
      </c>
      <c r="C353" t="s">
        <v>1179</v>
      </c>
      <c r="D353" t="s">
        <v>732</v>
      </c>
      <c r="F353" t="s">
        <v>4545</v>
      </c>
      <c r="G353" t="s">
        <v>3761</v>
      </c>
    </row>
    <row r="354" spans="1:7">
      <c r="A354" t="s">
        <v>2961</v>
      </c>
      <c r="B354" t="s">
        <v>733</v>
      </c>
      <c r="C354" t="s">
        <v>1179</v>
      </c>
      <c r="D354" t="s">
        <v>2288</v>
      </c>
      <c r="F354" t="s">
        <v>4545</v>
      </c>
      <c r="G354" t="s">
        <v>3761</v>
      </c>
    </row>
    <row r="355" spans="1:7">
      <c r="A355" t="s">
        <v>2961</v>
      </c>
      <c r="B355" t="s">
        <v>2289</v>
      </c>
      <c r="C355" t="s">
        <v>1179</v>
      </c>
      <c r="D355" t="s">
        <v>2290</v>
      </c>
      <c r="F355" t="s">
        <v>4545</v>
      </c>
      <c r="G355" t="s">
        <v>3761</v>
      </c>
    </row>
    <row r="356" spans="1:7">
      <c r="A356" t="s">
        <v>2961</v>
      </c>
      <c r="B356" t="s">
        <v>2291</v>
      </c>
      <c r="C356" t="s">
        <v>1179</v>
      </c>
      <c r="D356" t="s">
        <v>2292</v>
      </c>
      <c r="F356" t="s">
        <v>3758</v>
      </c>
      <c r="G356" t="s">
        <v>3757</v>
      </c>
    </row>
    <row r="357" spans="1:7">
      <c r="A357" t="s">
        <v>2961</v>
      </c>
      <c r="B357" t="s">
        <v>2293</v>
      </c>
      <c r="C357" t="s">
        <v>1179</v>
      </c>
      <c r="D357" t="s">
        <v>2294</v>
      </c>
      <c r="F357" t="s">
        <v>3758</v>
      </c>
      <c r="G357" t="s">
        <v>3757</v>
      </c>
    </row>
    <row r="358" spans="1:7">
      <c r="A358" t="s">
        <v>2961</v>
      </c>
      <c r="B358" t="s">
        <v>2295</v>
      </c>
      <c r="C358" t="s">
        <v>1179</v>
      </c>
      <c r="D358" t="s">
        <v>2296</v>
      </c>
      <c r="F358" t="s">
        <v>3756</v>
      </c>
      <c r="G358" t="s">
        <v>3755</v>
      </c>
    </row>
    <row r="359" spans="1:7">
      <c r="A359" t="s">
        <v>2961</v>
      </c>
      <c r="B359" t="s">
        <v>2297</v>
      </c>
      <c r="C359" t="s">
        <v>1179</v>
      </c>
      <c r="D359" t="s">
        <v>4167</v>
      </c>
      <c r="F359" t="s">
        <v>3756</v>
      </c>
      <c r="G359" t="s">
        <v>3755</v>
      </c>
    </row>
    <row r="360" spans="1:7">
      <c r="A360" t="s">
        <v>2960</v>
      </c>
      <c r="B360" t="s">
        <v>2298</v>
      </c>
      <c r="C360" t="s">
        <v>1178</v>
      </c>
      <c r="D360" t="s">
        <v>2299</v>
      </c>
      <c r="F360" t="s">
        <v>4569</v>
      </c>
      <c r="G360" t="s">
        <v>3770</v>
      </c>
    </row>
    <row r="361" spans="1:7">
      <c r="A361" t="s">
        <v>2959</v>
      </c>
      <c r="B361" t="s">
        <v>2300</v>
      </c>
      <c r="C361" t="s">
        <v>1177</v>
      </c>
      <c r="D361" t="s">
        <v>2301</v>
      </c>
      <c r="F361" t="s">
        <v>3785</v>
      </c>
      <c r="G361" t="s">
        <v>3761</v>
      </c>
    </row>
    <row r="362" spans="1:7">
      <c r="A362" t="s">
        <v>2959</v>
      </c>
      <c r="B362" t="s">
        <v>2302</v>
      </c>
      <c r="C362" t="s">
        <v>1177</v>
      </c>
      <c r="D362" t="s">
        <v>2303</v>
      </c>
      <c r="F362" t="s">
        <v>3784</v>
      </c>
      <c r="G362" t="s">
        <v>3770</v>
      </c>
    </row>
    <row r="363" spans="1:7">
      <c r="A363" t="s">
        <v>2959</v>
      </c>
      <c r="B363" t="s">
        <v>2304</v>
      </c>
      <c r="C363" t="s">
        <v>1177</v>
      </c>
      <c r="D363" t="s">
        <v>2305</v>
      </c>
      <c r="F363" t="s">
        <v>4551</v>
      </c>
      <c r="G363" t="s">
        <v>3755</v>
      </c>
    </row>
    <row r="364" spans="1:7">
      <c r="A364" t="s">
        <v>2958</v>
      </c>
      <c r="B364" t="s">
        <v>2306</v>
      </c>
      <c r="C364" t="s">
        <v>1176</v>
      </c>
      <c r="D364" t="s">
        <v>2307</v>
      </c>
      <c r="F364" t="s">
        <v>3762</v>
      </c>
      <c r="G364" t="s">
        <v>3761</v>
      </c>
    </row>
    <row r="365" spans="1:7">
      <c r="A365" t="s">
        <v>2958</v>
      </c>
      <c r="B365" t="s">
        <v>2308</v>
      </c>
      <c r="C365" t="s">
        <v>1176</v>
      </c>
      <c r="D365" t="s">
        <v>2309</v>
      </c>
      <c r="F365" t="s">
        <v>3765</v>
      </c>
      <c r="G365" t="s">
        <v>3764</v>
      </c>
    </row>
    <row r="366" spans="1:7">
      <c r="A366" t="s">
        <v>2958</v>
      </c>
      <c r="B366" t="s">
        <v>2310</v>
      </c>
      <c r="C366" t="s">
        <v>1176</v>
      </c>
      <c r="D366" t="s">
        <v>2311</v>
      </c>
      <c r="F366" t="s">
        <v>3790</v>
      </c>
      <c r="G366" t="s">
        <v>4553</v>
      </c>
    </row>
    <row r="367" spans="1:7">
      <c r="A367" t="s">
        <v>2957</v>
      </c>
      <c r="B367" t="s">
        <v>2312</v>
      </c>
      <c r="C367" t="s">
        <v>1175</v>
      </c>
      <c r="D367" t="s">
        <v>2313</v>
      </c>
      <c r="F367" t="s">
        <v>3766</v>
      </c>
      <c r="G367" t="s">
        <v>3761</v>
      </c>
    </row>
    <row r="368" spans="1:7">
      <c r="A368" t="s">
        <v>2957</v>
      </c>
      <c r="B368" t="s">
        <v>2314</v>
      </c>
      <c r="C368" t="s">
        <v>1175</v>
      </c>
      <c r="D368" t="s">
        <v>2315</v>
      </c>
      <c r="F368" t="s">
        <v>3766</v>
      </c>
      <c r="G368" t="s">
        <v>3761</v>
      </c>
    </row>
    <row r="369" spans="1:7">
      <c r="A369" t="s">
        <v>2957</v>
      </c>
      <c r="B369" t="s">
        <v>2316</v>
      </c>
      <c r="C369" t="s">
        <v>1175</v>
      </c>
      <c r="D369" t="s">
        <v>2317</v>
      </c>
      <c r="F369" t="s">
        <v>3766</v>
      </c>
      <c r="G369" t="s">
        <v>3761</v>
      </c>
    </row>
    <row r="370" spans="1:7">
      <c r="A370" t="s">
        <v>2957</v>
      </c>
      <c r="B370" t="s">
        <v>2318</v>
      </c>
      <c r="C370" t="s">
        <v>1175</v>
      </c>
      <c r="D370" t="s">
        <v>2319</v>
      </c>
      <c r="F370" t="s">
        <v>3758</v>
      </c>
      <c r="G370" t="s">
        <v>3757</v>
      </c>
    </row>
    <row r="371" spans="1:7">
      <c r="A371" t="s">
        <v>2956</v>
      </c>
      <c r="B371" t="s">
        <v>2320</v>
      </c>
      <c r="C371" t="s">
        <v>1174</v>
      </c>
      <c r="D371" t="s">
        <v>2321</v>
      </c>
      <c r="F371" t="s">
        <v>3768</v>
      </c>
      <c r="G371" t="s">
        <v>3761</v>
      </c>
    </row>
    <row r="372" spans="1:7">
      <c r="A372" t="s">
        <v>2955</v>
      </c>
      <c r="B372" t="s">
        <v>2322</v>
      </c>
      <c r="C372" t="s">
        <v>1173</v>
      </c>
      <c r="D372" t="s">
        <v>553</v>
      </c>
      <c r="F372" t="s">
        <v>4545</v>
      </c>
      <c r="G372" t="s">
        <v>3761</v>
      </c>
    </row>
    <row r="373" spans="1:7">
      <c r="A373" t="s">
        <v>2955</v>
      </c>
      <c r="B373" t="s">
        <v>2323</v>
      </c>
      <c r="C373" t="s">
        <v>1173</v>
      </c>
      <c r="D373" t="s">
        <v>2324</v>
      </c>
      <c r="F373" t="s">
        <v>4545</v>
      </c>
      <c r="G373" t="s">
        <v>3761</v>
      </c>
    </row>
    <row r="374" spans="1:7">
      <c r="A374" t="s">
        <v>2955</v>
      </c>
      <c r="B374" t="s">
        <v>2325</v>
      </c>
      <c r="C374" t="s">
        <v>1173</v>
      </c>
      <c r="D374" t="s">
        <v>2326</v>
      </c>
      <c r="F374" t="s">
        <v>3766</v>
      </c>
      <c r="G374" t="s">
        <v>3761</v>
      </c>
    </row>
    <row r="375" spans="1:7">
      <c r="A375" t="s">
        <v>2955</v>
      </c>
      <c r="B375" t="s">
        <v>2327</v>
      </c>
      <c r="C375" t="s">
        <v>1173</v>
      </c>
      <c r="D375" t="s">
        <v>2328</v>
      </c>
      <c r="F375" t="s">
        <v>4545</v>
      </c>
      <c r="G375" t="s">
        <v>3761</v>
      </c>
    </row>
    <row r="376" spans="1:7">
      <c r="A376" t="s">
        <v>2955</v>
      </c>
      <c r="B376" t="s">
        <v>2329</v>
      </c>
      <c r="C376" t="s">
        <v>1173</v>
      </c>
      <c r="D376" t="s">
        <v>2330</v>
      </c>
      <c r="F376" t="s">
        <v>4545</v>
      </c>
      <c r="G376" t="s">
        <v>3761</v>
      </c>
    </row>
    <row r="377" spans="1:7">
      <c r="A377" t="s">
        <v>2955</v>
      </c>
      <c r="B377" t="s">
        <v>2331</v>
      </c>
      <c r="C377" t="s">
        <v>1173</v>
      </c>
      <c r="D377" t="s">
        <v>2332</v>
      </c>
      <c r="F377" t="s">
        <v>3758</v>
      </c>
      <c r="G377" t="s">
        <v>3757</v>
      </c>
    </row>
    <row r="378" spans="1:7">
      <c r="A378" t="s">
        <v>2955</v>
      </c>
      <c r="B378" t="s">
        <v>2333</v>
      </c>
      <c r="C378" t="s">
        <v>1173</v>
      </c>
      <c r="D378" t="s">
        <v>2334</v>
      </c>
      <c r="F378" t="s">
        <v>3756</v>
      </c>
      <c r="G378" t="s">
        <v>3755</v>
      </c>
    </row>
    <row r="379" spans="1:7">
      <c r="A379" t="s">
        <v>2954</v>
      </c>
      <c r="B379" t="s">
        <v>3568</v>
      </c>
      <c r="C379" t="s">
        <v>1172</v>
      </c>
      <c r="D379" t="s">
        <v>3584</v>
      </c>
      <c r="F379" t="s">
        <v>3775</v>
      </c>
      <c r="G379" t="s">
        <v>3764</v>
      </c>
    </row>
    <row r="380" spans="1:7">
      <c r="A380" t="s">
        <v>2954</v>
      </c>
      <c r="B380" t="s">
        <v>2335</v>
      </c>
      <c r="C380" t="s">
        <v>1172</v>
      </c>
      <c r="D380" t="s">
        <v>2336</v>
      </c>
      <c r="F380" t="s">
        <v>3781</v>
      </c>
      <c r="G380" t="s">
        <v>3761</v>
      </c>
    </row>
    <row r="381" spans="1:7">
      <c r="A381" t="s">
        <v>2954</v>
      </c>
      <c r="B381" t="s">
        <v>2337</v>
      </c>
      <c r="C381" t="s">
        <v>1172</v>
      </c>
      <c r="D381" t="s">
        <v>2338</v>
      </c>
      <c r="F381" t="s">
        <v>4545</v>
      </c>
      <c r="G381" t="s">
        <v>3761</v>
      </c>
    </row>
    <row r="382" spans="1:7">
      <c r="A382" t="s">
        <v>2954</v>
      </c>
      <c r="B382" t="s">
        <v>2339</v>
      </c>
      <c r="C382" t="s">
        <v>1172</v>
      </c>
      <c r="D382" t="s">
        <v>2340</v>
      </c>
      <c r="F382" t="s">
        <v>4545</v>
      </c>
      <c r="G382" t="s">
        <v>3761</v>
      </c>
    </row>
    <row r="383" spans="1:7">
      <c r="A383" t="s">
        <v>2954</v>
      </c>
      <c r="B383" t="s">
        <v>2341</v>
      </c>
      <c r="C383" t="s">
        <v>1172</v>
      </c>
      <c r="D383" t="s">
        <v>2342</v>
      </c>
      <c r="F383" t="s">
        <v>3758</v>
      </c>
      <c r="G383" t="s">
        <v>3757</v>
      </c>
    </row>
    <row r="384" spans="1:7">
      <c r="A384" t="s">
        <v>2954</v>
      </c>
      <c r="B384" t="s">
        <v>2343</v>
      </c>
      <c r="C384" t="s">
        <v>1172</v>
      </c>
      <c r="D384" t="s">
        <v>2344</v>
      </c>
      <c r="F384" t="s">
        <v>3756</v>
      </c>
      <c r="G384" t="s">
        <v>3755</v>
      </c>
    </row>
    <row r="385" spans="1:7">
      <c r="A385" t="s">
        <v>2953</v>
      </c>
      <c r="B385" t="s">
        <v>2345</v>
      </c>
      <c r="C385" t="s">
        <v>1171</v>
      </c>
      <c r="D385" t="s">
        <v>2346</v>
      </c>
      <c r="F385" t="s">
        <v>3775</v>
      </c>
      <c r="G385" t="s">
        <v>3764</v>
      </c>
    </row>
    <row r="386" spans="1:7">
      <c r="A386" t="s">
        <v>2953</v>
      </c>
      <c r="B386" t="s">
        <v>2347</v>
      </c>
      <c r="C386" t="s">
        <v>1171</v>
      </c>
      <c r="D386" t="s">
        <v>2348</v>
      </c>
      <c r="F386" t="s">
        <v>3781</v>
      </c>
      <c r="G386" t="s">
        <v>3761</v>
      </c>
    </row>
    <row r="387" spans="1:7">
      <c r="A387" t="s">
        <v>2953</v>
      </c>
      <c r="B387" t="s">
        <v>2349</v>
      </c>
      <c r="C387" t="s">
        <v>1171</v>
      </c>
      <c r="D387" t="s">
        <v>2350</v>
      </c>
      <c r="F387" t="s">
        <v>3781</v>
      </c>
      <c r="G387" t="s">
        <v>3761</v>
      </c>
    </row>
    <row r="388" spans="1:7">
      <c r="A388" t="s">
        <v>2953</v>
      </c>
      <c r="B388" t="s">
        <v>2351</v>
      </c>
      <c r="C388" t="s">
        <v>1171</v>
      </c>
      <c r="D388" t="s">
        <v>2352</v>
      </c>
      <c r="F388" t="s">
        <v>3781</v>
      </c>
      <c r="G388" t="s">
        <v>3761</v>
      </c>
    </row>
    <row r="389" spans="1:7">
      <c r="A389" t="s">
        <v>2953</v>
      </c>
      <c r="B389" t="s">
        <v>2353</v>
      </c>
      <c r="C389" t="s">
        <v>1171</v>
      </c>
      <c r="D389" t="s">
        <v>2354</v>
      </c>
      <c r="F389" t="s">
        <v>3781</v>
      </c>
      <c r="G389" t="s">
        <v>3761</v>
      </c>
    </row>
    <row r="390" spans="1:7">
      <c r="A390" t="s">
        <v>2953</v>
      </c>
      <c r="B390" t="s">
        <v>2355</v>
      </c>
      <c r="C390" t="s">
        <v>1171</v>
      </c>
      <c r="D390" t="s">
        <v>2356</v>
      </c>
      <c r="F390" t="s">
        <v>3758</v>
      </c>
      <c r="G390" t="s">
        <v>3757</v>
      </c>
    </row>
    <row r="391" spans="1:7">
      <c r="A391" t="s">
        <v>2953</v>
      </c>
      <c r="B391" t="s">
        <v>2357</v>
      </c>
      <c r="C391" t="s">
        <v>1171</v>
      </c>
      <c r="D391" t="s">
        <v>2358</v>
      </c>
      <c r="F391" t="s">
        <v>3756</v>
      </c>
      <c r="G391" t="s">
        <v>3755</v>
      </c>
    </row>
    <row r="392" spans="1:7">
      <c r="A392" t="s">
        <v>2952</v>
      </c>
      <c r="B392" t="s">
        <v>2359</v>
      </c>
      <c r="C392" t="s">
        <v>1170</v>
      </c>
      <c r="D392" t="s">
        <v>4168</v>
      </c>
      <c r="F392" t="s">
        <v>3768</v>
      </c>
      <c r="G392" t="s">
        <v>3761</v>
      </c>
    </row>
    <row r="393" spans="1:7">
      <c r="A393" t="s">
        <v>2951</v>
      </c>
      <c r="B393" t="s">
        <v>2360</v>
      </c>
      <c r="C393" t="s">
        <v>2600</v>
      </c>
      <c r="D393" t="s">
        <v>4595</v>
      </c>
      <c r="F393" t="s">
        <v>4596</v>
      </c>
      <c r="G393" t="s">
        <v>3764</v>
      </c>
    </row>
    <row r="394" spans="1:7">
      <c r="A394" t="s">
        <v>2951</v>
      </c>
      <c r="B394" t="s">
        <v>4735</v>
      </c>
      <c r="C394" t="s">
        <v>2600</v>
      </c>
      <c r="D394" t="s">
        <v>4734</v>
      </c>
      <c r="F394" t="s">
        <v>3785</v>
      </c>
      <c r="G394" t="s">
        <v>3761</v>
      </c>
    </row>
    <row r="395" spans="1:7">
      <c r="A395" t="s">
        <v>2951</v>
      </c>
      <c r="B395" t="s">
        <v>4736</v>
      </c>
      <c r="C395" t="s">
        <v>2600</v>
      </c>
      <c r="D395" t="s">
        <v>4598</v>
      </c>
      <c r="F395" t="s">
        <v>3786</v>
      </c>
      <c r="G395" t="s">
        <v>3761</v>
      </c>
    </row>
    <row r="396" spans="1:7">
      <c r="A396" t="s">
        <v>2951</v>
      </c>
      <c r="B396" t="s">
        <v>4738</v>
      </c>
      <c r="C396" t="s">
        <v>2600</v>
      </c>
      <c r="D396" t="s">
        <v>4737</v>
      </c>
      <c r="F396" t="s">
        <v>3795</v>
      </c>
      <c r="G396" t="s">
        <v>3757</v>
      </c>
    </row>
    <row r="397" spans="1:7">
      <c r="A397" t="s">
        <v>2951</v>
      </c>
      <c r="B397" t="s">
        <v>2361</v>
      </c>
      <c r="C397" t="s">
        <v>2600</v>
      </c>
      <c r="D397" t="s">
        <v>2362</v>
      </c>
      <c r="F397" t="s">
        <v>3792</v>
      </c>
      <c r="G397" t="s">
        <v>4553</v>
      </c>
    </row>
    <row r="398" spans="1:7">
      <c r="A398" t="s">
        <v>2950</v>
      </c>
      <c r="B398" t="s">
        <v>2363</v>
      </c>
      <c r="C398" t="s">
        <v>1169</v>
      </c>
      <c r="D398" t="s">
        <v>2364</v>
      </c>
      <c r="F398" t="s">
        <v>4545</v>
      </c>
      <c r="G398" t="s">
        <v>3761</v>
      </c>
    </row>
    <row r="399" spans="1:7">
      <c r="A399" t="s">
        <v>2949</v>
      </c>
      <c r="B399" t="s">
        <v>2365</v>
      </c>
      <c r="C399" t="s">
        <v>1168</v>
      </c>
      <c r="D399" t="s">
        <v>4169</v>
      </c>
      <c r="F399" t="s">
        <v>3776</v>
      </c>
      <c r="G399" t="s">
        <v>3761</v>
      </c>
    </row>
    <row r="400" spans="1:7">
      <c r="A400" t="s">
        <v>2949</v>
      </c>
      <c r="B400" t="s">
        <v>2366</v>
      </c>
      <c r="C400" t="s">
        <v>1168</v>
      </c>
      <c r="D400" t="s">
        <v>2367</v>
      </c>
      <c r="F400" t="s">
        <v>4541</v>
      </c>
      <c r="G400" t="s">
        <v>3761</v>
      </c>
    </row>
    <row r="401" spans="1:7">
      <c r="A401" t="s">
        <v>2949</v>
      </c>
      <c r="B401" t="s">
        <v>2368</v>
      </c>
      <c r="C401" t="s">
        <v>1168</v>
      </c>
      <c r="D401" t="s">
        <v>2369</v>
      </c>
      <c r="F401" t="s">
        <v>4541</v>
      </c>
      <c r="G401" t="s">
        <v>3761</v>
      </c>
    </row>
    <row r="402" spans="1:7">
      <c r="A402" t="s">
        <v>2949</v>
      </c>
      <c r="B402" t="s">
        <v>2370</v>
      </c>
      <c r="C402" t="s">
        <v>1168</v>
      </c>
      <c r="D402" t="s">
        <v>2371</v>
      </c>
      <c r="F402" t="s">
        <v>3782</v>
      </c>
      <c r="G402" t="s">
        <v>3761</v>
      </c>
    </row>
    <row r="403" spans="1:7">
      <c r="A403" t="s">
        <v>2949</v>
      </c>
      <c r="B403" t="s">
        <v>2372</v>
      </c>
      <c r="C403" t="s">
        <v>1168</v>
      </c>
      <c r="D403" t="s">
        <v>2373</v>
      </c>
      <c r="F403" t="s">
        <v>3772</v>
      </c>
      <c r="G403" t="s">
        <v>3757</v>
      </c>
    </row>
    <row r="404" spans="1:7">
      <c r="A404" t="s">
        <v>2949</v>
      </c>
      <c r="B404" t="s">
        <v>2374</v>
      </c>
      <c r="C404" t="s">
        <v>1168</v>
      </c>
      <c r="D404" t="s">
        <v>2375</v>
      </c>
      <c r="F404" t="s">
        <v>3756</v>
      </c>
      <c r="G404" t="s">
        <v>3755</v>
      </c>
    </row>
    <row r="405" spans="1:7">
      <c r="A405" t="s">
        <v>2949</v>
      </c>
      <c r="B405" t="s">
        <v>4740</v>
      </c>
      <c r="C405" t="s">
        <v>1168</v>
      </c>
      <c r="D405" t="s">
        <v>4739</v>
      </c>
      <c r="F405" t="s">
        <v>3756</v>
      </c>
      <c r="G405" t="s">
        <v>3755</v>
      </c>
    </row>
    <row r="406" spans="1:7">
      <c r="A406" t="s">
        <v>2948</v>
      </c>
      <c r="B406" t="s">
        <v>2376</v>
      </c>
      <c r="C406" t="s">
        <v>1167</v>
      </c>
      <c r="D406" t="s">
        <v>2377</v>
      </c>
      <c r="F406" t="s">
        <v>3762</v>
      </c>
      <c r="G406" t="s">
        <v>3761</v>
      </c>
    </row>
    <row r="407" spans="1:7">
      <c r="A407" t="s">
        <v>2948</v>
      </c>
      <c r="B407" t="s">
        <v>2378</v>
      </c>
      <c r="C407" t="s">
        <v>1167</v>
      </c>
      <c r="D407" t="s">
        <v>2379</v>
      </c>
      <c r="F407" t="s">
        <v>3765</v>
      </c>
      <c r="G407" t="s">
        <v>3764</v>
      </c>
    </row>
    <row r="408" spans="1:7">
      <c r="A408" t="s">
        <v>2948</v>
      </c>
      <c r="B408" t="s">
        <v>2380</v>
      </c>
      <c r="C408" t="s">
        <v>1167</v>
      </c>
      <c r="D408" t="s">
        <v>2381</v>
      </c>
      <c r="F408" t="s">
        <v>3758</v>
      </c>
      <c r="G408" t="s">
        <v>3757</v>
      </c>
    </row>
    <row r="409" spans="1:7">
      <c r="A409" t="s">
        <v>2948</v>
      </c>
      <c r="B409" t="s">
        <v>2382</v>
      </c>
      <c r="C409" t="s">
        <v>1167</v>
      </c>
      <c r="D409" t="s">
        <v>2383</v>
      </c>
      <c r="F409" t="s">
        <v>3756</v>
      </c>
      <c r="G409" t="s">
        <v>3755</v>
      </c>
    </row>
    <row r="410" spans="1:7">
      <c r="A410" t="s">
        <v>2947</v>
      </c>
      <c r="B410" t="s">
        <v>2384</v>
      </c>
      <c r="C410" t="s">
        <v>1166</v>
      </c>
      <c r="D410" t="s">
        <v>2385</v>
      </c>
      <c r="F410" t="s">
        <v>3765</v>
      </c>
      <c r="G410" t="s">
        <v>3764</v>
      </c>
    </row>
    <row r="411" spans="1:7">
      <c r="A411" t="s">
        <v>2947</v>
      </c>
      <c r="B411" t="s">
        <v>2386</v>
      </c>
      <c r="C411" t="s">
        <v>1166</v>
      </c>
      <c r="D411" t="s">
        <v>2387</v>
      </c>
      <c r="F411" t="s">
        <v>3777</v>
      </c>
      <c r="G411" t="s">
        <v>3761</v>
      </c>
    </row>
    <row r="412" spans="1:7">
      <c r="A412" t="s">
        <v>2947</v>
      </c>
      <c r="B412" t="s">
        <v>2388</v>
      </c>
      <c r="C412" t="s">
        <v>1166</v>
      </c>
      <c r="D412" t="s">
        <v>4741</v>
      </c>
      <c r="F412" t="s">
        <v>3767</v>
      </c>
      <c r="G412" t="s">
        <v>4553</v>
      </c>
    </row>
    <row r="413" spans="1:7">
      <c r="A413" t="s">
        <v>2946</v>
      </c>
      <c r="B413" t="s">
        <v>2389</v>
      </c>
      <c r="C413" t="s">
        <v>1165</v>
      </c>
      <c r="D413" t="s">
        <v>2390</v>
      </c>
      <c r="F413" t="s">
        <v>3766</v>
      </c>
      <c r="G413" t="s">
        <v>3761</v>
      </c>
    </row>
    <row r="414" spans="1:7">
      <c r="A414" t="s">
        <v>2945</v>
      </c>
      <c r="B414" t="s">
        <v>2391</v>
      </c>
      <c r="C414" t="s">
        <v>1164</v>
      </c>
      <c r="D414" t="s">
        <v>2392</v>
      </c>
      <c r="F414" t="s">
        <v>4541</v>
      </c>
      <c r="G414" t="s">
        <v>3761</v>
      </c>
    </row>
    <row r="415" spans="1:7">
      <c r="A415" t="s">
        <v>2945</v>
      </c>
      <c r="B415" t="s">
        <v>2393</v>
      </c>
      <c r="C415" t="s">
        <v>1164</v>
      </c>
      <c r="D415" t="s">
        <v>2394</v>
      </c>
      <c r="F415" t="s">
        <v>3776</v>
      </c>
      <c r="G415" t="s">
        <v>3761</v>
      </c>
    </row>
    <row r="416" spans="1:7">
      <c r="A416" t="s">
        <v>2945</v>
      </c>
      <c r="B416" t="s">
        <v>2395</v>
      </c>
      <c r="C416" t="s">
        <v>1164</v>
      </c>
      <c r="D416" t="s">
        <v>2396</v>
      </c>
      <c r="F416" t="s">
        <v>4541</v>
      </c>
      <c r="G416" t="s">
        <v>3761</v>
      </c>
    </row>
    <row r="417" spans="1:7">
      <c r="A417" t="s">
        <v>2945</v>
      </c>
      <c r="B417" t="s">
        <v>2397</v>
      </c>
      <c r="C417" t="s">
        <v>1164</v>
      </c>
      <c r="D417" t="s">
        <v>2398</v>
      </c>
      <c r="F417" t="s">
        <v>3769</v>
      </c>
      <c r="G417" t="s">
        <v>3757</v>
      </c>
    </row>
    <row r="418" spans="1:7">
      <c r="A418" t="s">
        <v>2945</v>
      </c>
      <c r="B418" t="s">
        <v>2399</v>
      </c>
      <c r="C418" t="s">
        <v>1164</v>
      </c>
      <c r="D418" t="s">
        <v>2400</v>
      </c>
      <c r="F418" t="s">
        <v>3756</v>
      </c>
      <c r="G418" t="s">
        <v>3755</v>
      </c>
    </row>
    <row r="419" spans="1:7">
      <c r="A419" t="s">
        <v>2944</v>
      </c>
      <c r="B419" t="s">
        <v>2401</v>
      </c>
      <c r="C419" t="s">
        <v>1163</v>
      </c>
      <c r="D419" t="s">
        <v>2402</v>
      </c>
      <c r="F419" t="s">
        <v>3762</v>
      </c>
      <c r="G419" t="s">
        <v>3761</v>
      </c>
    </row>
    <row r="420" spans="1:7">
      <c r="A420" t="s">
        <v>2944</v>
      </c>
      <c r="B420" t="s">
        <v>2403</v>
      </c>
      <c r="C420" t="s">
        <v>1163</v>
      </c>
      <c r="D420" t="s">
        <v>2404</v>
      </c>
      <c r="F420" t="s">
        <v>3765</v>
      </c>
      <c r="G420" t="s">
        <v>3764</v>
      </c>
    </row>
    <row r="421" spans="1:7">
      <c r="A421" t="s">
        <v>2944</v>
      </c>
      <c r="B421" t="s">
        <v>2405</v>
      </c>
      <c r="C421" t="s">
        <v>1163</v>
      </c>
      <c r="D421" t="s">
        <v>2406</v>
      </c>
      <c r="F421" t="s">
        <v>3762</v>
      </c>
      <c r="G421" t="s">
        <v>3761</v>
      </c>
    </row>
    <row r="422" spans="1:7">
      <c r="A422" t="s">
        <v>2944</v>
      </c>
      <c r="B422" t="s">
        <v>2407</v>
      </c>
      <c r="C422" t="s">
        <v>1163</v>
      </c>
      <c r="D422" t="s">
        <v>2408</v>
      </c>
      <c r="F422" t="s">
        <v>3758</v>
      </c>
      <c r="G422" t="s">
        <v>3757</v>
      </c>
    </row>
    <row r="423" spans="1:7">
      <c r="A423" t="s">
        <v>2944</v>
      </c>
      <c r="B423" t="s">
        <v>2409</v>
      </c>
      <c r="C423" t="s">
        <v>1163</v>
      </c>
      <c r="D423" t="s">
        <v>2410</v>
      </c>
      <c r="F423" t="s">
        <v>3756</v>
      </c>
      <c r="G423" t="s">
        <v>3755</v>
      </c>
    </row>
    <row r="424" spans="1:7">
      <c r="A424" t="s">
        <v>2943</v>
      </c>
      <c r="B424" t="s">
        <v>2411</v>
      </c>
      <c r="C424" t="s">
        <v>1162</v>
      </c>
      <c r="D424" t="s">
        <v>2392</v>
      </c>
      <c r="F424" t="s">
        <v>3765</v>
      </c>
      <c r="G424" t="s">
        <v>3764</v>
      </c>
    </row>
    <row r="425" spans="1:7">
      <c r="A425" t="s">
        <v>2943</v>
      </c>
      <c r="B425" t="s">
        <v>2412</v>
      </c>
      <c r="C425" t="s">
        <v>1162</v>
      </c>
      <c r="D425" t="s">
        <v>2413</v>
      </c>
      <c r="F425" t="s">
        <v>3765</v>
      </c>
      <c r="G425" t="s">
        <v>3764</v>
      </c>
    </row>
    <row r="426" spans="1:7">
      <c r="A426" t="s">
        <v>2943</v>
      </c>
      <c r="B426" t="s">
        <v>2414</v>
      </c>
      <c r="C426" t="s">
        <v>1162</v>
      </c>
      <c r="D426" t="s">
        <v>2415</v>
      </c>
      <c r="F426" t="s">
        <v>3765</v>
      </c>
      <c r="G426" t="s">
        <v>3764</v>
      </c>
    </row>
    <row r="427" spans="1:7">
      <c r="A427" t="s">
        <v>2943</v>
      </c>
      <c r="B427" t="s">
        <v>2416</v>
      </c>
      <c r="C427" t="s">
        <v>1162</v>
      </c>
      <c r="D427" t="s">
        <v>2417</v>
      </c>
      <c r="F427" t="s">
        <v>3762</v>
      </c>
      <c r="G427" t="s">
        <v>3761</v>
      </c>
    </row>
    <row r="428" spans="1:7">
      <c r="A428" t="s">
        <v>2943</v>
      </c>
      <c r="B428" t="s">
        <v>2418</v>
      </c>
      <c r="C428" t="s">
        <v>1162</v>
      </c>
      <c r="D428" t="s">
        <v>2419</v>
      </c>
      <c r="F428" t="s">
        <v>3762</v>
      </c>
      <c r="G428" t="s">
        <v>3761</v>
      </c>
    </row>
    <row r="429" spans="1:7">
      <c r="A429" t="s">
        <v>2943</v>
      </c>
      <c r="B429" t="s">
        <v>2420</v>
      </c>
      <c r="C429" t="s">
        <v>1162</v>
      </c>
      <c r="D429" t="s">
        <v>2421</v>
      </c>
      <c r="F429" t="s">
        <v>3758</v>
      </c>
      <c r="G429" t="s">
        <v>3757</v>
      </c>
    </row>
    <row r="430" spans="1:7">
      <c r="A430" t="s">
        <v>2943</v>
      </c>
      <c r="B430" t="s">
        <v>2422</v>
      </c>
      <c r="C430" t="s">
        <v>1162</v>
      </c>
      <c r="D430" t="s">
        <v>2423</v>
      </c>
      <c r="F430" t="s">
        <v>3756</v>
      </c>
      <c r="G430" t="s">
        <v>3755</v>
      </c>
    </row>
    <row r="431" spans="1:7">
      <c r="A431" t="s">
        <v>2942</v>
      </c>
      <c r="B431" t="s">
        <v>2424</v>
      </c>
      <c r="C431" t="s">
        <v>1161</v>
      </c>
      <c r="D431" t="s">
        <v>2425</v>
      </c>
      <c r="F431" t="s">
        <v>3771</v>
      </c>
      <c r="G431" t="s">
        <v>3770</v>
      </c>
    </row>
    <row r="432" spans="1:7">
      <c r="A432" t="s">
        <v>2941</v>
      </c>
      <c r="B432" t="s">
        <v>2426</v>
      </c>
      <c r="C432" t="s">
        <v>1160</v>
      </c>
      <c r="D432" t="s">
        <v>2427</v>
      </c>
      <c r="F432" t="s">
        <v>3768</v>
      </c>
      <c r="G432" t="s">
        <v>3761</v>
      </c>
    </row>
    <row r="433" spans="1:7">
      <c r="A433" t="s">
        <v>2940</v>
      </c>
      <c r="B433" t="s">
        <v>4743</v>
      </c>
      <c r="C433" t="s">
        <v>1159</v>
      </c>
      <c r="D433" t="s">
        <v>4742</v>
      </c>
      <c r="F433" t="s">
        <v>3017</v>
      </c>
      <c r="G433" t="s">
        <v>3764</v>
      </c>
    </row>
    <row r="434" spans="1:7">
      <c r="A434" t="s">
        <v>2940</v>
      </c>
      <c r="B434" t="s">
        <v>2428</v>
      </c>
      <c r="C434" t="s">
        <v>1159</v>
      </c>
      <c r="D434" t="s">
        <v>2429</v>
      </c>
      <c r="F434" t="s">
        <v>4569</v>
      </c>
      <c r="G434" t="s">
        <v>3770</v>
      </c>
    </row>
    <row r="435" spans="1:7">
      <c r="A435" t="s">
        <v>2940</v>
      </c>
      <c r="B435" t="s">
        <v>2430</v>
      </c>
      <c r="C435" t="s">
        <v>1159</v>
      </c>
      <c r="D435" t="s">
        <v>2431</v>
      </c>
      <c r="F435" t="s">
        <v>3776</v>
      </c>
      <c r="G435" t="s">
        <v>3761</v>
      </c>
    </row>
    <row r="436" spans="1:7">
      <c r="A436" t="s">
        <v>2940</v>
      </c>
      <c r="B436" t="s">
        <v>2432</v>
      </c>
      <c r="C436" t="s">
        <v>1159</v>
      </c>
      <c r="D436" t="s">
        <v>2433</v>
      </c>
      <c r="F436" t="s">
        <v>4569</v>
      </c>
      <c r="G436" t="s">
        <v>3770</v>
      </c>
    </row>
    <row r="437" spans="1:7">
      <c r="A437" t="s">
        <v>2940</v>
      </c>
      <c r="B437" t="s">
        <v>2434</v>
      </c>
      <c r="C437" t="s">
        <v>1159</v>
      </c>
      <c r="D437" t="s">
        <v>2435</v>
      </c>
      <c r="F437" t="s">
        <v>4569</v>
      </c>
      <c r="G437" t="s">
        <v>3770</v>
      </c>
    </row>
    <row r="438" spans="1:7">
      <c r="A438" t="s">
        <v>2940</v>
      </c>
      <c r="B438" t="s">
        <v>4745</v>
      </c>
      <c r="C438" t="s">
        <v>1159</v>
      </c>
      <c r="D438" t="s">
        <v>4744</v>
      </c>
      <c r="F438" t="s">
        <v>4746</v>
      </c>
      <c r="G438" t="s">
        <v>4553</v>
      </c>
    </row>
    <row r="439" spans="1:7">
      <c r="A439" t="s">
        <v>2940</v>
      </c>
      <c r="B439" t="s">
        <v>2436</v>
      </c>
      <c r="C439" t="s">
        <v>1159</v>
      </c>
      <c r="D439" t="s">
        <v>2437</v>
      </c>
      <c r="F439" t="s">
        <v>4569</v>
      </c>
      <c r="G439" t="s">
        <v>3770</v>
      </c>
    </row>
    <row r="440" spans="1:7">
      <c r="A440" t="s">
        <v>2940</v>
      </c>
      <c r="B440" t="s">
        <v>2438</v>
      </c>
      <c r="C440" t="s">
        <v>1159</v>
      </c>
      <c r="D440" t="s">
        <v>2439</v>
      </c>
      <c r="F440" t="s">
        <v>4569</v>
      </c>
      <c r="G440" t="s">
        <v>3770</v>
      </c>
    </row>
    <row r="441" spans="1:7">
      <c r="A441" t="s">
        <v>2940</v>
      </c>
      <c r="B441" t="s">
        <v>2440</v>
      </c>
      <c r="C441" t="s">
        <v>1159</v>
      </c>
      <c r="D441" t="s">
        <v>2441</v>
      </c>
      <c r="F441" t="s">
        <v>3756</v>
      </c>
      <c r="G441" t="s">
        <v>3755</v>
      </c>
    </row>
    <row r="442" spans="1:7">
      <c r="A442" t="s">
        <v>2939</v>
      </c>
      <c r="B442" t="s">
        <v>2442</v>
      </c>
      <c r="C442" t="s">
        <v>1158</v>
      </c>
      <c r="D442" t="s">
        <v>2443</v>
      </c>
      <c r="F442" t="s">
        <v>3766</v>
      </c>
      <c r="G442" t="s">
        <v>3761</v>
      </c>
    </row>
    <row r="443" spans="1:7">
      <c r="A443" t="s">
        <v>2939</v>
      </c>
      <c r="B443" t="s">
        <v>2444</v>
      </c>
      <c r="C443" t="s">
        <v>1158</v>
      </c>
      <c r="D443" t="s">
        <v>2445</v>
      </c>
      <c r="F443" t="s">
        <v>4545</v>
      </c>
      <c r="G443" t="s">
        <v>3761</v>
      </c>
    </row>
    <row r="444" spans="1:7">
      <c r="A444" t="s">
        <v>2939</v>
      </c>
      <c r="B444" t="s">
        <v>2446</v>
      </c>
      <c r="C444" t="s">
        <v>1158</v>
      </c>
      <c r="D444" t="s">
        <v>2447</v>
      </c>
      <c r="F444" t="s">
        <v>3758</v>
      </c>
      <c r="G444" t="s">
        <v>3757</v>
      </c>
    </row>
    <row r="445" spans="1:7">
      <c r="A445" t="s">
        <v>2939</v>
      </c>
      <c r="B445" t="s">
        <v>2448</v>
      </c>
      <c r="C445" t="s">
        <v>1158</v>
      </c>
      <c r="D445" t="s">
        <v>2449</v>
      </c>
      <c r="F445" t="s">
        <v>3756</v>
      </c>
      <c r="G445" t="s">
        <v>3755</v>
      </c>
    </row>
    <row r="446" spans="1:7">
      <c r="A446" t="s">
        <v>2938</v>
      </c>
      <c r="B446" t="s">
        <v>2450</v>
      </c>
      <c r="C446" t="s">
        <v>1157</v>
      </c>
      <c r="D446" t="s">
        <v>2451</v>
      </c>
      <c r="F446" t="s">
        <v>3766</v>
      </c>
      <c r="G446" t="s">
        <v>3761</v>
      </c>
    </row>
    <row r="447" spans="1:7">
      <c r="A447" t="s">
        <v>2938</v>
      </c>
      <c r="B447" t="s">
        <v>2452</v>
      </c>
      <c r="C447" t="s">
        <v>1157</v>
      </c>
      <c r="D447" t="s">
        <v>2453</v>
      </c>
      <c r="F447" t="s">
        <v>4545</v>
      </c>
      <c r="G447" t="s">
        <v>3761</v>
      </c>
    </row>
    <row r="448" spans="1:7">
      <c r="A448" t="s">
        <v>2938</v>
      </c>
      <c r="B448" t="s">
        <v>1419</v>
      </c>
      <c r="C448" t="s">
        <v>1157</v>
      </c>
      <c r="D448" t="s">
        <v>1420</v>
      </c>
      <c r="F448" t="s">
        <v>4545</v>
      </c>
      <c r="G448" t="s">
        <v>3761</v>
      </c>
    </row>
    <row r="449" spans="1:7">
      <c r="A449" t="s">
        <v>2938</v>
      </c>
      <c r="B449" t="s">
        <v>1421</v>
      </c>
      <c r="C449" t="s">
        <v>1157</v>
      </c>
      <c r="D449" t="s">
        <v>1422</v>
      </c>
      <c r="F449" t="s">
        <v>4545</v>
      </c>
      <c r="G449" t="s">
        <v>3761</v>
      </c>
    </row>
    <row r="450" spans="1:7">
      <c r="A450" t="s">
        <v>2938</v>
      </c>
      <c r="B450" t="s">
        <v>1423</v>
      </c>
      <c r="C450" t="s">
        <v>1157</v>
      </c>
      <c r="D450" t="s">
        <v>1424</v>
      </c>
      <c r="F450" t="s">
        <v>3771</v>
      </c>
      <c r="G450" t="s">
        <v>3770</v>
      </c>
    </row>
    <row r="451" spans="1:7">
      <c r="A451" t="s">
        <v>2938</v>
      </c>
      <c r="B451" t="s">
        <v>1425</v>
      </c>
      <c r="C451" t="s">
        <v>1157</v>
      </c>
      <c r="D451" t="s">
        <v>1426</v>
      </c>
      <c r="F451" t="s">
        <v>3787</v>
      </c>
      <c r="G451" t="s">
        <v>3761</v>
      </c>
    </row>
    <row r="452" spans="1:7">
      <c r="A452" t="s">
        <v>2938</v>
      </c>
      <c r="B452" t="s">
        <v>1427</v>
      </c>
      <c r="C452" t="s">
        <v>1157</v>
      </c>
      <c r="D452" t="s">
        <v>1428</v>
      </c>
      <c r="F452" t="s">
        <v>3766</v>
      </c>
      <c r="G452" t="s">
        <v>3761</v>
      </c>
    </row>
    <row r="453" spans="1:7">
      <c r="A453" t="s">
        <v>2938</v>
      </c>
      <c r="B453" t="s">
        <v>1429</v>
      </c>
      <c r="C453" t="s">
        <v>1157</v>
      </c>
      <c r="D453" t="s">
        <v>1430</v>
      </c>
      <c r="F453" t="s">
        <v>3766</v>
      </c>
      <c r="G453" t="s">
        <v>3761</v>
      </c>
    </row>
    <row r="454" spans="1:7">
      <c r="A454" t="s">
        <v>2938</v>
      </c>
      <c r="B454" t="s">
        <v>1431</v>
      </c>
      <c r="C454" t="s">
        <v>1157</v>
      </c>
      <c r="D454" t="s">
        <v>1432</v>
      </c>
      <c r="F454" t="s">
        <v>4545</v>
      </c>
      <c r="G454" t="s">
        <v>3761</v>
      </c>
    </row>
    <row r="455" spans="1:7">
      <c r="A455" t="s">
        <v>2938</v>
      </c>
      <c r="B455" t="s">
        <v>1433</v>
      </c>
      <c r="C455" t="s">
        <v>1157</v>
      </c>
      <c r="D455" t="s">
        <v>1434</v>
      </c>
      <c r="F455" t="s">
        <v>4545</v>
      </c>
      <c r="G455" t="s">
        <v>3761</v>
      </c>
    </row>
    <row r="456" spans="1:7">
      <c r="A456" t="s">
        <v>2938</v>
      </c>
      <c r="B456" t="s">
        <v>1435</v>
      </c>
      <c r="C456" t="s">
        <v>1157</v>
      </c>
      <c r="D456" t="s">
        <v>4602</v>
      </c>
      <c r="F456" t="s">
        <v>3758</v>
      </c>
      <c r="G456" t="s">
        <v>3757</v>
      </c>
    </row>
    <row r="457" spans="1:7">
      <c r="A457" t="s">
        <v>2938</v>
      </c>
      <c r="B457" t="s">
        <v>1436</v>
      </c>
      <c r="C457" t="s">
        <v>1157</v>
      </c>
      <c r="D457" t="s">
        <v>1437</v>
      </c>
      <c r="F457" t="s">
        <v>3758</v>
      </c>
      <c r="G457" t="s">
        <v>3757</v>
      </c>
    </row>
    <row r="458" spans="1:7">
      <c r="A458" t="s">
        <v>2938</v>
      </c>
      <c r="B458" t="s">
        <v>1438</v>
      </c>
      <c r="C458" t="s">
        <v>1157</v>
      </c>
      <c r="D458" t="s">
        <v>1439</v>
      </c>
      <c r="F458" t="s">
        <v>3758</v>
      </c>
      <c r="G458" t="s">
        <v>3757</v>
      </c>
    </row>
    <row r="459" spans="1:7">
      <c r="A459" t="s">
        <v>2938</v>
      </c>
      <c r="B459" t="s">
        <v>1440</v>
      </c>
      <c r="C459" t="s">
        <v>1157</v>
      </c>
      <c r="D459" t="s">
        <v>1441</v>
      </c>
      <c r="F459" t="s">
        <v>3756</v>
      </c>
      <c r="G459" t="s">
        <v>3755</v>
      </c>
    </row>
    <row r="460" spans="1:7">
      <c r="A460" t="s">
        <v>2938</v>
      </c>
      <c r="B460" t="s">
        <v>3569</v>
      </c>
      <c r="C460" t="s">
        <v>1157</v>
      </c>
      <c r="D460" t="s">
        <v>4170</v>
      </c>
      <c r="F460" t="s">
        <v>3758</v>
      </c>
      <c r="G460" t="s">
        <v>3757</v>
      </c>
    </row>
    <row r="461" spans="1:7">
      <c r="A461" t="s">
        <v>2938</v>
      </c>
      <c r="B461" t="s">
        <v>4748</v>
      </c>
      <c r="C461" t="s">
        <v>1157</v>
      </c>
      <c r="D461" t="s">
        <v>4747</v>
      </c>
      <c r="F461" t="s">
        <v>3772</v>
      </c>
      <c r="G461" t="s">
        <v>3757</v>
      </c>
    </row>
    <row r="462" spans="1:7">
      <c r="A462" t="s">
        <v>2938</v>
      </c>
      <c r="B462" t="s">
        <v>1442</v>
      </c>
      <c r="C462" t="s">
        <v>1157</v>
      </c>
      <c r="D462" t="s">
        <v>1443</v>
      </c>
      <c r="F462" t="s">
        <v>3756</v>
      </c>
      <c r="G462" t="s">
        <v>3755</v>
      </c>
    </row>
    <row r="463" spans="1:7">
      <c r="A463" t="s">
        <v>2937</v>
      </c>
      <c r="B463" t="s">
        <v>1444</v>
      </c>
      <c r="C463" t="s">
        <v>1156</v>
      </c>
      <c r="D463" t="s">
        <v>4171</v>
      </c>
      <c r="F463" t="s">
        <v>3776</v>
      </c>
      <c r="G463" t="s">
        <v>3761</v>
      </c>
    </row>
    <row r="464" spans="1:7">
      <c r="A464" t="s">
        <v>2937</v>
      </c>
      <c r="B464" t="s">
        <v>1445</v>
      </c>
      <c r="C464" t="s">
        <v>1156</v>
      </c>
      <c r="D464" t="s">
        <v>1446</v>
      </c>
      <c r="F464" t="s">
        <v>3776</v>
      </c>
      <c r="G464" t="s">
        <v>3761</v>
      </c>
    </row>
    <row r="465" spans="1:7">
      <c r="A465" t="s">
        <v>2937</v>
      </c>
      <c r="B465" t="s">
        <v>1447</v>
      </c>
      <c r="C465" t="s">
        <v>1156</v>
      </c>
      <c r="D465" t="s">
        <v>1448</v>
      </c>
      <c r="F465" t="s">
        <v>4541</v>
      </c>
      <c r="G465" t="s">
        <v>3761</v>
      </c>
    </row>
    <row r="466" spans="1:7">
      <c r="A466" t="s">
        <v>2937</v>
      </c>
      <c r="B466" t="s">
        <v>1449</v>
      </c>
      <c r="C466" t="s">
        <v>1156</v>
      </c>
      <c r="D466" t="s">
        <v>4172</v>
      </c>
      <c r="F466" t="s">
        <v>4541</v>
      </c>
      <c r="G466" t="s">
        <v>3761</v>
      </c>
    </row>
    <row r="467" spans="1:7">
      <c r="A467" t="s">
        <v>2937</v>
      </c>
      <c r="B467" t="s">
        <v>1450</v>
      </c>
      <c r="C467" t="s">
        <v>1156</v>
      </c>
      <c r="D467" t="s">
        <v>1451</v>
      </c>
      <c r="F467" t="s">
        <v>3782</v>
      </c>
      <c r="G467" t="s">
        <v>3761</v>
      </c>
    </row>
    <row r="468" spans="1:7">
      <c r="A468" t="s">
        <v>2937</v>
      </c>
      <c r="B468" t="s">
        <v>1452</v>
      </c>
      <c r="C468" t="s">
        <v>1156</v>
      </c>
      <c r="D468" t="s">
        <v>622</v>
      </c>
      <c r="F468" t="s">
        <v>3772</v>
      </c>
      <c r="G468" t="s">
        <v>3757</v>
      </c>
    </row>
    <row r="469" spans="1:7">
      <c r="A469" t="s">
        <v>2937</v>
      </c>
      <c r="B469" t="s">
        <v>1453</v>
      </c>
      <c r="C469" t="s">
        <v>1156</v>
      </c>
      <c r="D469" t="s">
        <v>1454</v>
      </c>
      <c r="F469" t="s">
        <v>3756</v>
      </c>
      <c r="G469" t="s">
        <v>3755</v>
      </c>
    </row>
    <row r="470" spans="1:7">
      <c r="A470" t="s">
        <v>2936</v>
      </c>
      <c r="B470" t="s">
        <v>3235</v>
      </c>
      <c r="C470" t="s">
        <v>1155</v>
      </c>
      <c r="D470" t="s">
        <v>3236</v>
      </c>
      <c r="F470" t="s">
        <v>3776</v>
      </c>
      <c r="G470" t="s">
        <v>3761</v>
      </c>
    </row>
    <row r="471" spans="1:7">
      <c r="A471" t="s">
        <v>2936</v>
      </c>
      <c r="B471" t="s">
        <v>3237</v>
      </c>
      <c r="C471" t="s">
        <v>1155</v>
      </c>
      <c r="D471" t="s">
        <v>3238</v>
      </c>
      <c r="F471" t="s">
        <v>4541</v>
      </c>
      <c r="G471" t="s">
        <v>3761</v>
      </c>
    </row>
    <row r="472" spans="1:7">
      <c r="A472" t="s">
        <v>2936</v>
      </c>
      <c r="B472" t="s">
        <v>3239</v>
      </c>
      <c r="C472" t="s">
        <v>1155</v>
      </c>
      <c r="D472" t="s">
        <v>3240</v>
      </c>
      <c r="F472" t="s">
        <v>3769</v>
      </c>
      <c r="G472" t="s">
        <v>3757</v>
      </c>
    </row>
    <row r="473" spans="1:7">
      <c r="A473" t="s">
        <v>2936</v>
      </c>
      <c r="B473" t="s">
        <v>3241</v>
      </c>
      <c r="C473" t="s">
        <v>1155</v>
      </c>
      <c r="D473" t="s">
        <v>3242</v>
      </c>
      <c r="F473" t="s">
        <v>3776</v>
      </c>
      <c r="G473" t="s">
        <v>3761</v>
      </c>
    </row>
    <row r="474" spans="1:7">
      <c r="A474" t="s">
        <v>2936</v>
      </c>
      <c r="B474" t="s">
        <v>3243</v>
      </c>
      <c r="C474" t="s">
        <v>1155</v>
      </c>
      <c r="D474" t="s">
        <v>3244</v>
      </c>
      <c r="F474" t="s">
        <v>3769</v>
      </c>
      <c r="G474" t="s">
        <v>3757</v>
      </c>
    </row>
    <row r="475" spans="1:7">
      <c r="A475" t="s">
        <v>2936</v>
      </c>
      <c r="B475" t="s">
        <v>4603</v>
      </c>
      <c r="C475" t="s">
        <v>1155</v>
      </c>
      <c r="D475" t="s">
        <v>4604</v>
      </c>
      <c r="F475" t="s">
        <v>3771</v>
      </c>
      <c r="G475" t="s">
        <v>3770</v>
      </c>
    </row>
    <row r="476" spans="1:7">
      <c r="A476" t="s">
        <v>2936</v>
      </c>
      <c r="B476" t="s">
        <v>3245</v>
      </c>
      <c r="C476" t="s">
        <v>1155</v>
      </c>
      <c r="D476" t="s">
        <v>3246</v>
      </c>
      <c r="F476" t="s">
        <v>4551</v>
      </c>
      <c r="G476" t="s">
        <v>3755</v>
      </c>
    </row>
    <row r="477" spans="1:7">
      <c r="A477" t="s">
        <v>2936</v>
      </c>
      <c r="B477" t="s">
        <v>3247</v>
      </c>
      <c r="C477" t="s">
        <v>1155</v>
      </c>
      <c r="D477" t="s">
        <v>4749</v>
      </c>
      <c r="F477" t="s">
        <v>3756</v>
      </c>
      <c r="G477" t="s">
        <v>3755</v>
      </c>
    </row>
    <row r="478" spans="1:7">
      <c r="A478" t="s">
        <v>2935</v>
      </c>
      <c r="B478" t="s">
        <v>3248</v>
      </c>
      <c r="C478" t="s">
        <v>1154</v>
      </c>
      <c r="D478" t="s">
        <v>3249</v>
      </c>
      <c r="F478" t="s">
        <v>3771</v>
      </c>
      <c r="G478" t="s">
        <v>3770</v>
      </c>
    </row>
    <row r="479" spans="1:7">
      <c r="A479" t="s">
        <v>2934</v>
      </c>
      <c r="B479" t="s">
        <v>3250</v>
      </c>
      <c r="C479" t="s">
        <v>1153</v>
      </c>
      <c r="D479" t="s">
        <v>3251</v>
      </c>
      <c r="F479" t="s">
        <v>3776</v>
      </c>
      <c r="G479" t="s">
        <v>3761</v>
      </c>
    </row>
    <row r="480" spans="1:7">
      <c r="A480" t="s">
        <v>2934</v>
      </c>
      <c r="B480" t="s">
        <v>3252</v>
      </c>
      <c r="C480" t="s">
        <v>1153</v>
      </c>
      <c r="D480" t="s">
        <v>4173</v>
      </c>
      <c r="F480" t="s">
        <v>4541</v>
      </c>
      <c r="G480" t="s">
        <v>3761</v>
      </c>
    </row>
    <row r="481" spans="1:7">
      <c r="A481" t="s">
        <v>2934</v>
      </c>
      <c r="B481" t="s">
        <v>3253</v>
      </c>
      <c r="C481" t="s">
        <v>1153</v>
      </c>
      <c r="D481" t="s">
        <v>4174</v>
      </c>
      <c r="F481" t="s">
        <v>4541</v>
      </c>
      <c r="G481" t="s">
        <v>3761</v>
      </c>
    </row>
    <row r="482" spans="1:7">
      <c r="A482" t="s">
        <v>2934</v>
      </c>
      <c r="B482" t="s">
        <v>3254</v>
      </c>
      <c r="C482" t="s">
        <v>1153</v>
      </c>
      <c r="D482" t="s">
        <v>3255</v>
      </c>
      <c r="F482" t="s">
        <v>3769</v>
      </c>
      <c r="G482" t="s">
        <v>3757</v>
      </c>
    </row>
    <row r="483" spans="1:7">
      <c r="A483" t="s">
        <v>2934</v>
      </c>
      <c r="B483" t="s">
        <v>3256</v>
      </c>
      <c r="C483" t="s">
        <v>1153</v>
      </c>
      <c r="D483" t="s">
        <v>3257</v>
      </c>
      <c r="F483" t="s">
        <v>3756</v>
      </c>
      <c r="G483" t="s">
        <v>3755</v>
      </c>
    </row>
    <row r="484" spans="1:7">
      <c r="A484" t="s">
        <v>2933</v>
      </c>
      <c r="B484" t="s">
        <v>3258</v>
      </c>
      <c r="C484" t="s">
        <v>1152</v>
      </c>
      <c r="D484" t="s">
        <v>3259</v>
      </c>
      <c r="F484" t="s">
        <v>3775</v>
      </c>
      <c r="G484" t="s">
        <v>3764</v>
      </c>
    </row>
    <row r="485" spans="1:7">
      <c r="A485" t="s">
        <v>2933</v>
      </c>
      <c r="B485" t="s">
        <v>3260</v>
      </c>
      <c r="C485" t="s">
        <v>1152</v>
      </c>
      <c r="D485" t="s">
        <v>3261</v>
      </c>
      <c r="F485" t="s">
        <v>4545</v>
      </c>
      <c r="G485" t="s">
        <v>3761</v>
      </c>
    </row>
    <row r="486" spans="1:7">
      <c r="A486" t="s">
        <v>2933</v>
      </c>
      <c r="B486" t="s">
        <v>3262</v>
      </c>
      <c r="C486" t="s">
        <v>1152</v>
      </c>
      <c r="D486" t="s">
        <v>3263</v>
      </c>
      <c r="F486" t="s">
        <v>4545</v>
      </c>
      <c r="G486" t="s">
        <v>3761</v>
      </c>
    </row>
    <row r="487" spans="1:7">
      <c r="A487" t="s">
        <v>2933</v>
      </c>
      <c r="B487" t="s">
        <v>3264</v>
      </c>
      <c r="C487" t="s">
        <v>1152</v>
      </c>
      <c r="D487" t="s">
        <v>3265</v>
      </c>
      <c r="F487" t="s">
        <v>4545</v>
      </c>
      <c r="G487" t="s">
        <v>3761</v>
      </c>
    </row>
    <row r="488" spans="1:7">
      <c r="A488" t="s">
        <v>2933</v>
      </c>
      <c r="B488" t="s">
        <v>3266</v>
      </c>
      <c r="C488" t="s">
        <v>1152</v>
      </c>
      <c r="D488" t="s">
        <v>4175</v>
      </c>
      <c r="F488" t="s">
        <v>4545</v>
      </c>
      <c r="G488" t="s">
        <v>3761</v>
      </c>
    </row>
    <row r="489" spans="1:7">
      <c r="A489" t="s">
        <v>2933</v>
      </c>
      <c r="B489" t="s">
        <v>3267</v>
      </c>
      <c r="C489" t="s">
        <v>1152</v>
      </c>
      <c r="D489" t="s">
        <v>3268</v>
      </c>
      <c r="F489" t="s">
        <v>4545</v>
      </c>
      <c r="G489" t="s">
        <v>3761</v>
      </c>
    </row>
    <row r="490" spans="1:7">
      <c r="A490" t="s">
        <v>2933</v>
      </c>
      <c r="B490" t="s">
        <v>3269</v>
      </c>
      <c r="C490" t="s">
        <v>1152</v>
      </c>
      <c r="D490" t="s">
        <v>4176</v>
      </c>
      <c r="F490" t="s">
        <v>4545</v>
      </c>
      <c r="G490" t="s">
        <v>3761</v>
      </c>
    </row>
    <row r="491" spans="1:7">
      <c r="A491" t="s">
        <v>2933</v>
      </c>
      <c r="B491" t="s">
        <v>3270</v>
      </c>
      <c r="C491" t="s">
        <v>1152</v>
      </c>
      <c r="D491" t="s">
        <v>4177</v>
      </c>
      <c r="F491" t="s">
        <v>4545</v>
      </c>
      <c r="G491" t="s">
        <v>3761</v>
      </c>
    </row>
    <row r="492" spans="1:7">
      <c r="A492" t="s">
        <v>2933</v>
      </c>
      <c r="B492" t="s">
        <v>3271</v>
      </c>
      <c r="C492" t="s">
        <v>1152</v>
      </c>
      <c r="D492" t="s">
        <v>3272</v>
      </c>
      <c r="F492" t="s">
        <v>4545</v>
      </c>
      <c r="G492" t="s">
        <v>3761</v>
      </c>
    </row>
    <row r="493" spans="1:7">
      <c r="A493" t="s">
        <v>2933</v>
      </c>
      <c r="B493" t="s">
        <v>3273</v>
      </c>
      <c r="C493" t="s">
        <v>1152</v>
      </c>
      <c r="D493" t="s">
        <v>3274</v>
      </c>
      <c r="F493" t="s">
        <v>3758</v>
      </c>
      <c r="G493" t="s">
        <v>3757</v>
      </c>
    </row>
    <row r="494" spans="1:7">
      <c r="A494" t="s">
        <v>2933</v>
      </c>
      <c r="B494" t="s">
        <v>3275</v>
      </c>
      <c r="C494" t="s">
        <v>1152</v>
      </c>
      <c r="D494" t="s">
        <v>3276</v>
      </c>
      <c r="F494" t="s">
        <v>3758</v>
      </c>
      <c r="G494" t="s">
        <v>3757</v>
      </c>
    </row>
    <row r="495" spans="1:7">
      <c r="A495" t="s">
        <v>2933</v>
      </c>
      <c r="B495" t="s">
        <v>3277</v>
      </c>
      <c r="C495" t="s">
        <v>1152</v>
      </c>
      <c r="D495" t="s">
        <v>3278</v>
      </c>
      <c r="F495" t="s">
        <v>3758</v>
      </c>
      <c r="G495" t="s">
        <v>3757</v>
      </c>
    </row>
    <row r="496" spans="1:7">
      <c r="A496" t="s">
        <v>2933</v>
      </c>
      <c r="B496" t="s">
        <v>3279</v>
      </c>
      <c r="C496" t="s">
        <v>1152</v>
      </c>
      <c r="D496" t="s">
        <v>4178</v>
      </c>
      <c r="F496" t="s">
        <v>3756</v>
      </c>
      <c r="G496" t="s">
        <v>3755</v>
      </c>
    </row>
    <row r="497" spans="1:7">
      <c r="A497" t="s">
        <v>2932</v>
      </c>
      <c r="B497" t="s">
        <v>3280</v>
      </c>
      <c r="C497" t="s">
        <v>1265</v>
      </c>
      <c r="D497" t="s">
        <v>4179</v>
      </c>
      <c r="F497" t="s">
        <v>3017</v>
      </c>
      <c r="G497" t="s">
        <v>3764</v>
      </c>
    </row>
    <row r="498" spans="1:7">
      <c r="A498" t="s">
        <v>2932</v>
      </c>
      <c r="B498" t="s">
        <v>3281</v>
      </c>
      <c r="C498" t="s">
        <v>1265</v>
      </c>
      <c r="D498" t="s">
        <v>3282</v>
      </c>
      <c r="F498" t="s">
        <v>4545</v>
      </c>
      <c r="G498" t="s">
        <v>3761</v>
      </c>
    </row>
    <row r="499" spans="1:7">
      <c r="A499" t="s">
        <v>2932</v>
      </c>
      <c r="B499" t="s">
        <v>3283</v>
      </c>
      <c r="C499" t="s">
        <v>1265</v>
      </c>
      <c r="D499" t="s">
        <v>3284</v>
      </c>
      <c r="F499" t="s">
        <v>4545</v>
      </c>
      <c r="G499" t="s">
        <v>3761</v>
      </c>
    </row>
    <row r="500" spans="1:7">
      <c r="A500" t="s">
        <v>2932</v>
      </c>
      <c r="B500" t="s">
        <v>3285</v>
      </c>
      <c r="C500" t="s">
        <v>1265</v>
      </c>
      <c r="D500" t="s">
        <v>3286</v>
      </c>
      <c r="F500" t="s">
        <v>4545</v>
      </c>
      <c r="G500" t="s">
        <v>3761</v>
      </c>
    </row>
    <row r="501" spans="1:7">
      <c r="A501" t="s">
        <v>2932</v>
      </c>
      <c r="B501" t="s">
        <v>3287</v>
      </c>
      <c r="C501" t="s">
        <v>1265</v>
      </c>
      <c r="D501" t="s">
        <v>3288</v>
      </c>
      <c r="F501" t="s">
        <v>4545</v>
      </c>
      <c r="G501" t="s">
        <v>3761</v>
      </c>
    </row>
    <row r="502" spans="1:7">
      <c r="A502" t="s">
        <v>2932</v>
      </c>
      <c r="B502" t="s">
        <v>3289</v>
      </c>
      <c r="C502" t="s">
        <v>1265</v>
      </c>
      <c r="D502" t="s">
        <v>3290</v>
      </c>
      <c r="F502" t="s">
        <v>4545</v>
      </c>
      <c r="G502" t="s">
        <v>3761</v>
      </c>
    </row>
    <row r="503" spans="1:7">
      <c r="A503" t="s">
        <v>2932</v>
      </c>
      <c r="B503" t="s">
        <v>3291</v>
      </c>
      <c r="C503" t="s">
        <v>1265</v>
      </c>
      <c r="D503" t="s">
        <v>3292</v>
      </c>
      <c r="F503" t="s">
        <v>4545</v>
      </c>
      <c r="G503" t="s">
        <v>3761</v>
      </c>
    </row>
    <row r="504" spans="1:7">
      <c r="A504" t="s">
        <v>2932</v>
      </c>
      <c r="B504" t="s">
        <v>3293</v>
      </c>
      <c r="C504" t="s">
        <v>1265</v>
      </c>
      <c r="D504" t="s">
        <v>3294</v>
      </c>
      <c r="F504" t="s">
        <v>3758</v>
      </c>
      <c r="G504" t="s">
        <v>3757</v>
      </c>
    </row>
    <row r="505" spans="1:7">
      <c r="A505" t="s">
        <v>2932</v>
      </c>
      <c r="B505" t="s">
        <v>3295</v>
      </c>
      <c r="C505" t="s">
        <v>1265</v>
      </c>
      <c r="D505" t="s">
        <v>3296</v>
      </c>
      <c r="F505" t="s">
        <v>3758</v>
      </c>
      <c r="G505" t="s">
        <v>3757</v>
      </c>
    </row>
    <row r="506" spans="1:7">
      <c r="A506" t="s">
        <v>2932</v>
      </c>
      <c r="B506" t="s">
        <v>3297</v>
      </c>
      <c r="C506" t="s">
        <v>1265</v>
      </c>
      <c r="D506" t="s">
        <v>3298</v>
      </c>
      <c r="F506" t="s">
        <v>3758</v>
      </c>
      <c r="G506" t="s">
        <v>3757</v>
      </c>
    </row>
    <row r="507" spans="1:7">
      <c r="A507" t="s">
        <v>2932</v>
      </c>
      <c r="B507" t="s">
        <v>3299</v>
      </c>
      <c r="C507" t="s">
        <v>1265</v>
      </c>
      <c r="D507" t="s">
        <v>3300</v>
      </c>
      <c r="F507" t="s">
        <v>3756</v>
      </c>
      <c r="G507" t="s">
        <v>3755</v>
      </c>
    </row>
    <row r="508" spans="1:7">
      <c r="A508" t="s">
        <v>2931</v>
      </c>
      <c r="B508" t="s">
        <v>3301</v>
      </c>
      <c r="C508" t="s">
        <v>94</v>
      </c>
      <c r="D508" t="s">
        <v>3302</v>
      </c>
      <c r="F508" t="s">
        <v>3762</v>
      </c>
      <c r="G508" t="s">
        <v>3761</v>
      </c>
    </row>
    <row r="509" spans="1:7">
      <c r="A509" t="s">
        <v>2931</v>
      </c>
      <c r="B509" t="s">
        <v>3303</v>
      </c>
      <c r="C509" t="s">
        <v>94</v>
      </c>
      <c r="D509" t="s">
        <v>4180</v>
      </c>
      <c r="F509" t="s">
        <v>3774</v>
      </c>
      <c r="G509" t="s">
        <v>3761</v>
      </c>
    </row>
    <row r="510" spans="1:7">
      <c r="A510" t="s">
        <v>2931</v>
      </c>
      <c r="B510" t="s">
        <v>3304</v>
      </c>
      <c r="C510" t="s">
        <v>94</v>
      </c>
      <c r="D510" t="s">
        <v>3305</v>
      </c>
      <c r="F510" t="s">
        <v>3765</v>
      </c>
      <c r="G510" t="s">
        <v>3764</v>
      </c>
    </row>
    <row r="511" spans="1:7">
      <c r="A511" t="s">
        <v>2931</v>
      </c>
      <c r="B511" t="s">
        <v>3306</v>
      </c>
      <c r="C511" t="s">
        <v>94</v>
      </c>
      <c r="D511" t="s">
        <v>3307</v>
      </c>
      <c r="F511" t="s">
        <v>3758</v>
      </c>
      <c r="G511" t="s">
        <v>3757</v>
      </c>
    </row>
    <row r="512" spans="1:7">
      <c r="A512" t="s">
        <v>2931</v>
      </c>
      <c r="B512" t="s">
        <v>3308</v>
      </c>
      <c r="C512" t="s">
        <v>94</v>
      </c>
      <c r="D512" t="s">
        <v>3309</v>
      </c>
      <c r="F512" t="s">
        <v>3756</v>
      </c>
      <c r="G512" t="s">
        <v>3755</v>
      </c>
    </row>
    <row r="513" spans="1:7">
      <c r="A513" t="s">
        <v>2931</v>
      </c>
      <c r="B513" t="s">
        <v>3570</v>
      </c>
      <c r="C513" t="s">
        <v>94</v>
      </c>
      <c r="D513" t="s">
        <v>3583</v>
      </c>
      <c r="F513" t="s">
        <v>3756</v>
      </c>
      <c r="G513" t="s">
        <v>3755</v>
      </c>
    </row>
    <row r="514" spans="1:7">
      <c r="A514" t="s">
        <v>2930</v>
      </c>
      <c r="B514" t="s">
        <v>3310</v>
      </c>
      <c r="C514" t="s">
        <v>1151</v>
      </c>
      <c r="D514" t="s">
        <v>3311</v>
      </c>
      <c r="F514" t="s">
        <v>3780</v>
      </c>
      <c r="G514" t="s">
        <v>3764</v>
      </c>
    </row>
    <row r="515" spans="1:7">
      <c r="A515" t="s">
        <v>2930</v>
      </c>
      <c r="B515" t="s">
        <v>3312</v>
      </c>
      <c r="C515" t="s">
        <v>1151</v>
      </c>
      <c r="D515" t="s">
        <v>3313</v>
      </c>
      <c r="F515" t="s">
        <v>3787</v>
      </c>
      <c r="G515" t="s">
        <v>3761</v>
      </c>
    </row>
    <row r="516" spans="1:7">
      <c r="A516" t="s">
        <v>2930</v>
      </c>
      <c r="B516" t="s">
        <v>4606</v>
      </c>
      <c r="C516" t="s">
        <v>1151</v>
      </c>
      <c r="D516" t="s">
        <v>4607</v>
      </c>
      <c r="F516" t="s">
        <v>3758</v>
      </c>
      <c r="G516" t="s">
        <v>3757</v>
      </c>
    </row>
    <row r="517" spans="1:7">
      <c r="A517" t="s">
        <v>2930</v>
      </c>
      <c r="B517" t="s">
        <v>3314</v>
      </c>
      <c r="C517" t="s">
        <v>1151</v>
      </c>
      <c r="D517" t="s">
        <v>4608</v>
      </c>
      <c r="F517" t="s">
        <v>3756</v>
      </c>
      <c r="G517" t="s">
        <v>3755</v>
      </c>
    </row>
    <row r="518" spans="1:7">
      <c r="A518" t="s">
        <v>2929</v>
      </c>
      <c r="B518" t="s">
        <v>3315</v>
      </c>
      <c r="C518" t="s">
        <v>1150</v>
      </c>
      <c r="D518" t="s">
        <v>3316</v>
      </c>
      <c r="F518" t="s">
        <v>4545</v>
      </c>
      <c r="G518" t="s">
        <v>3761</v>
      </c>
    </row>
    <row r="519" spans="1:7">
      <c r="A519" t="s">
        <v>2929</v>
      </c>
      <c r="B519" t="s">
        <v>3317</v>
      </c>
      <c r="C519" t="s">
        <v>1150</v>
      </c>
      <c r="D519" t="s">
        <v>4181</v>
      </c>
      <c r="F519" t="s">
        <v>4545</v>
      </c>
      <c r="G519" t="s">
        <v>3761</v>
      </c>
    </row>
    <row r="520" spans="1:7">
      <c r="A520" t="s">
        <v>2929</v>
      </c>
      <c r="B520" t="s">
        <v>3318</v>
      </c>
      <c r="C520" t="s">
        <v>1150</v>
      </c>
      <c r="D520" t="s">
        <v>4182</v>
      </c>
      <c r="F520" t="s">
        <v>3017</v>
      </c>
      <c r="G520" t="s">
        <v>3764</v>
      </c>
    </row>
    <row r="521" spans="1:7">
      <c r="A521" t="s">
        <v>2929</v>
      </c>
      <c r="B521" t="s">
        <v>3319</v>
      </c>
      <c r="C521" t="s">
        <v>1150</v>
      </c>
      <c r="D521" t="s">
        <v>3320</v>
      </c>
      <c r="F521" t="s">
        <v>4545</v>
      </c>
      <c r="G521" t="s">
        <v>3761</v>
      </c>
    </row>
    <row r="522" spans="1:7">
      <c r="A522" t="s">
        <v>2929</v>
      </c>
      <c r="B522" t="s">
        <v>3321</v>
      </c>
      <c r="C522" t="s">
        <v>1150</v>
      </c>
      <c r="D522" t="s">
        <v>3322</v>
      </c>
      <c r="F522" t="s">
        <v>4545</v>
      </c>
      <c r="G522" t="s">
        <v>3761</v>
      </c>
    </row>
    <row r="523" spans="1:7">
      <c r="A523" t="s">
        <v>2929</v>
      </c>
      <c r="B523" t="s">
        <v>3323</v>
      </c>
      <c r="C523" t="s">
        <v>1150</v>
      </c>
      <c r="D523" t="s">
        <v>3324</v>
      </c>
      <c r="F523" t="s">
        <v>4545</v>
      </c>
      <c r="G523" t="s">
        <v>3761</v>
      </c>
    </row>
    <row r="524" spans="1:7">
      <c r="A524" t="s">
        <v>2929</v>
      </c>
      <c r="B524" t="s">
        <v>3325</v>
      </c>
      <c r="C524" t="s">
        <v>1150</v>
      </c>
      <c r="D524" t="s">
        <v>3326</v>
      </c>
      <c r="F524" t="s">
        <v>3758</v>
      </c>
      <c r="G524" t="s">
        <v>3757</v>
      </c>
    </row>
    <row r="525" spans="1:7">
      <c r="A525" t="s">
        <v>2929</v>
      </c>
      <c r="B525" t="s">
        <v>3327</v>
      </c>
      <c r="C525" t="s">
        <v>1150</v>
      </c>
      <c r="D525" t="s">
        <v>3328</v>
      </c>
      <c r="F525" t="s">
        <v>3756</v>
      </c>
      <c r="G525" t="s">
        <v>3755</v>
      </c>
    </row>
    <row r="526" spans="1:7">
      <c r="A526" t="s">
        <v>2928</v>
      </c>
      <c r="B526" t="s">
        <v>3329</v>
      </c>
      <c r="C526" t="s">
        <v>1149</v>
      </c>
      <c r="D526" t="s">
        <v>4183</v>
      </c>
      <c r="F526" t="s">
        <v>3778</v>
      </c>
      <c r="G526" t="s">
        <v>3761</v>
      </c>
    </row>
    <row r="527" spans="1:7">
      <c r="A527" t="s">
        <v>2927</v>
      </c>
      <c r="B527" t="s">
        <v>3330</v>
      </c>
      <c r="C527" t="s">
        <v>1148</v>
      </c>
      <c r="D527" t="s">
        <v>3331</v>
      </c>
      <c r="F527" t="s">
        <v>3780</v>
      </c>
      <c r="G527" t="s">
        <v>3764</v>
      </c>
    </row>
    <row r="528" spans="1:7">
      <c r="A528" t="s">
        <v>2927</v>
      </c>
      <c r="B528" t="s">
        <v>3332</v>
      </c>
      <c r="C528" t="s">
        <v>1148</v>
      </c>
      <c r="D528" t="s">
        <v>3333</v>
      </c>
      <c r="F528" t="s">
        <v>3780</v>
      </c>
      <c r="G528" t="s">
        <v>3764</v>
      </c>
    </row>
    <row r="529" spans="1:7">
      <c r="A529" t="s">
        <v>2927</v>
      </c>
      <c r="B529" t="s">
        <v>4610</v>
      </c>
      <c r="C529" t="s">
        <v>1148</v>
      </c>
      <c r="D529" t="s">
        <v>4611</v>
      </c>
      <c r="F529" t="s">
        <v>3779</v>
      </c>
      <c r="G529" t="s">
        <v>3761</v>
      </c>
    </row>
    <row r="530" spans="1:7">
      <c r="A530" t="s">
        <v>2927</v>
      </c>
      <c r="B530" t="s">
        <v>3334</v>
      </c>
      <c r="C530" t="s">
        <v>1148</v>
      </c>
      <c r="D530" t="s">
        <v>4612</v>
      </c>
      <c r="F530" t="s">
        <v>3779</v>
      </c>
      <c r="G530" t="s">
        <v>3761</v>
      </c>
    </row>
    <row r="531" spans="1:7">
      <c r="A531" t="s">
        <v>2927</v>
      </c>
      <c r="B531" t="s">
        <v>3335</v>
      </c>
      <c r="C531" t="s">
        <v>1148</v>
      </c>
      <c r="D531" t="s">
        <v>3336</v>
      </c>
      <c r="F531" t="s">
        <v>3772</v>
      </c>
      <c r="G531" t="s">
        <v>3757</v>
      </c>
    </row>
    <row r="532" spans="1:7">
      <c r="A532" t="s">
        <v>2927</v>
      </c>
      <c r="B532" t="s">
        <v>3337</v>
      </c>
      <c r="C532" t="s">
        <v>1148</v>
      </c>
      <c r="D532" t="s">
        <v>4184</v>
      </c>
      <c r="F532" t="s">
        <v>3756</v>
      </c>
      <c r="G532" t="s">
        <v>3755</v>
      </c>
    </row>
    <row r="533" spans="1:7">
      <c r="A533" t="s">
        <v>2926</v>
      </c>
      <c r="B533" t="s">
        <v>3338</v>
      </c>
      <c r="C533" t="s">
        <v>1147</v>
      </c>
      <c r="D533" t="s">
        <v>3339</v>
      </c>
      <c r="F533" t="s">
        <v>3773</v>
      </c>
      <c r="G533" t="s">
        <v>3761</v>
      </c>
    </row>
    <row r="534" spans="1:7">
      <c r="A534" t="s">
        <v>2926</v>
      </c>
      <c r="B534" t="s">
        <v>3340</v>
      </c>
      <c r="C534" t="s">
        <v>1147</v>
      </c>
      <c r="D534" t="s">
        <v>1922</v>
      </c>
      <c r="F534" t="s">
        <v>3785</v>
      </c>
      <c r="G534" t="s">
        <v>3761</v>
      </c>
    </row>
    <row r="535" spans="1:7">
      <c r="A535" t="s">
        <v>2926</v>
      </c>
      <c r="B535" t="s">
        <v>3341</v>
      </c>
      <c r="C535" t="s">
        <v>1147</v>
      </c>
      <c r="D535" t="s">
        <v>4185</v>
      </c>
      <c r="F535" t="s">
        <v>3767</v>
      </c>
      <c r="G535" t="s">
        <v>4553</v>
      </c>
    </row>
    <row r="536" spans="1:7">
      <c r="A536" t="s">
        <v>2925</v>
      </c>
      <c r="B536" t="s">
        <v>3342</v>
      </c>
      <c r="C536" t="s">
        <v>1146</v>
      </c>
      <c r="D536" t="s">
        <v>3343</v>
      </c>
      <c r="F536" t="s">
        <v>3017</v>
      </c>
      <c r="G536" t="s">
        <v>3764</v>
      </c>
    </row>
    <row r="537" spans="1:7">
      <c r="A537" t="s">
        <v>2925</v>
      </c>
      <c r="B537" t="s">
        <v>3344</v>
      </c>
      <c r="C537" t="s">
        <v>1146</v>
      </c>
      <c r="D537" t="s">
        <v>4750</v>
      </c>
      <c r="F537" t="s">
        <v>4556</v>
      </c>
      <c r="G537" t="s">
        <v>3761</v>
      </c>
    </row>
    <row r="538" spans="1:7">
      <c r="A538" t="s">
        <v>2925</v>
      </c>
      <c r="B538" t="s">
        <v>3345</v>
      </c>
      <c r="C538" t="s">
        <v>1146</v>
      </c>
      <c r="D538" t="s">
        <v>4751</v>
      </c>
      <c r="F538" t="s">
        <v>4556</v>
      </c>
      <c r="G538" t="s">
        <v>3761</v>
      </c>
    </row>
    <row r="539" spans="1:7">
      <c r="A539" t="s">
        <v>2925</v>
      </c>
      <c r="B539" t="s">
        <v>4613</v>
      </c>
      <c r="C539" t="s">
        <v>1146</v>
      </c>
      <c r="D539" t="s">
        <v>4614</v>
      </c>
      <c r="F539" t="s">
        <v>3779</v>
      </c>
      <c r="G539" t="s">
        <v>3761</v>
      </c>
    </row>
    <row r="540" spans="1:7">
      <c r="A540" t="s">
        <v>2925</v>
      </c>
      <c r="B540" t="s">
        <v>3346</v>
      </c>
      <c r="C540" t="s">
        <v>1146</v>
      </c>
      <c r="D540" t="s">
        <v>3347</v>
      </c>
      <c r="F540" t="s">
        <v>4556</v>
      </c>
      <c r="G540" t="s">
        <v>3761</v>
      </c>
    </row>
    <row r="541" spans="1:7">
      <c r="A541" t="s">
        <v>2925</v>
      </c>
      <c r="B541" t="s">
        <v>3348</v>
      </c>
      <c r="C541" t="s">
        <v>1146</v>
      </c>
      <c r="D541" t="s">
        <v>3349</v>
      </c>
      <c r="F541" t="s">
        <v>3801</v>
      </c>
      <c r="G541" t="s">
        <v>3770</v>
      </c>
    </row>
    <row r="542" spans="1:7">
      <c r="A542" t="s">
        <v>2925</v>
      </c>
      <c r="B542" t="s">
        <v>3350</v>
      </c>
      <c r="C542" t="s">
        <v>1146</v>
      </c>
      <c r="D542" t="s">
        <v>3351</v>
      </c>
      <c r="F542" t="s">
        <v>3792</v>
      </c>
      <c r="G542" t="s">
        <v>4553</v>
      </c>
    </row>
    <row r="543" spans="1:7">
      <c r="A543" t="s">
        <v>2924</v>
      </c>
      <c r="B543" t="s">
        <v>3352</v>
      </c>
      <c r="C543" t="s">
        <v>84</v>
      </c>
      <c r="D543" t="s">
        <v>4186</v>
      </c>
      <c r="F543" t="s">
        <v>3768</v>
      </c>
      <c r="G543" t="s">
        <v>3761</v>
      </c>
    </row>
    <row r="544" spans="1:7">
      <c r="A544" t="s">
        <v>2924</v>
      </c>
      <c r="B544" t="s">
        <v>3353</v>
      </c>
      <c r="C544" t="s">
        <v>84</v>
      </c>
      <c r="D544" t="s">
        <v>3354</v>
      </c>
      <c r="F544" t="s">
        <v>3767</v>
      </c>
      <c r="G544" t="s">
        <v>4553</v>
      </c>
    </row>
    <row r="545" spans="1:7">
      <c r="A545" t="s">
        <v>2923</v>
      </c>
      <c r="B545" t="s">
        <v>3355</v>
      </c>
      <c r="C545" t="s">
        <v>1145</v>
      </c>
      <c r="D545" t="s">
        <v>3356</v>
      </c>
      <c r="F545" t="s">
        <v>4536</v>
      </c>
      <c r="G545" t="s">
        <v>3761</v>
      </c>
    </row>
    <row r="546" spans="1:7">
      <c r="A546" t="s">
        <v>2922</v>
      </c>
      <c r="B546" t="s">
        <v>3357</v>
      </c>
      <c r="C546" t="s">
        <v>584</v>
      </c>
      <c r="D546" t="s">
        <v>3358</v>
      </c>
      <c r="F546" t="s">
        <v>3768</v>
      </c>
      <c r="G546" t="s">
        <v>3761</v>
      </c>
    </row>
    <row r="547" spans="1:7">
      <c r="A547" t="s">
        <v>2921</v>
      </c>
      <c r="B547" t="s">
        <v>3359</v>
      </c>
      <c r="C547" t="s">
        <v>1144</v>
      </c>
      <c r="D547" t="s">
        <v>3360</v>
      </c>
      <c r="F547" t="s">
        <v>3776</v>
      </c>
      <c r="G547" t="s">
        <v>3761</v>
      </c>
    </row>
    <row r="548" spans="1:7">
      <c r="A548" t="s">
        <v>2921</v>
      </c>
      <c r="B548" t="s">
        <v>3361</v>
      </c>
      <c r="C548" t="s">
        <v>1144</v>
      </c>
      <c r="D548" t="s">
        <v>3362</v>
      </c>
      <c r="F548" t="s">
        <v>3765</v>
      </c>
      <c r="G548" t="s">
        <v>3764</v>
      </c>
    </row>
    <row r="549" spans="1:7">
      <c r="A549" t="s">
        <v>2921</v>
      </c>
      <c r="B549" t="s">
        <v>3363</v>
      </c>
      <c r="C549" t="s">
        <v>1144</v>
      </c>
      <c r="D549" t="s">
        <v>3364</v>
      </c>
      <c r="F549" t="s">
        <v>3778</v>
      </c>
      <c r="G549" t="s">
        <v>3761</v>
      </c>
    </row>
    <row r="550" spans="1:7">
      <c r="A550" t="s">
        <v>2921</v>
      </c>
      <c r="B550" t="s">
        <v>3365</v>
      </c>
      <c r="C550" t="s">
        <v>1144</v>
      </c>
      <c r="D550" t="s">
        <v>3366</v>
      </c>
      <c r="F550" t="s">
        <v>3769</v>
      </c>
      <c r="G550" t="s">
        <v>3757</v>
      </c>
    </row>
    <row r="551" spans="1:7">
      <c r="A551" t="s">
        <v>2921</v>
      </c>
      <c r="B551" t="s">
        <v>3367</v>
      </c>
      <c r="C551" t="s">
        <v>1144</v>
      </c>
      <c r="D551" t="s">
        <v>3368</v>
      </c>
      <c r="F551" t="s">
        <v>3756</v>
      </c>
      <c r="G551" t="s">
        <v>3755</v>
      </c>
    </row>
    <row r="552" spans="1:7">
      <c r="A552" t="s">
        <v>2920</v>
      </c>
      <c r="B552" t="s">
        <v>3369</v>
      </c>
      <c r="C552" t="s">
        <v>1143</v>
      </c>
      <c r="D552" t="s">
        <v>3585</v>
      </c>
      <c r="F552" t="s">
        <v>3766</v>
      </c>
      <c r="G552" t="s">
        <v>3761</v>
      </c>
    </row>
    <row r="553" spans="1:7">
      <c r="A553" t="s">
        <v>2920</v>
      </c>
      <c r="B553" t="s">
        <v>3370</v>
      </c>
      <c r="C553" t="s">
        <v>1143</v>
      </c>
      <c r="D553" t="s">
        <v>3371</v>
      </c>
      <c r="F553" t="s">
        <v>3790</v>
      </c>
      <c r="G553" t="s">
        <v>4553</v>
      </c>
    </row>
    <row r="554" spans="1:7">
      <c r="A554" t="s">
        <v>2919</v>
      </c>
      <c r="B554" t="s">
        <v>3372</v>
      </c>
      <c r="C554" t="s">
        <v>1142</v>
      </c>
      <c r="D554" t="s">
        <v>3373</v>
      </c>
      <c r="F554" t="s">
        <v>3768</v>
      </c>
      <c r="G554" t="s">
        <v>3761</v>
      </c>
    </row>
    <row r="555" spans="1:7">
      <c r="A555" t="s">
        <v>2919</v>
      </c>
      <c r="B555" t="s">
        <v>3374</v>
      </c>
      <c r="C555" t="s">
        <v>1142</v>
      </c>
      <c r="D555" t="s">
        <v>3375</v>
      </c>
      <c r="F555" t="s">
        <v>3767</v>
      </c>
      <c r="G555" t="s">
        <v>4553</v>
      </c>
    </row>
    <row r="556" spans="1:7">
      <c r="A556" t="s">
        <v>2918</v>
      </c>
      <c r="B556" t="s">
        <v>4619</v>
      </c>
      <c r="C556" t="s">
        <v>1141</v>
      </c>
      <c r="D556" t="s">
        <v>4620</v>
      </c>
      <c r="F556" t="s">
        <v>4596</v>
      </c>
      <c r="G556" t="s">
        <v>3764</v>
      </c>
    </row>
    <row r="557" spans="1:7">
      <c r="A557" t="s">
        <v>2918</v>
      </c>
      <c r="B557" t="s">
        <v>3376</v>
      </c>
      <c r="C557" t="s">
        <v>1141</v>
      </c>
      <c r="D557" t="s">
        <v>3377</v>
      </c>
      <c r="F557" t="s">
        <v>4545</v>
      </c>
      <c r="G557" t="s">
        <v>3761</v>
      </c>
    </row>
    <row r="558" spans="1:7">
      <c r="A558" t="s">
        <v>2918</v>
      </c>
      <c r="B558" t="s">
        <v>3378</v>
      </c>
      <c r="C558" t="s">
        <v>1141</v>
      </c>
      <c r="D558" t="s">
        <v>3379</v>
      </c>
      <c r="F558" t="s">
        <v>4596</v>
      </c>
      <c r="G558" t="s">
        <v>3764</v>
      </c>
    </row>
    <row r="559" spans="1:7">
      <c r="A559" t="s">
        <v>2918</v>
      </c>
      <c r="B559" t="s">
        <v>3380</v>
      </c>
      <c r="C559" t="s">
        <v>1141</v>
      </c>
      <c r="D559" t="s">
        <v>3381</v>
      </c>
      <c r="F559" t="s">
        <v>4541</v>
      </c>
      <c r="G559" t="s">
        <v>3761</v>
      </c>
    </row>
    <row r="560" spans="1:7">
      <c r="A560" t="s">
        <v>2918</v>
      </c>
      <c r="B560" t="s">
        <v>3382</v>
      </c>
      <c r="C560" t="s">
        <v>1141</v>
      </c>
      <c r="D560" t="s">
        <v>3383</v>
      </c>
      <c r="F560" t="s">
        <v>4548</v>
      </c>
      <c r="G560" t="s">
        <v>3764</v>
      </c>
    </row>
    <row r="561" spans="1:7">
      <c r="A561" t="s">
        <v>2918</v>
      </c>
      <c r="B561" t="s">
        <v>3384</v>
      </c>
      <c r="C561" t="s">
        <v>1141</v>
      </c>
      <c r="D561" t="s">
        <v>3385</v>
      </c>
      <c r="F561" t="s">
        <v>3790</v>
      </c>
      <c r="G561" t="s">
        <v>4553</v>
      </c>
    </row>
    <row r="562" spans="1:7">
      <c r="A562" t="s">
        <v>2918</v>
      </c>
      <c r="B562" t="s">
        <v>3386</v>
      </c>
      <c r="C562" t="s">
        <v>1141</v>
      </c>
      <c r="D562" t="s">
        <v>3387</v>
      </c>
      <c r="F562" t="s">
        <v>3758</v>
      </c>
      <c r="G562" t="s">
        <v>3757</v>
      </c>
    </row>
    <row r="563" spans="1:7">
      <c r="A563" t="s">
        <v>2918</v>
      </c>
      <c r="B563" t="s">
        <v>3388</v>
      </c>
      <c r="C563" t="s">
        <v>1141</v>
      </c>
      <c r="D563" t="s">
        <v>3389</v>
      </c>
      <c r="F563" t="s">
        <v>3017</v>
      </c>
      <c r="G563" t="s">
        <v>3764</v>
      </c>
    </row>
    <row r="564" spans="1:7">
      <c r="A564" t="s">
        <v>2918</v>
      </c>
      <c r="B564" t="s">
        <v>3390</v>
      </c>
      <c r="C564" t="s">
        <v>1141</v>
      </c>
      <c r="D564" t="s">
        <v>3391</v>
      </c>
      <c r="F564" t="s">
        <v>3769</v>
      </c>
      <c r="G564" t="s">
        <v>3757</v>
      </c>
    </row>
    <row r="565" spans="1:7">
      <c r="A565" t="s">
        <v>2918</v>
      </c>
      <c r="B565" t="s">
        <v>3392</v>
      </c>
      <c r="C565" t="s">
        <v>1141</v>
      </c>
      <c r="D565" t="s">
        <v>4187</v>
      </c>
      <c r="F565" t="s">
        <v>4541</v>
      </c>
      <c r="G565" t="s">
        <v>3761</v>
      </c>
    </row>
    <row r="566" spans="1:7">
      <c r="A566" t="s">
        <v>2918</v>
      </c>
      <c r="B566" t="s">
        <v>3393</v>
      </c>
      <c r="C566" t="s">
        <v>1141</v>
      </c>
      <c r="D566" t="s">
        <v>3394</v>
      </c>
      <c r="F566" t="s">
        <v>4621</v>
      </c>
      <c r="G566" t="s">
        <v>4553</v>
      </c>
    </row>
    <row r="567" spans="1:7">
      <c r="A567" t="s">
        <v>2918</v>
      </c>
      <c r="B567" t="s">
        <v>3395</v>
      </c>
      <c r="C567" t="s">
        <v>1141</v>
      </c>
      <c r="D567" t="s">
        <v>3396</v>
      </c>
      <c r="F567" t="s">
        <v>4541</v>
      </c>
      <c r="G567" t="s">
        <v>3761</v>
      </c>
    </row>
    <row r="568" spans="1:7">
      <c r="A568" t="s">
        <v>2918</v>
      </c>
      <c r="B568" t="s">
        <v>3397</v>
      </c>
      <c r="C568" t="s">
        <v>1141</v>
      </c>
      <c r="D568" t="s">
        <v>3398</v>
      </c>
      <c r="F568" t="s">
        <v>4548</v>
      </c>
      <c r="G568" t="s">
        <v>3764</v>
      </c>
    </row>
    <row r="569" spans="1:7">
      <c r="A569" t="s">
        <v>2918</v>
      </c>
      <c r="B569" t="s">
        <v>3399</v>
      </c>
      <c r="C569" t="s">
        <v>1141</v>
      </c>
      <c r="D569" t="s">
        <v>3400</v>
      </c>
      <c r="F569" t="s">
        <v>3769</v>
      </c>
      <c r="G569" t="s">
        <v>3757</v>
      </c>
    </row>
    <row r="570" spans="1:7">
      <c r="A570" t="s">
        <v>2918</v>
      </c>
      <c r="B570" t="s">
        <v>3401</v>
      </c>
      <c r="C570" t="s">
        <v>1141</v>
      </c>
      <c r="D570" t="s">
        <v>4188</v>
      </c>
      <c r="F570" t="s">
        <v>4569</v>
      </c>
      <c r="G570" t="s">
        <v>3770</v>
      </c>
    </row>
    <row r="571" spans="1:7">
      <c r="A571" t="s">
        <v>2918</v>
      </c>
      <c r="B571" t="s">
        <v>3402</v>
      </c>
      <c r="C571" t="s">
        <v>1141</v>
      </c>
      <c r="D571" t="s">
        <v>3403</v>
      </c>
      <c r="F571" t="s">
        <v>3756</v>
      </c>
      <c r="G571" t="s">
        <v>3755</v>
      </c>
    </row>
    <row r="572" spans="1:7">
      <c r="A572" t="s">
        <v>2917</v>
      </c>
      <c r="B572" t="s">
        <v>3404</v>
      </c>
      <c r="C572" t="s">
        <v>1140</v>
      </c>
      <c r="D572" t="s">
        <v>3405</v>
      </c>
      <c r="F572" t="s">
        <v>3766</v>
      </c>
      <c r="G572" t="s">
        <v>3761</v>
      </c>
    </row>
    <row r="573" spans="1:7">
      <c r="A573" t="s">
        <v>2917</v>
      </c>
      <c r="B573" t="s">
        <v>3406</v>
      </c>
      <c r="C573" t="s">
        <v>1140</v>
      </c>
      <c r="D573" t="s">
        <v>4189</v>
      </c>
      <c r="F573" t="s">
        <v>4545</v>
      </c>
      <c r="G573" t="s">
        <v>3761</v>
      </c>
    </row>
    <row r="574" spans="1:7">
      <c r="A574" t="s">
        <v>2917</v>
      </c>
      <c r="B574" t="s">
        <v>3407</v>
      </c>
      <c r="C574" t="s">
        <v>1140</v>
      </c>
      <c r="D574" t="s">
        <v>3408</v>
      </c>
      <c r="F574" t="s">
        <v>4545</v>
      </c>
      <c r="G574" t="s">
        <v>3761</v>
      </c>
    </row>
    <row r="575" spans="1:7">
      <c r="A575" t="s">
        <v>2917</v>
      </c>
      <c r="B575" t="s">
        <v>3409</v>
      </c>
      <c r="C575" t="s">
        <v>1140</v>
      </c>
      <c r="D575" t="s">
        <v>2017</v>
      </c>
      <c r="F575" t="s">
        <v>4545</v>
      </c>
      <c r="G575" t="s">
        <v>3761</v>
      </c>
    </row>
    <row r="576" spans="1:7">
      <c r="A576" t="s">
        <v>2917</v>
      </c>
      <c r="B576" t="s">
        <v>3410</v>
      </c>
      <c r="C576" t="s">
        <v>1140</v>
      </c>
      <c r="D576" t="s">
        <v>3411</v>
      </c>
      <c r="F576" t="s">
        <v>3758</v>
      </c>
      <c r="G576" t="s">
        <v>3757</v>
      </c>
    </row>
    <row r="577" spans="1:7">
      <c r="A577" t="s">
        <v>2917</v>
      </c>
      <c r="B577" t="s">
        <v>3412</v>
      </c>
      <c r="C577" t="s">
        <v>1140</v>
      </c>
      <c r="D577" t="s">
        <v>3413</v>
      </c>
      <c r="F577" t="s">
        <v>3756</v>
      </c>
      <c r="G577" t="s">
        <v>3755</v>
      </c>
    </row>
    <row r="578" spans="1:7">
      <c r="A578" t="s">
        <v>2916</v>
      </c>
      <c r="B578" t="s">
        <v>3414</v>
      </c>
      <c r="C578" t="s">
        <v>1139</v>
      </c>
      <c r="D578" t="s">
        <v>2167</v>
      </c>
      <c r="F578" t="s">
        <v>3785</v>
      </c>
      <c r="G578" t="s">
        <v>3761</v>
      </c>
    </row>
    <row r="579" spans="1:7">
      <c r="A579" t="s">
        <v>2916</v>
      </c>
      <c r="B579" t="s">
        <v>3415</v>
      </c>
      <c r="C579" t="s">
        <v>1139</v>
      </c>
      <c r="D579" t="s">
        <v>3416</v>
      </c>
      <c r="F579" t="s">
        <v>3773</v>
      </c>
      <c r="G579" t="s">
        <v>3761</v>
      </c>
    </row>
    <row r="580" spans="1:7">
      <c r="A580" t="s">
        <v>2916</v>
      </c>
      <c r="B580" t="s">
        <v>3417</v>
      </c>
      <c r="C580" t="s">
        <v>1139</v>
      </c>
      <c r="D580" t="s">
        <v>3418</v>
      </c>
      <c r="F580" t="s">
        <v>3767</v>
      </c>
      <c r="G580" t="s">
        <v>4553</v>
      </c>
    </row>
    <row r="581" spans="1:7">
      <c r="A581" t="s">
        <v>2915</v>
      </c>
      <c r="B581" t="s">
        <v>3419</v>
      </c>
      <c r="C581" t="s">
        <v>1138</v>
      </c>
      <c r="D581" t="s">
        <v>3420</v>
      </c>
      <c r="F581" t="s">
        <v>3768</v>
      </c>
      <c r="G581" t="s">
        <v>3761</v>
      </c>
    </row>
    <row r="582" spans="1:7">
      <c r="A582" t="s">
        <v>2914</v>
      </c>
      <c r="B582" t="s">
        <v>3421</v>
      </c>
      <c r="C582" t="s">
        <v>1137</v>
      </c>
      <c r="D582" t="s">
        <v>3422</v>
      </c>
      <c r="F582" t="s">
        <v>3762</v>
      </c>
      <c r="G582" t="s">
        <v>3761</v>
      </c>
    </row>
    <row r="583" spans="1:7">
      <c r="A583" t="s">
        <v>2914</v>
      </c>
      <c r="B583" t="s">
        <v>3423</v>
      </c>
      <c r="C583" t="s">
        <v>1137</v>
      </c>
      <c r="D583" t="s">
        <v>3424</v>
      </c>
      <c r="F583" t="s">
        <v>3765</v>
      </c>
      <c r="G583" t="s">
        <v>3764</v>
      </c>
    </row>
    <row r="584" spans="1:7">
      <c r="A584" t="s">
        <v>2914</v>
      </c>
      <c r="B584" t="s">
        <v>3425</v>
      </c>
      <c r="C584" t="s">
        <v>1137</v>
      </c>
      <c r="D584" t="s">
        <v>3426</v>
      </c>
      <c r="F584" t="s">
        <v>3758</v>
      </c>
      <c r="G584" t="s">
        <v>3757</v>
      </c>
    </row>
    <row r="585" spans="1:7">
      <c r="A585" t="s">
        <v>2914</v>
      </c>
      <c r="B585" t="s">
        <v>3427</v>
      </c>
      <c r="C585" t="s">
        <v>1137</v>
      </c>
      <c r="D585" t="s">
        <v>3428</v>
      </c>
      <c r="F585" t="s">
        <v>3756</v>
      </c>
      <c r="G585" t="s">
        <v>3755</v>
      </c>
    </row>
    <row r="586" spans="1:7">
      <c r="A586" t="s">
        <v>2913</v>
      </c>
      <c r="B586" t="s">
        <v>3429</v>
      </c>
      <c r="C586" t="s">
        <v>1136</v>
      </c>
      <c r="D586" t="s">
        <v>3430</v>
      </c>
      <c r="F586" t="s">
        <v>3017</v>
      </c>
      <c r="G586" t="s">
        <v>3764</v>
      </c>
    </row>
    <row r="587" spans="1:7">
      <c r="A587" t="s">
        <v>2913</v>
      </c>
      <c r="B587" t="s">
        <v>3431</v>
      </c>
      <c r="C587" t="s">
        <v>1136</v>
      </c>
      <c r="D587" t="s">
        <v>4190</v>
      </c>
      <c r="F587" t="s">
        <v>4569</v>
      </c>
      <c r="G587" t="s">
        <v>3770</v>
      </c>
    </row>
    <row r="588" spans="1:7">
      <c r="A588" t="s">
        <v>2913</v>
      </c>
      <c r="B588" t="s">
        <v>3432</v>
      </c>
      <c r="C588" t="s">
        <v>1136</v>
      </c>
      <c r="D588" t="s">
        <v>4191</v>
      </c>
      <c r="F588" t="s">
        <v>4569</v>
      </c>
      <c r="G588" t="s">
        <v>3770</v>
      </c>
    </row>
    <row r="589" spans="1:7">
      <c r="A589" t="s">
        <v>2913</v>
      </c>
      <c r="B589" t="s">
        <v>3433</v>
      </c>
      <c r="C589" t="s">
        <v>1136</v>
      </c>
      <c r="D589" t="s">
        <v>3434</v>
      </c>
      <c r="F589" t="s">
        <v>3784</v>
      </c>
      <c r="G589" t="s">
        <v>3770</v>
      </c>
    </row>
    <row r="590" spans="1:7">
      <c r="A590" t="s">
        <v>2913</v>
      </c>
      <c r="B590" t="s">
        <v>3435</v>
      </c>
      <c r="C590" t="s">
        <v>1136</v>
      </c>
      <c r="D590" t="s">
        <v>4192</v>
      </c>
      <c r="F590" t="s">
        <v>4569</v>
      </c>
      <c r="G590" t="s">
        <v>3770</v>
      </c>
    </row>
    <row r="591" spans="1:7">
      <c r="A591" t="s">
        <v>2913</v>
      </c>
      <c r="B591" t="s">
        <v>3436</v>
      </c>
      <c r="C591" t="s">
        <v>1136</v>
      </c>
      <c r="D591" t="s">
        <v>4193</v>
      </c>
      <c r="F591" t="s">
        <v>4569</v>
      </c>
      <c r="G591" t="s">
        <v>3770</v>
      </c>
    </row>
    <row r="592" spans="1:7">
      <c r="A592" t="s">
        <v>2913</v>
      </c>
      <c r="B592" t="s">
        <v>3437</v>
      </c>
      <c r="C592" t="s">
        <v>1136</v>
      </c>
      <c r="D592" t="s">
        <v>4194</v>
      </c>
      <c r="F592" t="s">
        <v>4569</v>
      </c>
      <c r="G592" t="s">
        <v>3770</v>
      </c>
    </row>
    <row r="593" spans="1:7">
      <c r="A593" t="s">
        <v>2913</v>
      </c>
      <c r="B593" t="s">
        <v>3438</v>
      </c>
      <c r="C593" t="s">
        <v>1136</v>
      </c>
      <c r="D593" t="s">
        <v>4195</v>
      </c>
      <c r="F593" t="s">
        <v>4569</v>
      </c>
      <c r="G593" t="s">
        <v>3770</v>
      </c>
    </row>
    <row r="594" spans="1:7">
      <c r="A594" t="s">
        <v>2913</v>
      </c>
      <c r="B594" t="s">
        <v>4753</v>
      </c>
      <c r="C594" t="s">
        <v>1136</v>
      </c>
      <c r="D594" t="s">
        <v>4752</v>
      </c>
      <c r="F594" t="s">
        <v>4556</v>
      </c>
      <c r="G594" t="s">
        <v>3761</v>
      </c>
    </row>
    <row r="595" spans="1:7">
      <c r="A595" t="s">
        <v>2913</v>
      </c>
      <c r="B595" t="s">
        <v>3439</v>
      </c>
      <c r="C595" t="s">
        <v>1136</v>
      </c>
      <c r="D595" t="s">
        <v>3440</v>
      </c>
      <c r="F595" t="s">
        <v>3756</v>
      </c>
      <c r="G595" t="s">
        <v>3755</v>
      </c>
    </row>
    <row r="596" spans="1:7">
      <c r="A596" t="s">
        <v>2913</v>
      </c>
      <c r="B596" t="s">
        <v>3441</v>
      </c>
      <c r="C596" t="s">
        <v>1136</v>
      </c>
      <c r="D596" t="s">
        <v>4196</v>
      </c>
      <c r="F596" t="s">
        <v>3756</v>
      </c>
      <c r="G596" t="s">
        <v>3755</v>
      </c>
    </row>
    <row r="597" spans="1:7">
      <c r="A597" t="s">
        <v>2912</v>
      </c>
      <c r="B597" t="s">
        <v>3442</v>
      </c>
      <c r="C597" t="s">
        <v>1135</v>
      </c>
      <c r="D597" t="s">
        <v>3443</v>
      </c>
      <c r="F597" t="s">
        <v>3017</v>
      </c>
      <c r="G597" t="s">
        <v>3764</v>
      </c>
    </row>
    <row r="598" spans="1:7">
      <c r="A598" t="s">
        <v>2912</v>
      </c>
      <c r="B598" t="s">
        <v>3444</v>
      </c>
      <c r="C598" t="s">
        <v>1135</v>
      </c>
      <c r="D598" t="s">
        <v>636</v>
      </c>
      <c r="F598" t="s">
        <v>4536</v>
      </c>
      <c r="G598" t="s">
        <v>3761</v>
      </c>
    </row>
    <row r="599" spans="1:7">
      <c r="A599" t="s">
        <v>2912</v>
      </c>
      <c r="B599" t="s">
        <v>3445</v>
      </c>
      <c r="C599" t="s">
        <v>1135</v>
      </c>
      <c r="D599" t="s">
        <v>3446</v>
      </c>
      <c r="F599" t="s">
        <v>3767</v>
      </c>
      <c r="G599" t="s">
        <v>4553</v>
      </c>
    </row>
    <row r="600" spans="1:7">
      <c r="A600" t="s">
        <v>2911</v>
      </c>
      <c r="B600" t="s">
        <v>3447</v>
      </c>
      <c r="C600" t="s">
        <v>1134</v>
      </c>
      <c r="D600" t="s">
        <v>3448</v>
      </c>
      <c r="F600" t="s">
        <v>3017</v>
      </c>
      <c r="G600" t="s">
        <v>3764</v>
      </c>
    </row>
    <row r="601" spans="1:7">
      <c r="A601" t="s">
        <v>2911</v>
      </c>
      <c r="B601" t="s">
        <v>3449</v>
      </c>
      <c r="C601" t="s">
        <v>1134</v>
      </c>
      <c r="D601" t="s">
        <v>2588</v>
      </c>
      <c r="F601" t="s">
        <v>4623</v>
      </c>
      <c r="G601" t="s">
        <v>3764</v>
      </c>
    </row>
    <row r="602" spans="1:7">
      <c r="A602" t="s">
        <v>2911</v>
      </c>
      <c r="B602" t="s">
        <v>3450</v>
      </c>
      <c r="C602" t="s">
        <v>1134</v>
      </c>
      <c r="D602" t="s">
        <v>3451</v>
      </c>
      <c r="F602" t="s">
        <v>3796</v>
      </c>
      <c r="G602" t="s">
        <v>3761</v>
      </c>
    </row>
    <row r="603" spans="1:7">
      <c r="A603" t="s">
        <v>2911</v>
      </c>
      <c r="B603" t="s">
        <v>3452</v>
      </c>
      <c r="C603" t="s">
        <v>1134</v>
      </c>
      <c r="D603" t="s">
        <v>3453</v>
      </c>
      <c r="F603" t="s">
        <v>3786</v>
      </c>
      <c r="G603" t="s">
        <v>3761</v>
      </c>
    </row>
    <row r="604" spans="1:7">
      <c r="A604" t="s">
        <v>2911</v>
      </c>
      <c r="B604" t="s">
        <v>3454</v>
      </c>
      <c r="C604" t="s">
        <v>1134</v>
      </c>
      <c r="D604" t="s">
        <v>3455</v>
      </c>
      <c r="F604" t="s">
        <v>3758</v>
      </c>
      <c r="G604" t="s">
        <v>3757</v>
      </c>
    </row>
    <row r="605" spans="1:7">
      <c r="A605" t="s">
        <v>2911</v>
      </c>
      <c r="B605" t="s">
        <v>3456</v>
      </c>
      <c r="C605" t="s">
        <v>1134</v>
      </c>
      <c r="D605" t="s">
        <v>3457</v>
      </c>
      <c r="F605" t="s">
        <v>3756</v>
      </c>
      <c r="G605" t="s">
        <v>3755</v>
      </c>
    </row>
    <row r="606" spans="1:7">
      <c r="A606" t="s">
        <v>2910</v>
      </c>
      <c r="B606" t="s">
        <v>3458</v>
      </c>
      <c r="C606" t="s">
        <v>1133</v>
      </c>
      <c r="D606" t="s">
        <v>3459</v>
      </c>
      <c r="F606" t="s">
        <v>3776</v>
      </c>
      <c r="G606" t="s">
        <v>3761</v>
      </c>
    </row>
    <row r="607" spans="1:7">
      <c r="A607" t="s">
        <v>2910</v>
      </c>
      <c r="B607" t="s">
        <v>3460</v>
      </c>
      <c r="C607" t="s">
        <v>1133</v>
      </c>
      <c r="D607" t="s">
        <v>3461</v>
      </c>
      <c r="F607" t="s">
        <v>4541</v>
      </c>
      <c r="G607" t="s">
        <v>3761</v>
      </c>
    </row>
    <row r="608" spans="1:7">
      <c r="A608" t="s">
        <v>2910</v>
      </c>
      <c r="B608" t="s">
        <v>3462</v>
      </c>
      <c r="C608" t="s">
        <v>1133</v>
      </c>
      <c r="D608" t="s">
        <v>3463</v>
      </c>
      <c r="F608" t="s">
        <v>3776</v>
      </c>
      <c r="G608" t="s">
        <v>3761</v>
      </c>
    </row>
    <row r="609" spans="1:7">
      <c r="A609" t="s">
        <v>2910</v>
      </c>
      <c r="B609" t="s">
        <v>3464</v>
      </c>
      <c r="C609" t="s">
        <v>1133</v>
      </c>
      <c r="D609" t="s">
        <v>4754</v>
      </c>
      <c r="F609" t="s">
        <v>3798</v>
      </c>
      <c r="G609" t="s">
        <v>3757</v>
      </c>
    </row>
    <row r="610" spans="1:7">
      <c r="A610" t="s">
        <v>2910</v>
      </c>
      <c r="B610" t="s">
        <v>3465</v>
      </c>
      <c r="C610" t="s">
        <v>1133</v>
      </c>
      <c r="D610" t="s">
        <v>3466</v>
      </c>
      <c r="F610" t="s">
        <v>4624</v>
      </c>
      <c r="G610" t="s">
        <v>4553</v>
      </c>
    </row>
    <row r="611" spans="1:7">
      <c r="A611" t="s">
        <v>2909</v>
      </c>
      <c r="B611" t="s">
        <v>3467</v>
      </c>
      <c r="C611" t="s">
        <v>1132</v>
      </c>
      <c r="D611" t="s">
        <v>3468</v>
      </c>
      <c r="F611" t="s">
        <v>3766</v>
      </c>
      <c r="G611" t="s">
        <v>3761</v>
      </c>
    </row>
    <row r="612" spans="1:7">
      <c r="A612" t="s">
        <v>2909</v>
      </c>
      <c r="B612" t="s">
        <v>3469</v>
      </c>
      <c r="C612" t="s">
        <v>1132</v>
      </c>
      <c r="D612" t="s">
        <v>3470</v>
      </c>
      <c r="F612" t="s">
        <v>3758</v>
      </c>
      <c r="G612" t="s">
        <v>3757</v>
      </c>
    </row>
    <row r="613" spans="1:7">
      <c r="A613" t="s">
        <v>2909</v>
      </c>
      <c r="B613" t="s">
        <v>3471</v>
      </c>
      <c r="C613" t="s">
        <v>1132</v>
      </c>
      <c r="D613" t="s">
        <v>3472</v>
      </c>
      <c r="F613" t="s">
        <v>3756</v>
      </c>
      <c r="G613" t="s">
        <v>3755</v>
      </c>
    </row>
    <row r="614" spans="1:7">
      <c r="A614" t="s">
        <v>2908</v>
      </c>
      <c r="B614" t="s">
        <v>3473</v>
      </c>
      <c r="C614" t="s">
        <v>1131</v>
      </c>
      <c r="D614" t="s">
        <v>3474</v>
      </c>
      <c r="F614" t="s">
        <v>3766</v>
      </c>
      <c r="G614" t="s">
        <v>3761</v>
      </c>
    </row>
    <row r="615" spans="1:7">
      <c r="A615" t="s">
        <v>2908</v>
      </c>
      <c r="B615" t="s">
        <v>3475</v>
      </c>
      <c r="C615" t="s">
        <v>1131</v>
      </c>
      <c r="D615" t="s">
        <v>3476</v>
      </c>
      <c r="F615" t="s">
        <v>3766</v>
      </c>
      <c r="G615" t="s">
        <v>3761</v>
      </c>
    </row>
    <row r="616" spans="1:7">
      <c r="A616" t="s">
        <v>2908</v>
      </c>
      <c r="B616" t="s">
        <v>3477</v>
      </c>
      <c r="C616" t="s">
        <v>1131</v>
      </c>
      <c r="D616" t="s">
        <v>3478</v>
      </c>
      <c r="F616" t="s">
        <v>3758</v>
      </c>
      <c r="G616" t="s">
        <v>3757</v>
      </c>
    </row>
    <row r="617" spans="1:7">
      <c r="A617" t="s">
        <v>2908</v>
      </c>
      <c r="B617" t="s">
        <v>3479</v>
      </c>
      <c r="C617" t="s">
        <v>1131</v>
      </c>
      <c r="D617" t="s">
        <v>3480</v>
      </c>
      <c r="F617" t="s">
        <v>3756</v>
      </c>
      <c r="G617" t="s">
        <v>3755</v>
      </c>
    </row>
    <row r="618" spans="1:7">
      <c r="A618" t="s">
        <v>2907</v>
      </c>
      <c r="B618" t="s">
        <v>3481</v>
      </c>
      <c r="C618" t="s">
        <v>1130</v>
      </c>
      <c r="D618" t="s">
        <v>3482</v>
      </c>
      <c r="F618" t="s">
        <v>4548</v>
      </c>
      <c r="G618" t="s">
        <v>3764</v>
      </c>
    </row>
    <row r="619" spans="1:7">
      <c r="A619" t="s">
        <v>2907</v>
      </c>
      <c r="B619" t="s">
        <v>3483</v>
      </c>
      <c r="C619" t="s">
        <v>1130</v>
      </c>
      <c r="D619" t="s">
        <v>3484</v>
      </c>
      <c r="F619" t="s">
        <v>3777</v>
      </c>
      <c r="G619" t="s">
        <v>3761</v>
      </c>
    </row>
    <row r="620" spans="1:7">
      <c r="A620" t="s">
        <v>2906</v>
      </c>
      <c r="B620" t="s">
        <v>3485</v>
      </c>
      <c r="C620" t="s">
        <v>1129</v>
      </c>
      <c r="D620" t="s">
        <v>3486</v>
      </c>
      <c r="F620" t="s">
        <v>4536</v>
      </c>
      <c r="G620" t="s">
        <v>3761</v>
      </c>
    </row>
    <row r="621" spans="1:7">
      <c r="A621" t="s">
        <v>2905</v>
      </c>
      <c r="B621" t="s">
        <v>3487</v>
      </c>
      <c r="C621" t="s">
        <v>622</v>
      </c>
      <c r="D621" t="s">
        <v>3488</v>
      </c>
      <c r="F621" t="s">
        <v>3775</v>
      </c>
      <c r="G621" t="s">
        <v>3764</v>
      </c>
    </row>
    <row r="622" spans="1:7">
      <c r="A622" t="s">
        <v>2905</v>
      </c>
      <c r="B622" t="s">
        <v>3489</v>
      </c>
      <c r="C622" t="s">
        <v>622</v>
      </c>
      <c r="D622" t="s">
        <v>4197</v>
      </c>
      <c r="F622" t="s">
        <v>4596</v>
      </c>
      <c r="G622" t="s">
        <v>3764</v>
      </c>
    </row>
    <row r="623" spans="1:7">
      <c r="A623" t="s">
        <v>2905</v>
      </c>
      <c r="B623" t="s">
        <v>3490</v>
      </c>
      <c r="C623" t="s">
        <v>622</v>
      </c>
      <c r="D623" t="s">
        <v>3491</v>
      </c>
      <c r="F623" t="s">
        <v>3775</v>
      </c>
      <c r="G623" t="s">
        <v>3764</v>
      </c>
    </row>
    <row r="624" spans="1:7">
      <c r="A624" t="s">
        <v>2905</v>
      </c>
      <c r="B624" t="s">
        <v>3492</v>
      </c>
      <c r="C624" t="s">
        <v>622</v>
      </c>
      <c r="D624" t="s">
        <v>3493</v>
      </c>
      <c r="F624" t="s">
        <v>3793</v>
      </c>
      <c r="G624" t="s">
        <v>3761</v>
      </c>
    </row>
    <row r="625" spans="1:7">
      <c r="A625" t="s">
        <v>2905</v>
      </c>
      <c r="B625" t="s">
        <v>4626</v>
      </c>
      <c r="C625" t="s">
        <v>622</v>
      </c>
      <c r="D625" t="s">
        <v>4627</v>
      </c>
      <c r="F625" t="s">
        <v>4541</v>
      </c>
      <c r="G625" t="s">
        <v>3761</v>
      </c>
    </row>
    <row r="626" spans="1:7">
      <c r="A626" t="s">
        <v>2905</v>
      </c>
      <c r="B626" t="s">
        <v>3494</v>
      </c>
      <c r="C626" t="s">
        <v>622</v>
      </c>
      <c r="D626" t="s">
        <v>3495</v>
      </c>
      <c r="F626" t="s">
        <v>3802</v>
      </c>
      <c r="G626" t="s">
        <v>3770</v>
      </c>
    </row>
    <row r="627" spans="1:7">
      <c r="A627" t="s">
        <v>2905</v>
      </c>
      <c r="B627" t="s">
        <v>3496</v>
      </c>
      <c r="C627" t="s">
        <v>622</v>
      </c>
      <c r="D627" t="s">
        <v>3497</v>
      </c>
      <c r="F627" t="s">
        <v>3772</v>
      </c>
      <c r="G627" t="s">
        <v>3757</v>
      </c>
    </row>
    <row r="628" spans="1:7">
      <c r="A628" t="s">
        <v>2905</v>
      </c>
      <c r="B628" t="s">
        <v>3498</v>
      </c>
      <c r="C628" t="s">
        <v>622</v>
      </c>
      <c r="D628" t="s">
        <v>3499</v>
      </c>
      <c r="F628" t="s">
        <v>3769</v>
      </c>
      <c r="G628" t="s">
        <v>3757</v>
      </c>
    </row>
    <row r="629" spans="1:7">
      <c r="A629" t="s">
        <v>2905</v>
      </c>
      <c r="B629" t="s">
        <v>3500</v>
      </c>
      <c r="C629" t="s">
        <v>622</v>
      </c>
      <c r="D629" t="s">
        <v>3501</v>
      </c>
      <c r="F629" t="s">
        <v>4541</v>
      </c>
      <c r="G629" t="s">
        <v>3761</v>
      </c>
    </row>
    <row r="630" spans="1:7">
      <c r="A630" t="s">
        <v>2905</v>
      </c>
      <c r="B630" t="s">
        <v>3502</v>
      </c>
      <c r="C630" t="s">
        <v>622</v>
      </c>
      <c r="D630" t="s">
        <v>3503</v>
      </c>
      <c r="F630" t="s">
        <v>3780</v>
      </c>
      <c r="G630" t="s">
        <v>3764</v>
      </c>
    </row>
    <row r="631" spans="1:7">
      <c r="A631" t="s">
        <v>2905</v>
      </c>
      <c r="B631" t="s">
        <v>3504</v>
      </c>
      <c r="C631" t="s">
        <v>622</v>
      </c>
      <c r="D631" t="s">
        <v>3505</v>
      </c>
      <c r="F631" t="s">
        <v>3793</v>
      </c>
      <c r="G631" t="s">
        <v>3761</v>
      </c>
    </row>
    <row r="632" spans="1:7">
      <c r="A632" t="s">
        <v>2905</v>
      </c>
      <c r="B632" t="s">
        <v>3506</v>
      </c>
      <c r="C632" t="s">
        <v>622</v>
      </c>
      <c r="D632" t="s">
        <v>3507</v>
      </c>
      <c r="F632" t="s">
        <v>3769</v>
      </c>
      <c r="G632" t="s">
        <v>3757</v>
      </c>
    </row>
    <row r="633" spans="1:7">
      <c r="A633" t="s">
        <v>2905</v>
      </c>
      <c r="B633" t="s">
        <v>3508</v>
      </c>
      <c r="C633" t="s">
        <v>622</v>
      </c>
      <c r="D633" t="s">
        <v>3509</v>
      </c>
      <c r="F633" t="s">
        <v>3769</v>
      </c>
      <c r="G633" t="s">
        <v>3757</v>
      </c>
    </row>
    <row r="634" spans="1:7">
      <c r="A634" t="s">
        <v>2905</v>
      </c>
      <c r="B634" t="s">
        <v>3510</v>
      </c>
      <c r="C634" t="s">
        <v>622</v>
      </c>
      <c r="D634" t="s">
        <v>3511</v>
      </c>
      <c r="F634" t="s">
        <v>4545</v>
      </c>
      <c r="G634" t="s">
        <v>3761</v>
      </c>
    </row>
    <row r="635" spans="1:7">
      <c r="A635" t="s">
        <v>2905</v>
      </c>
      <c r="B635" t="s">
        <v>4756</v>
      </c>
      <c r="C635" t="s">
        <v>622</v>
      </c>
      <c r="D635" t="s">
        <v>4755</v>
      </c>
      <c r="F635" t="s">
        <v>3781</v>
      </c>
      <c r="G635" t="s">
        <v>3761</v>
      </c>
    </row>
    <row r="636" spans="1:7">
      <c r="A636" t="s">
        <v>2905</v>
      </c>
      <c r="B636" t="s">
        <v>4758</v>
      </c>
      <c r="C636" t="s">
        <v>622</v>
      </c>
      <c r="D636" t="s">
        <v>4757</v>
      </c>
      <c r="F636" t="s">
        <v>3760</v>
      </c>
      <c r="G636" t="s">
        <v>3757</v>
      </c>
    </row>
    <row r="637" spans="1:7">
      <c r="A637" t="s">
        <v>2905</v>
      </c>
      <c r="B637" t="s">
        <v>3512</v>
      </c>
      <c r="C637" t="s">
        <v>622</v>
      </c>
      <c r="D637" t="s">
        <v>3513</v>
      </c>
      <c r="F637" t="s">
        <v>3772</v>
      </c>
      <c r="G637" t="s">
        <v>3757</v>
      </c>
    </row>
    <row r="638" spans="1:7">
      <c r="A638" t="s">
        <v>2905</v>
      </c>
      <c r="B638" t="s">
        <v>3514</v>
      </c>
      <c r="C638" t="s">
        <v>622</v>
      </c>
      <c r="D638" t="s">
        <v>3515</v>
      </c>
      <c r="F638" t="s">
        <v>4541</v>
      </c>
      <c r="G638" t="s">
        <v>3761</v>
      </c>
    </row>
    <row r="639" spans="1:7">
      <c r="A639" t="s">
        <v>2905</v>
      </c>
      <c r="B639" t="s">
        <v>3516</v>
      </c>
      <c r="C639" t="s">
        <v>622</v>
      </c>
      <c r="D639" t="s">
        <v>3517</v>
      </c>
      <c r="F639" t="s">
        <v>3781</v>
      </c>
      <c r="G639" t="s">
        <v>3761</v>
      </c>
    </row>
    <row r="640" spans="1:7">
      <c r="A640" t="s">
        <v>2905</v>
      </c>
      <c r="B640" t="s">
        <v>3518</v>
      </c>
      <c r="C640" t="s">
        <v>622</v>
      </c>
      <c r="D640" t="s">
        <v>3519</v>
      </c>
      <c r="F640" t="s">
        <v>4569</v>
      </c>
      <c r="G640" t="s">
        <v>3770</v>
      </c>
    </row>
    <row r="641" spans="1:7">
      <c r="A641" t="s">
        <v>2905</v>
      </c>
      <c r="B641" t="s">
        <v>4628</v>
      </c>
      <c r="C641" t="s">
        <v>622</v>
      </c>
      <c r="D641" t="s">
        <v>4759</v>
      </c>
      <c r="F641" t="s">
        <v>3782</v>
      </c>
      <c r="G641" t="s">
        <v>3761</v>
      </c>
    </row>
    <row r="642" spans="1:7">
      <c r="A642" t="s">
        <v>2905</v>
      </c>
      <c r="B642" t="s">
        <v>4632</v>
      </c>
      <c r="C642" t="s">
        <v>622</v>
      </c>
      <c r="D642" t="s">
        <v>4760</v>
      </c>
      <c r="F642" t="s">
        <v>3758</v>
      </c>
      <c r="G642" t="s">
        <v>3757</v>
      </c>
    </row>
    <row r="643" spans="1:7">
      <c r="A643" t="s">
        <v>2905</v>
      </c>
      <c r="B643" t="s">
        <v>3520</v>
      </c>
      <c r="C643" t="s">
        <v>622</v>
      </c>
      <c r="D643" t="s">
        <v>3521</v>
      </c>
      <c r="F643" t="s">
        <v>3769</v>
      </c>
      <c r="G643" t="s">
        <v>3757</v>
      </c>
    </row>
    <row r="644" spans="1:7">
      <c r="A644" t="s">
        <v>2905</v>
      </c>
      <c r="B644" t="s">
        <v>3522</v>
      </c>
      <c r="C644" t="s">
        <v>622</v>
      </c>
      <c r="D644" t="s">
        <v>3523</v>
      </c>
      <c r="F644" t="s">
        <v>3756</v>
      </c>
      <c r="G644" t="s">
        <v>3755</v>
      </c>
    </row>
    <row r="645" spans="1:7">
      <c r="A645" t="s">
        <v>2905</v>
      </c>
      <c r="B645" t="s">
        <v>3524</v>
      </c>
      <c r="C645" t="s">
        <v>622</v>
      </c>
      <c r="D645" t="s">
        <v>3525</v>
      </c>
      <c r="F645" t="s">
        <v>3756</v>
      </c>
      <c r="G645" t="s">
        <v>3755</v>
      </c>
    </row>
    <row r="646" spans="1:7">
      <c r="A646" t="s">
        <v>2905</v>
      </c>
      <c r="B646" t="s">
        <v>3526</v>
      </c>
      <c r="C646" t="s">
        <v>622</v>
      </c>
      <c r="D646" t="s">
        <v>3527</v>
      </c>
      <c r="F646" t="s">
        <v>3756</v>
      </c>
      <c r="G646" t="s">
        <v>3755</v>
      </c>
    </row>
    <row r="647" spans="1:7">
      <c r="A647" t="s">
        <v>2905</v>
      </c>
      <c r="B647" t="s">
        <v>3528</v>
      </c>
      <c r="C647" t="s">
        <v>622</v>
      </c>
      <c r="D647" t="s">
        <v>4761</v>
      </c>
      <c r="F647" t="s">
        <v>3756</v>
      </c>
      <c r="G647" t="s">
        <v>3755</v>
      </c>
    </row>
    <row r="648" spans="1:7">
      <c r="A648" t="s">
        <v>2905</v>
      </c>
      <c r="B648" t="s">
        <v>3529</v>
      </c>
      <c r="C648" t="s">
        <v>622</v>
      </c>
      <c r="D648" t="s">
        <v>3530</v>
      </c>
      <c r="F648" t="s">
        <v>3756</v>
      </c>
      <c r="G648" t="s">
        <v>3755</v>
      </c>
    </row>
    <row r="649" spans="1:7">
      <c r="A649" t="s">
        <v>2905</v>
      </c>
      <c r="B649" t="s">
        <v>3531</v>
      </c>
      <c r="C649" t="s">
        <v>622</v>
      </c>
      <c r="D649" t="s">
        <v>3532</v>
      </c>
      <c r="F649" t="s">
        <v>3756</v>
      </c>
      <c r="G649" t="s">
        <v>3755</v>
      </c>
    </row>
    <row r="650" spans="1:7">
      <c r="A650" t="s">
        <v>2905</v>
      </c>
      <c r="B650" t="s">
        <v>3533</v>
      </c>
      <c r="C650" t="s">
        <v>622</v>
      </c>
      <c r="D650" t="s">
        <v>3534</v>
      </c>
      <c r="F650" t="s">
        <v>3756</v>
      </c>
      <c r="G650" t="s">
        <v>3755</v>
      </c>
    </row>
    <row r="651" spans="1:7">
      <c r="A651" t="s">
        <v>2905</v>
      </c>
      <c r="B651" t="s">
        <v>3535</v>
      </c>
      <c r="C651" t="s">
        <v>622</v>
      </c>
      <c r="D651" t="s">
        <v>3536</v>
      </c>
      <c r="F651" t="s">
        <v>3794</v>
      </c>
      <c r="G651" t="s">
        <v>4553</v>
      </c>
    </row>
    <row r="652" spans="1:7">
      <c r="A652" t="s">
        <v>2905</v>
      </c>
      <c r="B652" t="s">
        <v>4634</v>
      </c>
      <c r="C652" t="s">
        <v>622</v>
      </c>
      <c r="D652" t="s">
        <v>4635</v>
      </c>
      <c r="F652" t="s">
        <v>3756</v>
      </c>
      <c r="G652" t="s">
        <v>3755</v>
      </c>
    </row>
    <row r="653" spans="1:7">
      <c r="A653" t="s">
        <v>2904</v>
      </c>
      <c r="B653" t="s">
        <v>3537</v>
      </c>
      <c r="C653" t="s">
        <v>1128</v>
      </c>
      <c r="D653" t="s">
        <v>3538</v>
      </c>
      <c r="F653" t="s">
        <v>3768</v>
      </c>
      <c r="G653" t="s">
        <v>3761</v>
      </c>
    </row>
    <row r="654" spans="1:7">
      <c r="A654" t="s">
        <v>2904</v>
      </c>
      <c r="B654" t="s">
        <v>3539</v>
      </c>
      <c r="C654" t="s">
        <v>1128</v>
      </c>
      <c r="D654" t="s">
        <v>3540</v>
      </c>
      <c r="F654" t="s">
        <v>3767</v>
      </c>
      <c r="G654" t="s">
        <v>4553</v>
      </c>
    </row>
    <row r="655" spans="1:7">
      <c r="A655" t="s">
        <v>2903</v>
      </c>
      <c r="B655" t="s">
        <v>3541</v>
      </c>
      <c r="C655" t="s">
        <v>1127</v>
      </c>
      <c r="D655" t="s">
        <v>4198</v>
      </c>
      <c r="F655" t="s">
        <v>3762</v>
      </c>
      <c r="G655" t="s">
        <v>3761</v>
      </c>
    </row>
    <row r="656" spans="1:7">
      <c r="A656" t="s">
        <v>2903</v>
      </c>
      <c r="B656" t="s">
        <v>3542</v>
      </c>
      <c r="C656" t="s">
        <v>1127</v>
      </c>
      <c r="D656" t="s">
        <v>3543</v>
      </c>
      <c r="F656" t="s">
        <v>3765</v>
      </c>
      <c r="G656" t="s">
        <v>3764</v>
      </c>
    </row>
    <row r="657" spans="1:7">
      <c r="A657" t="s">
        <v>2903</v>
      </c>
      <c r="B657" t="s">
        <v>3544</v>
      </c>
      <c r="C657" t="s">
        <v>1127</v>
      </c>
      <c r="D657" t="s">
        <v>3545</v>
      </c>
      <c r="F657" t="s">
        <v>3758</v>
      </c>
      <c r="G657" t="s">
        <v>3757</v>
      </c>
    </row>
    <row r="658" spans="1:7">
      <c r="A658" t="s">
        <v>2903</v>
      </c>
      <c r="B658" t="s">
        <v>3546</v>
      </c>
      <c r="C658" t="s">
        <v>1127</v>
      </c>
      <c r="D658" t="s">
        <v>3547</v>
      </c>
      <c r="F658" t="s">
        <v>3756</v>
      </c>
      <c r="G658" t="s">
        <v>3755</v>
      </c>
    </row>
    <row r="659" spans="1:7">
      <c r="A659" t="s">
        <v>2902</v>
      </c>
      <c r="B659" t="s">
        <v>3548</v>
      </c>
      <c r="C659" t="s">
        <v>1126</v>
      </c>
      <c r="D659" t="s">
        <v>3549</v>
      </c>
      <c r="F659" t="s">
        <v>3766</v>
      </c>
      <c r="G659" t="s">
        <v>3761</v>
      </c>
    </row>
    <row r="660" spans="1:7">
      <c r="A660" t="s">
        <v>2902</v>
      </c>
      <c r="B660" t="s">
        <v>3550</v>
      </c>
      <c r="C660" t="s">
        <v>1126</v>
      </c>
      <c r="D660" t="s">
        <v>3551</v>
      </c>
      <c r="F660" t="s">
        <v>3790</v>
      </c>
      <c r="G660" t="s">
        <v>4553</v>
      </c>
    </row>
    <row r="661" spans="1:7">
      <c r="A661" t="s">
        <v>2901</v>
      </c>
      <c r="B661" t="s">
        <v>3552</v>
      </c>
      <c r="C661" t="s">
        <v>1125</v>
      </c>
      <c r="D661" t="s">
        <v>3553</v>
      </c>
      <c r="F661" t="s">
        <v>3017</v>
      </c>
      <c r="G661" t="s">
        <v>3764</v>
      </c>
    </row>
    <row r="662" spans="1:7">
      <c r="A662" t="s">
        <v>2901</v>
      </c>
      <c r="B662" t="s">
        <v>3554</v>
      </c>
      <c r="C662" t="s">
        <v>1125</v>
      </c>
      <c r="D662" t="s">
        <v>3555</v>
      </c>
      <c r="F662" t="s">
        <v>3017</v>
      </c>
      <c r="G662" t="s">
        <v>3764</v>
      </c>
    </row>
    <row r="663" spans="1:7">
      <c r="A663" t="s">
        <v>2901</v>
      </c>
      <c r="B663" t="s">
        <v>3556</v>
      </c>
      <c r="C663" t="s">
        <v>1125</v>
      </c>
      <c r="D663" t="s">
        <v>3557</v>
      </c>
      <c r="F663" t="s">
        <v>4545</v>
      </c>
      <c r="G663" t="s">
        <v>3761</v>
      </c>
    </row>
    <row r="664" spans="1:7">
      <c r="A664" t="s">
        <v>2901</v>
      </c>
      <c r="B664" t="s">
        <v>3558</v>
      </c>
      <c r="C664" t="s">
        <v>1125</v>
      </c>
      <c r="D664" t="s">
        <v>3559</v>
      </c>
      <c r="F664" t="s">
        <v>4545</v>
      </c>
      <c r="G664" t="s">
        <v>3761</v>
      </c>
    </row>
    <row r="665" spans="1:7">
      <c r="A665" t="s">
        <v>2901</v>
      </c>
      <c r="B665" t="s">
        <v>3560</v>
      </c>
      <c r="C665" t="s">
        <v>1125</v>
      </c>
      <c r="D665" t="s">
        <v>3561</v>
      </c>
      <c r="F665" t="s">
        <v>4545</v>
      </c>
      <c r="G665" t="s">
        <v>3761</v>
      </c>
    </row>
    <row r="666" spans="1:7">
      <c r="A666" t="s">
        <v>2901</v>
      </c>
      <c r="B666" t="s">
        <v>3562</v>
      </c>
      <c r="C666" t="s">
        <v>1125</v>
      </c>
      <c r="D666" t="s">
        <v>3563</v>
      </c>
      <c r="F666" t="s">
        <v>4545</v>
      </c>
      <c r="G666" t="s">
        <v>3761</v>
      </c>
    </row>
    <row r="667" spans="1:7">
      <c r="A667" t="s">
        <v>2901</v>
      </c>
      <c r="B667" t="s">
        <v>3564</v>
      </c>
      <c r="C667" t="s">
        <v>1125</v>
      </c>
      <c r="D667" t="s">
        <v>3565</v>
      </c>
      <c r="F667" t="s">
        <v>4596</v>
      </c>
      <c r="G667" t="s">
        <v>3764</v>
      </c>
    </row>
    <row r="668" spans="1:7">
      <c r="A668" t="s">
        <v>2901</v>
      </c>
      <c r="B668" t="s">
        <v>3566</v>
      </c>
      <c r="C668" t="s">
        <v>1125</v>
      </c>
      <c r="D668" t="s">
        <v>3095</v>
      </c>
      <c r="F668" t="s">
        <v>3758</v>
      </c>
      <c r="G668" t="s">
        <v>3757</v>
      </c>
    </row>
    <row r="669" spans="1:7">
      <c r="A669" t="s">
        <v>2901</v>
      </c>
      <c r="B669" t="s">
        <v>3096</v>
      </c>
      <c r="C669" t="s">
        <v>1125</v>
      </c>
      <c r="D669" t="s">
        <v>3097</v>
      </c>
      <c r="F669" t="s">
        <v>3758</v>
      </c>
      <c r="G669" t="s">
        <v>3757</v>
      </c>
    </row>
    <row r="670" spans="1:7">
      <c r="A670" t="s">
        <v>2901</v>
      </c>
      <c r="B670" t="s">
        <v>3098</v>
      </c>
      <c r="C670" t="s">
        <v>1125</v>
      </c>
      <c r="D670" t="s">
        <v>4637</v>
      </c>
      <c r="F670" t="s">
        <v>3756</v>
      </c>
      <c r="G670" t="s">
        <v>3755</v>
      </c>
    </row>
    <row r="671" spans="1:7">
      <c r="A671" t="s">
        <v>2901</v>
      </c>
      <c r="B671" t="s">
        <v>4636</v>
      </c>
      <c r="C671" t="s">
        <v>1125</v>
      </c>
      <c r="D671" t="s">
        <v>4762</v>
      </c>
      <c r="F671" t="s">
        <v>3756</v>
      </c>
      <c r="G671" t="s">
        <v>3755</v>
      </c>
    </row>
    <row r="672" spans="1:7">
      <c r="A672" t="s">
        <v>2901</v>
      </c>
      <c r="B672" t="s">
        <v>3099</v>
      </c>
      <c r="C672" t="s">
        <v>1125</v>
      </c>
      <c r="D672" t="s">
        <v>4638</v>
      </c>
      <c r="F672" t="s">
        <v>3756</v>
      </c>
      <c r="G672" t="s">
        <v>3755</v>
      </c>
    </row>
    <row r="673" spans="1:7">
      <c r="A673" t="s">
        <v>2900</v>
      </c>
      <c r="B673" t="s">
        <v>3100</v>
      </c>
      <c r="C673" t="s">
        <v>1124</v>
      </c>
      <c r="D673" t="s">
        <v>3101</v>
      </c>
      <c r="F673" t="s">
        <v>3768</v>
      </c>
      <c r="G673" t="s">
        <v>3761</v>
      </c>
    </row>
    <row r="674" spans="1:7">
      <c r="A674" t="s">
        <v>2899</v>
      </c>
      <c r="B674" t="s">
        <v>3102</v>
      </c>
      <c r="C674" t="s">
        <v>1123</v>
      </c>
      <c r="D674" t="s">
        <v>3103</v>
      </c>
      <c r="F674" t="s">
        <v>4545</v>
      </c>
      <c r="G674" t="s">
        <v>3761</v>
      </c>
    </row>
    <row r="675" spans="1:7">
      <c r="A675" t="s">
        <v>2899</v>
      </c>
      <c r="B675" t="s">
        <v>3104</v>
      </c>
      <c r="C675" t="s">
        <v>1123</v>
      </c>
      <c r="D675" t="s">
        <v>3105</v>
      </c>
      <c r="F675" t="s">
        <v>4545</v>
      </c>
      <c r="G675" t="s">
        <v>3761</v>
      </c>
    </row>
    <row r="676" spans="1:7">
      <c r="A676" t="s">
        <v>2899</v>
      </c>
      <c r="B676" t="s">
        <v>3106</v>
      </c>
      <c r="C676" t="s">
        <v>1123</v>
      </c>
      <c r="D676" t="s">
        <v>3107</v>
      </c>
      <c r="F676" t="s">
        <v>4545</v>
      </c>
      <c r="G676" t="s">
        <v>3761</v>
      </c>
    </row>
    <row r="677" spans="1:7">
      <c r="A677" t="s">
        <v>2899</v>
      </c>
      <c r="B677" t="s">
        <v>3108</v>
      </c>
      <c r="C677" t="s">
        <v>1123</v>
      </c>
      <c r="D677" t="s">
        <v>3109</v>
      </c>
      <c r="F677" t="s">
        <v>4545</v>
      </c>
      <c r="G677" t="s">
        <v>3761</v>
      </c>
    </row>
    <row r="678" spans="1:7">
      <c r="A678" t="s">
        <v>2899</v>
      </c>
      <c r="B678" t="s">
        <v>3110</v>
      </c>
      <c r="C678" t="s">
        <v>1123</v>
      </c>
      <c r="D678" t="s">
        <v>3111</v>
      </c>
      <c r="F678" t="s">
        <v>3766</v>
      </c>
      <c r="G678" t="s">
        <v>3761</v>
      </c>
    </row>
    <row r="679" spans="1:7">
      <c r="A679" t="s">
        <v>2899</v>
      </c>
      <c r="B679" t="s">
        <v>3112</v>
      </c>
      <c r="C679" t="s">
        <v>1123</v>
      </c>
      <c r="D679" t="s">
        <v>3113</v>
      </c>
      <c r="F679" t="s">
        <v>4545</v>
      </c>
      <c r="G679" t="s">
        <v>3761</v>
      </c>
    </row>
    <row r="680" spans="1:7">
      <c r="A680" t="s">
        <v>2899</v>
      </c>
      <c r="B680" t="s">
        <v>3114</v>
      </c>
      <c r="C680" t="s">
        <v>1123</v>
      </c>
      <c r="D680" t="s">
        <v>3115</v>
      </c>
      <c r="F680" t="s">
        <v>3758</v>
      </c>
      <c r="G680" t="s">
        <v>3757</v>
      </c>
    </row>
    <row r="681" spans="1:7">
      <c r="A681" t="s">
        <v>2899</v>
      </c>
      <c r="B681" t="s">
        <v>3116</v>
      </c>
      <c r="C681" t="s">
        <v>1123</v>
      </c>
      <c r="D681" t="s">
        <v>3117</v>
      </c>
      <c r="F681" t="s">
        <v>3758</v>
      </c>
      <c r="G681" t="s">
        <v>3757</v>
      </c>
    </row>
    <row r="682" spans="1:7">
      <c r="A682" t="s">
        <v>2899</v>
      </c>
      <c r="B682" t="s">
        <v>3118</v>
      </c>
      <c r="C682" t="s">
        <v>1123</v>
      </c>
      <c r="D682" t="s">
        <v>3119</v>
      </c>
      <c r="F682" t="s">
        <v>3756</v>
      </c>
      <c r="G682" t="s">
        <v>3755</v>
      </c>
    </row>
    <row r="683" spans="1:7">
      <c r="A683" t="s">
        <v>2898</v>
      </c>
      <c r="B683" t="s">
        <v>3120</v>
      </c>
      <c r="C683" t="s">
        <v>929</v>
      </c>
      <c r="D683" t="s">
        <v>3121</v>
      </c>
      <c r="F683" t="s">
        <v>3785</v>
      </c>
      <c r="G683" t="s">
        <v>3761</v>
      </c>
    </row>
    <row r="684" spans="1:7">
      <c r="A684" t="s">
        <v>2898</v>
      </c>
      <c r="B684" t="s">
        <v>3122</v>
      </c>
      <c r="C684" t="s">
        <v>929</v>
      </c>
      <c r="D684" t="s">
        <v>3555</v>
      </c>
      <c r="F684" t="s">
        <v>3771</v>
      </c>
      <c r="G684" t="s">
        <v>3770</v>
      </c>
    </row>
    <row r="685" spans="1:7">
      <c r="A685" t="s">
        <v>2898</v>
      </c>
      <c r="B685" t="s">
        <v>3123</v>
      </c>
      <c r="C685" t="s">
        <v>929</v>
      </c>
      <c r="D685" t="s">
        <v>3124</v>
      </c>
      <c r="F685" t="s">
        <v>3784</v>
      </c>
      <c r="G685" t="s">
        <v>3770</v>
      </c>
    </row>
    <row r="686" spans="1:7">
      <c r="A686" t="s">
        <v>2897</v>
      </c>
      <c r="B686" t="s">
        <v>3125</v>
      </c>
      <c r="C686" t="s">
        <v>1122</v>
      </c>
      <c r="D686" t="s">
        <v>3126</v>
      </c>
      <c r="F686" t="s">
        <v>3765</v>
      </c>
      <c r="G686" t="s">
        <v>3764</v>
      </c>
    </row>
    <row r="687" spans="1:7">
      <c r="A687" t="s">
        <v>2897</v>
      </c>
      <c r="B687" t="s">
        <v>3127</v>
      </c>
      <c r="C687" t="s">
        <v>1122</v>
      </c>
      <c r="D687" t="s">
        <v>3128</v>
      </c>
      <c r="F687" t="s">
        <v>3762</v>
      </c>
      <c r="G687" t="s">
        <v>3761</v>
      </c>
    </row>
    <row r="688" spans="1:7">
      <c r="A688" t="s">
        <v>2897</v>
      </c>
      <c r="B688" t="s">
        <v>3129</v>
      </c>
      <c r="C688" t="s">
        <v>1122</v>
      </c>
      <c r="D688" t="s">
        <v>3130</v>
      </c>
      <c r="F688" t="s">
        <v>3758</v>
      </c>
      <c r="G688" t="s">
        <v>3757</v>
      </c>
    </row>
    <row r="689" spans="1:7">
      <c r="A689" t="s">
        <v>2897</v>
      </c>
      <c r="B689" t="s">
        <v>3131</v>
      </c>
      <c r="C689" t="s">
        <v>1122</v>
      </c>
      <c r="D689" t="s">
        <v>3132</v>
      </c>
      <c r="F689" t="s">
        <v>3756</v>
      </c>
      <c r="G689" t="s">
        <v>3755</v>
      </c>
    </row>
    <row r="690" spans="1:7">
      <c r="A690" t="s">
        <v>2896</v>
      </c>
      <c r="B690" t="s">
        <v>3133</v>
      </c>
      <c r="C690" t="s">
        <v>1121</v>
      </c>
      <c r="D690" t="s">
        <v>3134</v>
      </c>
      <c r="F690" t="s">
        <v>4545</v>
      </c>
      <c r="G690" t="s">
        <v>3761</v>
      </c>
    </row>
    <row r="691" spans="1:7">
      <c r="A691" t="s">
        <v>2896</v>
      </c>
      <c r="B691" t="s">
        <v>3135</v>
      </c>
      <c r="C691" t="s">
        <v>1121</v>
      </c>
      <c r="D691" t="s">
        <v>2588</v>
      </c>
      <c r="F691" t="s">
        <v>3766</v>
      </c>
      <c r="G691" t="s">
        <v>3761</v>
      </c>
    </row>
    <row r="692" spans="1:7">
      <c r="A692" t="s">
        <v>2896</v>
      </c>
      <c r="B692" t="s">
        <v>3136</v>
      </c>
      <c r="C692" t="s">
        <v>1121</v>
      </c>
      <c r="D692" t="s">
        <v>3137</v>
      </c>
      <c r="F692" t="s">
        <v>3758</v>
      </c>
      <c r="G692" t="s">
        <v>3757</v>
      </c>
    </row>
    <row r="693" spans="1:7">
      <c r="A693" t="s">
        <v>2896</v>
      </c>
      <c r="B693" t="s">
        <v>3138</v>
      </c>
      <c r="C693" t="s">
        <v>1121</v>
      </c>
      <c r="D693" t="s">
        <v>3139</v>
      </c>
      <c r="F693" t="s">
        <v>4545</v>
      </c>
      <c r="G693" t="s">
        <v>3761</v>
      </c>
    </row>
    <row r="694" spans="1:7">
      <c r="A694" t="s">
        <v>2896</v>
      </c>
      <c r="B694" t="s">
        <v>3140</v>
      </c>
      <c r="C694" t="s">
        <v>1121</v>
      </c>
      <c r="D694" t="s">
        <v>3141</v>
      </c>
      <c r="F694" t="s">
        <v>3758</v>
      </c>
      <c r="G694" t="s">
        <v>3757</v>
      </c>
    </row>
    <row r="695" spans="1:7">
      <c r="A695" t="s">
        <v>2896</v>
      </c>
      <c r="B695" t="s">
        <v>3142</v>
      </c>
      <c r="C695" t="s">
        <v>1121</v>
      </c>
      <c r="D695" t="s">
        <v>3143</v>
      </c>
      <c r="F695" t="s">
        <v>3756</v>
      </c>
      <c r="G695" t="s">
        <v>3755</v>
      </c>
    </row>
    <row r="696" spans="1:7">
      <c r="A696" t="s">
        <v>2895</v>
      </c>
      <c r="B696" t="s">
        <v>3144</v>
      </c>
      <c r="C696" t="s">
        <v>1120</v>
      </c>
      <c r="D696" t="s">
        <v>3145</v>
      </c>
      <c r="F696" t="s">
        <v>3776</v>
      </c>
      <c r="G696" t="s">
        <v>3761</v>
      </c>
    </row>
    <row r="697" spans="1:7">
      <c r="A697" t="s">
        <v>2895</v>
      </c>
      <c r="B697" t="s">
        <v>4639</v>
      </c>
      <c r="C697" t="s">
        <v>1120</v>
      </c>
      <c r="D697" t="s">
        <v>4640</v>
      </c>
      <c r="F697" t="s">
        <v>3776</v>
      </c>
      <c r="G697" t="s">
        <v>3764</v>
      </c>
    </row>
    <row r="698" spans="1:7">
      <c r="A698" t="s">
        <v>2895</v>
      </c>
      <c r="B698" t="s">
        <v>3146</v>
      </c>
      <c r="C698" t="s">
        <v>1120</v>
      </c>
      <c r="D698" t="s">
        <v>3147</v>
      </c>
      <c r="F698" t="s">
        <v>3776</v>
      </c>
      <c r="G698" t="s">
        <v>3761</v>
      </c>
    </row>
    <row r="699" spans="1:7">
      <c r="A699" t="s">
        <v>2895</v>
      </c>
      <c r="B699" t="s">
        <v>3148</v>
      </c>
      <c r="C699" t="s">
        <v>1120</v>
      </c>
      <c r="D699" t="s">
        <v>3149</v>
      </c>
      <c r="F699" t="s">
        <v>3776</v>
      </c>
      <c r="G699" t="s">
        <v>3761</v>
      </c>
    </row>
    <row r="700" spans="1:7">
      <c r="A700" t="s">
        <v>2895</v>
      </c>
      <c r="B700" t="s">
        <v>3150</v>
      </c>
      <c r="C700" t="s">
        <v>1120</v>
      </c>
      <c r="D700" t="s">
        <v>3151</v>
      </c>
      <c r="F700" t="s">
        <v>3771</v>
      </c>
      <c r="G700" t="s">
        <v>3770</v>
      </c>
    </row>
    <row r="701" spans="1:7">
      <c r="A701" t="s">
        <v>2895</v>
      </c>
      <c r="B701" t="s">
        <v>3152</v>
      </c>
      <c r="C701" t="s">
        <v>1120</v>
      </c>
      <c r="D701" t="s">
        <v>3153</v>
      </c>
      <c r="F701" t="s">
        <v>3776</v>
      </c>
      <c r="G701" t="s">
        <v>3761</v>
      </c>
    </row>
    <row r="702" spans="1:7">
      <c r="A702" t="s">
        <v>2895</v>
      </c>
      <c r="B702" t="s">
        <v>3154</v>
      </c>
      <c r="C702" t="s">
        <v>1120</v>
      </c>
      <c r="D702" t="s">
        <v>4199</v>
      </c>
      <c r="F702" t="s">
        <v>4541</v>
      </c>
      <c r="G702" t="s">
        <v>3761</v>
      </c>
    </row>
    <row r="703" spans="1:7">
      <c r="A703" t="s">
        <v>2895</v>
      </c>
      <c r="B703" t="s">
        <v>3155</v>
      </c>
      <c r="C703" t="s">
        <v>1120</v>
      </c>
      <c r="D703" t="s">
        <v>3156</v>
      </c>
      <c r="F703" t="s">
        <v>3776</v>
      </c>
      <c r="G703" t="s">
        <v>3761</v>
      </c>
    </row>
    <row r="704" spans="1:7">
      <c r="A704" t="s">
        <v>2895</v>
      </c>
      <c r="B704" t="s">
        <v>3157</v>
      </c>
      <c r="C704" t="s">
        <v>1120</v>
      </c>
      <c r="D704" t="s">
        <v>3158</v>
      </c>
      <c r="F704" t="s">
        <v>3776</v>
      </c>
      <c r="G704" t="s">
        <v>3761</v>
      </c>
    </row>
    <row r="705" spans="1:7">
      <c r="A705" t="s">
        <v>2895</v>
      </c>
      <c r="B705" t="s">
        <v>3159</v>
      </c>
      <c r="C705" t="s">
        <v>1120</v>
      </c>
      <c r="D705" t="s">
        <v>3160</v>
      </c>
      <c r="F705" t="s">
        <v>4541</v>
      </c>
      <c r="G705" t="s">
        <v>3761</v>
      </c>
    </row>
    <row r="706" spans="1:7">
      <c r="A706" t="s">
        <v>2895</v>
      </c>
      <c r="B706" t="s">
        <v>3161</v>
      </c>
      <c r="C706" t="s">
        <v>1120</v>
      </c>
      <c r="D706" t="s">
        <v>3162</v>
      </c>
      <c r="F706" t="s">
        <v>3776</v>
      </c>
      <c r="G706" t="s">
        <v>3761</v>
      </c>
    </row>
    <row r="707" spans="1:7">
      <c r="A707" t="s">
        <v>2895</v>
      </c>
      <c r="B707" t="s">
        <v>3163</v>
      </c>
      <c r="C707" t="s">
        <v>1120</v>
      </c>
      <c r="D707" t="s">
        <v>3164</v>
      </c>
      <c r="F707" t="s">
        <v>3776</v>
      </c>
      <c r="G707" t="s">
        <v>3761</v>
      </c>
    </row>
    <row r="708" spans="1:7">
      <c r="A708" t="s">
        <v>2895</v>
      </c>
      <c r="B708" t="s">
        <v>3165</v>
      </c>
      <c r="C708" t="s">
        <v>1120</v>
      </c>
      <c r="D708" t="s">
        <v>3166</v>
      </c>
      <c r="F708" t="s">
        <v>3776</v>
      </c>
      <c r="G708" t="s">
        <v>3761</v>
      </c>
    </row>
    <row r="709" spans="1:7">
      <c r="A709" t="s">
        <v>2895</v>
      </c>
      <c r="B709" t="s">
        <v>3167</v>
      </c>
      <c r="C709" t="s">
        <v>1120</v>
      </c>
      <c r="D709" t="s">
        <v>4200</v>
      </c>
      <c r="F709" t="s">
        <v>3776</v>
      </c>
      <c r="G709" t="s">
        <v>3761</v>
      </c>
    </row>
    <row r="710" spans="1:7">
      <c r="A710" t="s">
        <v>2895</v>
      </c>
      <c r="B710" t="s">
        <v>4201</v>
      </c>
      <c r="C710" t="s">
        <v>1120</v>
      </c>
      <c r="D710" t="s">
        <v>4202</v>
      </c>
      <c r="F710" t="s">
        <v>4763</v>
      </c>
      <c r="G710" t="s">
        <v>3770</v>
      </c>
    </row>
    <row r="711" spans="1:7">
      <c r="A711" t="s">
        <v>2895</v>
      </c>
      <c r="B711" t="s">
        <v>3168</v>
      </c>
      <c r="C711" t="s">
        <v>1120</v>
      </c>
      <c r="D711" t="s">
        <v>3169</v>
      </c>
      <c r="F711" t="s">
        <v>3771</v>
      </c>
      <c r="G711" t="s">
        <v>3770</v>
      </c>
    </row>
    <row r="712" spans="1:7">
      <c r="A712" t="s">
        <v>2895</v>
      </c>
      <c r="B712" t="s">
        <v>3170</v>
      </c>
      <c r="C712" t="s">
        <v>1120</v>
      </c>
      <c r="D712" t="s">
        <v>4203</v>
      </c>
      <c r="F712" t="s">
        <v>3769</v>
      </c>
      <c r="G712" t="s">
        <v>3757</v>
      </c>
    </row>
    <row r="713" spans="1:7">
      <c r="A713" t="s">
        <v>2895</v>
      </c>
      <c r="B713" t="s">
        <v>3171</v>
      </c>
      <c r="C713" t="s">
        <v>1120</v>
      </c>
      <c r="D713" t="s">
        <v>4204</v>
      </c>
      <c r="F713" t="s">
        <v>3769</v>
      </c>
      <c r="G713" t="s">
        <v>3757</v>
      </c>
    </row>
    <row r="714" spans="1:7">
      <c r="A714" t="s">
        <v>2895</v>
      </c>
      <c r="B714" t="s">
        <v>4205</v>
      </c>
      <c r="C714" t="s">
        <v>1120</v>
      </c>
      <c r="D714" t="s">
        <v>4206</v>
      </c>
      <c r="F714" t="s">
        <v>3767</v>
      </c>
      <c r="G714" t="s">
        <v>4553</v>
      </c>
    </row>
    <row r="715" spans="1:7">
      <c r="A715" t="s">
        <v>2895</v>
      </c>
      <c r="B715" t="s">
        <v>3172</v>
      </c>
      <c r="C715" t="s">
        <v>1120</v>
      </c>
      <c r="D715" t="s">
        <v>3173</v>
      </c>
      <c r="F715" t="s">
        <v>3769</v>
      </c>
      <c r="G715" t="s">
        <v>3757</v>
      </c>
    </row>
    <row r="716" spans="1:7">
      <c r="A716" t="s">
        <v>2895</v>
      </c>
      <c r="B716" t="s">
        <v>3174</v>
      </c>
      <c r="C716" t="s">
        <v>1120</v>
      </c>
      <c r="D716" t="s">
        <v>4207</v>
      </c>
      <c r="F716" t="s">
        <v>3769</v>
      </c>
      <c r="G716" t="s">
        <v>3757</v>
      </c>
    </row>
    <row r="717" spans="1:7">
      <c r="A717" t="s">
        <v>2895</v>
      </c>
      <c r="B717" t="s">
        <v>3175</v>
      </c>
      <c r="C717" t="s">
        <v>1120</v>
      </c>
      <c r="D717" t="s">
        <v>3176</v>
      </c>
      <c r="F717" t="s">
        <v>3769</v>
      </c>
      <c r="G717" t="s">
        <v>3757</v>
      </c>
    </row>
    <row r="718" spans="1:7">
      <c r="A718" t="s">
        <v>2895</v>
      </c>
      <c r="B718" t="s">
        <v>735</v>
      </c>
      <c r="C718" t="s">
        <v>1120</v>
      </c>
      <c r="D718" t="s">
        <v>736</v>
      </c>
      <c r="F718" t="s">
        <v>3769</v>
      </c>
      <c r="G718" t="s">
        <v>3757</v>
      </c>
    </row>
    <row r="719" spans="1:7">
      <c r="A719" t="s">
        <v>2895</v>
      </c>
      <c r="B719" t="s">
        <v>737</v>
      </c>
      <c r="C719" t="s">
        <v>1120</v>
      </c>
      <c r="D719" t="s">
        <v>738</v>
      </c>
      <c r="F719" t="s">
        <v>3756</v>
      </c>
      <c r="G719" t="s">
        <v>3755</v>
      </c>
    </row>
    <row r="720" spans="1:7">
      <c r="A720" t="s">
        <v>2894</v>
      </c>
      <c r="B720" t="s">
        <v>739</v>
      </c>
      <c r="C720" t="s">
        <v>1119</v>
      </c>
      <c r="D720" t="s">
        <v>740</v>
      </c>
      <c r="F720" t="s">
        <v>3780</v>
      </c>
      <c r="G720" t="s">
        <v>3764</v>
      </c>
    </row>
    <row r="721" spans="1:7">
      <c r="A721" t="s">
        <v>2894</v>
      </c>
      <c r="B721" t="s">
        <v>741</v>
      </c>
      <c r="C721" t="s">
        <v>1119</v>
      </c>
      <c r="D721" t="s">
        <v>742</v>
      </c>
      <c r="F721" t="s">
        <v>3796</v>
      </c>
      <c r="G721" t="s">
        <v>3761</v>
      </c>
    </row>
    <row r="722" spans="1:7">
      <c r="A722" t="s">
        <v>2894</v>
      </c>
      <c r="B722" t="s">
        <v>743</v>
      </c>
      <c r="C722" t="s">
        <v>1119</v>
      </c>
      <c r="D722" t="s">
        <v>4208</v>
      </c>
      <c r="F722" t="s">
        <v>3786</v>
      </c>
      <c r="G722" t="s">
        <v>3761</v>
      </c>
    </row>
    <row r="723" spans="1:7">
      <c r="A723" t="s">
        <v>2894</v>
      </c>
      <c r="B723" t="s">
        <v>744</v>
      </c>
      <c r="C723" t="s">
        <v>1119</v>
      </c>
      <c r="D723" t="s">
        <v>745</v>
      </c>
      <c r="F723" t="s">
        <v>3758</v>
      </c>
      <c r="G723" t="s">
        <v>3757</v>
      </c>
    </row>
    <row r="724" spans="1:7">
      <c r="A724" t="s">
        <v>2894</v>
      </c>
      <c r="B724" t="s">
        <v>746</v>
      </c>
      <c r="C724" t="s">
        <v>1119</v>
      </c>
      <c r="D724" t="s">
        <v>747</v>
      </c>
      <c r="F724" t="s">
        <v>3756</v>
      </c>
      <c r="G724" t="s">
        <v>3755</v>
      </c>
    </row>
    <row r="725" spans="1:7">
      <c r="A725" t="s">
        <v>2893</v>
      </c>
      <c r="B725" t="s">
        <v>748</v>
      </c>
      <c r="C725" t="s">
        <v>1118</v>
      </c>
      <c r="D725" t="s">
        <v>749</v>
      </c>
      <c r="F725" t="s">
        <v>3785</v>
      </c>
      <c r="G725" t="s">
        <v>3761</v>
      </c>
    </row>
    <row r="726" spans="1:7">
      <c r="A726" t="s">
        <v>2893</v>
      </c>
      <c r="B726" t="s">
        <v>750</v>
      </c>
      <c r="C726" t="s">
        <v>1118</v>
      </c>
      <c r="D726" t="s">
        <v>751</v>
      </c>
      <c r="F726" t="s">
        <v>3801</v>
      </c>
      <c r="G726" t="s">
        <v>3770</v>
      </c>
    </row>
    <row r="727" spans="1:7">
      <c r="A727" t="s">
        <v>2893</v>
      </c>
      <c r="B727" t="s">
        <v>752</v>
      </c>
      <c r="C727" t="s">
        <v>1118</v>
      </c>
      <c r="D727" t="s">
        <v>753</v>
      </c>
      <c r="F727" t="s">
        <v>3792</v>
      </c>
      <c r="G727" t="s">
        <v>4553</v>
      </c>
    </row>
    <row r="728" spans="1:7">
      <c r="A728" t="s">
        <v>2892</v>
      </c>
      <c r="B728" t="s">
        <v>4764</v>
      </c>
      <c r="C728" t="s">
        <v>1117</v>
      </c>
      <c r="D728" t="s">
        <v>2346</v>
      </c>
      <c r="F728" t="s">
        <v>3775</v>
      </c>
      <c r="G728" t="s">
        <v>3764</v>
      </c>
    </row>
    <row r="729" spans="1:7">
      <c r="A729" t="s">
        <v>2892</v>
      </c>
      <c r="B729" t="s">
        <v>754</v>
      </c>
      <c r="C729" t="s">
        <v>1117</v>
      </c>
      <c r="D729" t="s">
        <v>755</v>
      </c>
      <c r="F729" t="s">
        <v>4541</v>
      </c>
      <c r="G729" t="s">
        <v>3761</v>
      </c>
    </row>
    <row r="730" spans="1:7">
      <c r="A730" t="s">
        <v>2892</v>
      </c>
      <c r="B730" t="s">
        <v>756</v>
      </c>
      <c r="C730" t="s">
        <v>1117</v>
      </c>
      <c r="D730" t="s">
        <v>757</v>
      </c>
      <c r="F730" t="s">
        <v>4545</v>
      </c>
      <c r="G730" t="s">
        <v>3761</v>
      </c>
    </row>
    <row r="731" spans="1:7">
      <c r="A731" t="s">
        <v>2892</v>
      </c>
      <c r="B731" t="s">
        <v>758</v>
      </c>
      <c r="C731" t="s">
        <v>1117</v>
      </c>
      <c r="D731" t="s">
        <v>4209</v>
      </c>
      <c r="F731" t="s">
        <v>4545</v>
      </c>
      <c r="G731" t="s">
        <v>3761</v>
      </c>
    </row>
    <row r="732" spans="1:7">
      <c r="A732" t="s">
        <v>2892</v>
      </c>
      <c r="B732" t="s">
        <v>759</v>
      </c>
      <c r="C732" t="s">
        <v>1117</v>
      </c>
      <c r="D732" t="s">
        <v>760</v>
      </c>
      <c r="F732" t="s">
        <v>3781</v>
      </c>
      <c r="G732" t="s">
        <v>3761</v>
      </c>
    </row>
    <row r="733" spans="1:7">
      <c r="A733" t="s">
        <v>2892</v>
      </c>
      <c r="B733" t="s">
        <v>761</v>
      </c>
      <c r="C733" t="s">
        <v>1117</v>
      </c>
      <c r="D733" t="s">
        <v>762</v>
      </c>
      <c r="F733" t="s">
        <v>3766</v>
      </c>
      <c r="G733" t="s">
        <v>3761</v>
      </c>
    </row>
    <row r="734" spans="1:7">
      <c r="A734" t="s">
        <v>2892</v>
      </c>
      <c r="B734" t="s">
        <v>763</v>
      </c>
      <c r="C734" t="s">
        <v>1117</v>
      </c>
      <c r="D734" t="s">
        <v>764</v>
      </c>
      <c r="F734" t="s">
        <v>4545</v>
      </c>
      <c r="G734" t="s">
        <v>3761</v>
      </c>
    </row>
    <row r="735" spans="1:7">
      <c r="A735" t="s">
        <v>2892</v>
      </c>
      <c r="B735" t="s">
        <v>765</v>
      </c>
      <c r="C735" t="s">
        <v>1117</v>
      </c>
      <c r="D735" t="s">
        <v>766</v>
      </c>
      <c r="F735" t="s">
        <v>3766</v>
      </c>
      <c r="G735" t="s">
        <v>3761</v>
      </c>
    </row>
    <row r="736" spans="1:7">
      <c r="A736" t="s">
        <v>2892</v>
      </c>
      <c r="B736" t="s">
        <v>767</v>
      </c>
      <c r="C736" t="s">
        <v>1117</v>
      </c>
      <c r="D736" t="s">
        <v>768</v>
      </c>
      <c r="F736" t="s">
        <v>3766</v>
      </c>
      <c r="G736" t="s">
        <v>3761</v>
      </c>
    </row>
    <row r="737" spans="1:7">
      <c r="A737" t="s">
        <v>2892</v>
      </c>
      <c r="B737" t="s">
        <v>769</v>
      </c>
      <c r="C737" t="s">
        <v>1117</v>
      </c>
      <c r="D737" t="s">
        <v>770</v>
      </c>
      <c r="F737" t="s">
        <v>3781</v>
      </c>
      <c r="G737" t="s">
        <v>3761</v>
      </c>
    </row>
    <row r="738" spans="1:7">
      <c r="A738" t="s">
        <v>2892</v>
      </c>
      <c r="B738" t="s">
        <v>771</v>
      </c>
      <c r="C738" t="s">
        <v>1117</v>
      </c>
      <c r="D738" t="s">
        <v>772</v>
      </c>
      <c r="F738" t="s">
        <v>4545</v>
      </c>
      <c r="G738" t="s">
        <v>3761</v>
      </c>
    </row>
    <row r="739" spans="1:7">
      <c r="A739" t="s">
        <v>2892</v>
      </c>
      <c r="B739" t="s">
        <v>773</v>
      </c>
      <c r="C739" t="s">
        <v>1117</v>
      </c>
      <c r="D739" t="s">
        <v>774</v>
      </c>
      <c r="F739" t="s">
        <v>3766</v>
      </c>
      <c r="G739" t="s">
        <v>3761</v>
      </c>
    </row>
    <row r="740" spans="1:7">
      <c r="A740" t="s">
        <v>2892</v>
      </c>
      <c r="B740" t="s">
        <v>775</v>
      </c>
      <c r="C740" t="s">
        <v>1117</v>
      </c>
      <c r="D740" t="s">
        <v>776</v>
      </c>
      <c r="F740" t="s">
        <v>4545</v>
      </c>
      <c r="G740" t="s">
        <v>3761</v>
      </c>
    </row>
    <row r="741" spans="1:7">
      <c r="A741" t="s">
        <v>2892</v>
      </c>
      <c r="B741" t="s">
        <v>777</v>
      </c>
      <c r="C741" t="s">
        <v>1117</v>
      </c>
      <c r="D741" t="s">
        <v>778</v>
      </c>
      <c r="F741" t="s">
        <v>4545</v>
      </c>
      <c r="G741" t="s">
        <v>3761</v>
      </c>
    </row>
    <row r="742" spans="1:7">
      <c r="A742" t="s">
        <v>2892</v>
      </c>
      <c r="B742" t="s">
        <v>4643</v>
      </c>
      <c r="C742" t="s">
        <v>1117</v>
      </c>
      <c r="D742" t="s">
        <v>4644</v>
      </c>
      <c r="F742" t="s">
        <v>4536</v>
      </c>
      <c r="G742" t="s">
        <v>3761</v>
      </c>
    </row>
    <row r="743" spans="1:7">
      <c r="A743" t="s">
        <v>2892</v>
      </c>
      <c r="B743" t="s">
        <v>779</v>
      </c>
      <c r="C743" t="s">
        <v>1117</v>
      </c>
      <c r="D743" t="s">
        <v>780</v>
      </c>
      <c r="F743" t="s">
        <v>3766</v>
      </c>
      <c r="G743" t="s">
        <v>3761</v>
      </c>
    </row>
    <row r="744" spans="1:7">
      <c r="A744" t="s">
        <v>2892</v>
      </c>
      <c r="B744" t="s">
        <v>781</v>
      </c>
      <c r="C744" t="s">
        <v>1117</v>
      </c>
      <c r="D744" t="s">
        <v>782</v>
      </c>
      <c r="F744" t="s">
        <v>3766</v>
      </c>
      <c r="G744" t="s">
        <v>3761</v>
      </c>
    </row>
    <row r="745" spans="1:7">
      <c r="A745" t="s">
        <v>2892</v>
      </c>
      <c r="B745" t="s">
        <v>783</v>
      </c>
      <c r="C745" t="s">
        <v>1117</v>
      </c>
      <c r="D745" t="s">
        <v>784</v>
      </c>
      <c r="F745" t="s">
        <v>4545</v>
      </c>
      <c r="G745" t="s">
        <v>3761</v>
      </c>
    </row>
    <row r="746" spans="1:7">
      <c r="A746" t="s">
        <v>2892</v>
      </c>
      <c r="B746" t="s">
        <v>785</v>
      </c>
      <c r="C746" t="s">
        <v>1117</v>
      </c>
      <c r="D746" t="s">
        <v>786</v>
      </c>
      <c r="F746" t="s">
        <v>3781</v>
      </c>
      <c r="G746" t="s">
        <v>3761</v>
      </c>
    </row>
    <row r="747" spans="1:7">
      <c r="A747" t="s">
        <v>2892</v>
      </c>
      <c r="B747" t="s">
        <v>787</v>
      </c>
      <c r="C747" t="s">
        <v>1117</v>
      </c>
      <c r="D747" t="s">
        <v>788</v>
      </c>
      <c r="F747" t="s">
        <v>3758</v>
      </c>
      <c r="G747" t="s">
        <v>3757</v>
      </c>
    </row>
    <row r="748" spans="1:7">
      <c r="A748" t="s">
        <v>2892</v>
      </c>
      <c r="B748" t="s">
        <v>789</v>
      </c>
      <c r="C748" t="s">
        <v>1117</v>
      </c>
      <c r="D748" t="s">
        <v>790</v>
      </c>
      <c r="F748" t="s">
        <v>3758</v>
      </c>
      <c r="G748" t="s">
        <v>3757</v>
      </c>
    </row>
    <row r="749" spans="1:7">
      <c r="A749" t="s">
        <v>2892</v>
      </c>
      <c r="B749" t="s">
        <v>791</v>
      </c>
      <c r="C749" t="s">
        <v>1117</v>
      </c>
      <c r="D749" t="s">
        <v>792</v>
      </c>
      <c r="F749" t="s">
        <v>3758</v>
      </c>
      <c r="G749" t="s">
        <v>3757</v>
      </c>
    </row>
    <row r="750" spans="1:7">
      <c r="A750" t="s">
        <v>2892</v>
      </c>
      <c r="B750" t="s">
        <v>793</v>
      </c>
      <c r="C750" t="s">
        <v>1117</v>
      </c>
      <c r="D750" t="s">
        <v>794</v>
      </c>
      <c r="F750" t="s">
        <v>3756</v>
      </c>
      <c r="G750" t="s">
        <v>3755</v>
      </c>
    </row>
    <row r="751" spans="1:7">
      <c r="A751" t="s">
        <v>2892</v>
      </c>
      <c r="B751" t="s">
        <v>795</v>
      </c>
      <c r="C751" t="s">
        <v>1117</v>
      </c>
      <c r="D751" t="s">
        <v>796</v>
      </c>
      <c r="F751" t="s">
        <v>3756</v>
      </c>
      <c r="G751" t="s">
        <v>3755</v>
      </c>
    </row>
    <row r="752" spans="1:7">
      <c r="A752" t="s">
        <v>2892</v>
      </c>
      <c r="B752" t="s">
        <v>797</v>
      </c>
      <c r="C752" t="s">
        <v>1117</v>
      </c>
      <c r="D752" t="s">
        <v>798</v>
      </c>
      <c r="F752" t="s">
        <v>3767</v>
      </c>
      <c r="G752" t="s">
        <v>4553</v>
      </c>
    </row>
    <row r="753" spans="1:7">
      <c r="A753" t="s">
        <v>2892</v>
      </c>
      <c r="B753" t="s">
        <v>799</v>
      </c>
      <c r="C753" t="s">
        <v>1117</v>
      </c>
      <c r="D753" t="s">
        <v>4210</v>
      </c>
      <c r="F753" t="s">
        <v>4765</v>
      </c>
      <c r="G753" t="s">
        <v>3755</v>
      </c>
    </row>
    <row r="754" spans="1:7">
      <c r="A754" t="s">
        <v>2891</v>
      </c>
      <c r="B754" t="s">
        <v>800</v>
      </c>
      <c r="C754" t="s">
        <v>1116</v>
      </c>
      <c r="D754" t="s">
        <v>801</v>
      </c>
      <c r="F754" t="s">
        <v>3017</v>
      </c>
      <c r="G754" t="s">
        <v>3764</v>
      </c>
    </row>
    <row r="755" spans="1:7">
      <c r="A755" t="s">
        <v>2891</v>
      </c>
      <c r="B755" t="s">
        <v>802</v>
      </c>
      <c r="C755" t="s">
        <v>1116</v>
      </c>
      <c r="D755" t="s">
        <v>803</v>
      </c>
      <c r="F755" t="s">
        <v>4541</v>
      </c>
      <c r="G755" t="s">
        <v>3761</v>
      </c>
    </row>
    <row r="756" spans="1:7">
      <c r="A756" t="s">
        <v>2891</v>
      </c>
      <c r="B756" t="s">
        <v>804</v>
      </c>
      <c r="C756" t="s">
        <v>1116</v>
      </c>
      <c r="D756" t="s">
        <v>805</v>
      </c>
      <c r="F756" t="s">
        <v>4541</v>
      </c>
      <c r="G756" t="s">
        <v>3761</v>
      </c>
    </row>
    <row r="757" spans="1:7">
      <c r="A757" t="s">
        <v>2891</v>
      </c>
      <c r="B757" t="s">
        <v>806</v>
      </c>
      <c r="C757" t="s">
        <v>1116</v>
      </c>
      <c r="D757" t="s">
        <v>807</v>
      </c>
      <c r="F757" t="s">
        <v>3769</v>
      </c>
      <c r="G757" t="s">
        <v>3757</v>
      </c>
    </row>
    <row r="758" spans="1:7">
      <c r="A758" t="s">
        <v>2891</v>
      </c>
      <c r="B758" t="s">
        <v>808</v>
      </c>
      <c r="C758" t="s">
        <v>1116</v>
      </c>
      <c r="D758" t="s">
        <v>809</v>
      </c>
      <c r="F758" t="s">
        <v>3756</v>
      </c>
      <c r="G758" t="s">
        <v>3755</v>
      </c>
    </row>
    <row r="759" spans="1:7">
      <c r="A759" t="s">
        <v>2890</v>
      </c>
      <c r="B759" t="s">
        <v>810</v>
      </c>
      <c r="C759" t="s">
        <v>1115</v>
      </c>
      <c r="D759" t="s">
        <v>811</v>
      </c>
      <c r="F759" t="s">
        <v>4569</v>
      </c>
      <c r="G759" t="s">
        <v>3770</v>
      </c>
    </row>
    <row r="760" spans="1:7">
      <c r="A760" t="s">
        <v>2890</v>
      </c>
      <c r="B760" t="s">
        <v>812</v>
      </c>
      <c r="C760" t="s">
        <v>1115</v>
      </c>
      <c r="D760" t="s">
        <v>813</v>
      </c>
      <c r="F760" t="s">
        <v>4569</v>
      </c>
      <c r="G760" t="s">
        <v>3770</v>
      </c>
    </row>
    <row r="761" spans="1:7">
      <c r="A761" t="s">
        <v>2890</v>
      </c>
      <c r="B761" t="s">
        <v>814</v>
      </c>
      <c r="C761" t="s">
        <v>1115</v>
      </c>
      <c r="D761" t="s">
        <v>815</v>
      </c>
      <c r="F761" t="s">
        <v>4569</v>
      </c>
      <c r="G761" t="s">
        <v>3770</v>
      </c>
    </row>
    <row r="762" spans="1:7">
      <c r="A762" t="s">
        <v>2890</v>
      </c>
      <c r="B762" t="s">
        <v>816</v>
      </c>
      <c r="C762" t="s">
        <v>1115</v>
      </c>
      <c r="D762" t="s">
        <v>817</v>
      </c>
      <c r="F762" t="s">
        <v>4569</v>
      </c>
      <c r="G762" t="s">
        <v>3770</v>
      </c>
    </row>
    <row r="763" spans="1:7">
      <c r="A763" t="s">
        <v>2890</v>
      </c>
      <c r="B763" t="s">
        <v>818</v>
      </c>
      <c r="C763" t="s">
        <v>1115</v>
      </c>
      <c r="D763" t="s">
        <v>4211</v>
      </c>
      <c r="F763" t="s">
        <v>3017</v>
      </c>
      <c r="G763" t="s">
        <v>3764</v>
      </c>
    </row>
    <row r="764" spans="1:7">
      <c r="A764" t="s">
        <v>2890</v>
      </c>
      <c r="B764" t="s">
        <v>819</v>
      </c>
      <c r="C764" t="s">
        <v>1115</v>
      </c>
      <c r="D764" t="s">
        <v>820</v>
      </c>
      <c r="F764" t="s">
        <v>4569</v>
      </c>
      <c r="G764" t="s">
        <v>3770</v>
      </c>
    </row>
    <row r="765" spans="1:7">
      <c r="A765" t="s">
        <v>2890</v>
      </c>
      <c r="B765" t="s">
        <v>821</v>
      </c>
      <c r="C765" t="s">
        <v>1115</v>
      </c>
      <c r="D765" t="s">
        <v>822</v>
      </c>
      <c r="F765" t="s">
        <v>3756</v>
      </c>
      <c r="G765" t="s">
        <v>3755</v>
      </c>
    </row>
    <row r="766" spans="1:7">
      <c r="A766" t="s">
        <v>2889</v>
      </c>
      <c r="B766" t="s">
        <v>823</v>
      </c>
      <c r="C766" t="s">
        <v>1114</v>
      </c>
      <c r="D766" t="s">
        <v>824</v>
      </c>
      <c r="F766" t="s">
        <v>3017</v>
      </c>
      <c r="G766" t="s">
        <v>3764</v>
      </c>
    </row>
    <row r="767" spans="1:7">
      <c r="A767" t="s">
        <v>2889</v>
      </c>
      <c r="B767" t="s">
        <v>825</v>
      </c>
      <c r="C767" t="s">
        <v>1114</v>
      </c>
      <c r="D767" t="s">
        <v>826</v>
      </c>
      <c r="F767" t="s">
        <v>4548</v>
      </c>
      <c r="G767" t="s">
        <v>3764</v>
      </c>
    </row>
    <row r="768" spans="1:7">
      <c r="A768" t="s">
        <v>2889</v>
      </c>
      <c r="B768" t="s">
        <v>827</v>
      </c>
      <c r="C768" t="s">
        <v>1114</v>
      </c>
      <c r="D768" t="s">
        <v>828</v>
      </c>
      <c r="F768" t="s">
        <v>3762</v>
      </c>
      <c r="G768" t="s">
        <v>3761</v>
      </c>
    </row>
    <row r="769" spans="1:7">
      <c r="A769" t="s">
        <v>2889</v>
      </c>
      <c r="B769" t="s">
        <v>829</v>
      </c>
      <c r="C769" t="s">
        <v>1114</v>
      </c>
      <c r="D769" t="s">
        <v>830</v>
      </c>
      <c r="F769" t="s">
        <v>3758</v>
      </c>
      <c r="G769" t="s">
        <v>3757</v>
      </c>
    </row>
    <row r="770" spans="1:7">
      <c r="A770" t="s">
        <v>2889</v>
      </c>
      <c r="B770" t="s">
        <v>831</v>
      </c>
      <c r="C770" t="s">
        <v>1114</v>
      </c>
      <c r="D770" t="s">
        <v>832</v>
      </c>
      <c r="F770" t="s">
        <v>3756</v>
      </c>
      <c r="G770" t="s">
        <v>3755</v>
      </c>
    </row>
    <row r="771" spans="1:7">
      <c r="A771" t="s">
        <v>2888</v>
      </c>
      <c r="B771" t="s">
        <v>833</v>
      </c>
      <c r="C771" t="s">
        <v>1113</v>
      </c>
      <c r="D771" t="s">
        <v>834</v>
      </c>
      <c r="F771" t="s">
        <v>3785</v>
      </c>
      <c r="G771" t="s">
        <v>3761</v>
      </c>
    </row>
    <row r="772" spans="1:7">
      <c r="A772" t="s">
        <v>2888</v>
      </c>
      <c r="B772" t="s">
        <v>835</v>
      </c>
      <c r="C772" t="s">
        <v>1113</v>
      </c>
      <c r="D772" t="s">
        <v>836</v>
      </c>
      <c r="F772" t="s">
        <v>3796</v>
      </c>
      <c r="G772" t="s">
        <v>3761</v>
      </c>
    </row>
    <row r="773" spans="1:7">
      <c r="A773" t="s">
        <v>2888</v>
      </c>
      <c r="B773" t="s">
        <v>837</v>
      </c>
      <c r="C773" t="s">
        <v>1113</v>
      </c>
      <c r="D773" t="s">
        <v>838</v>
      </c>
      <c r="F773" t="s">
        <v>4623</v>
      </c>
      <c r="G773" t="s">
        <v>3764</v>
      </c>
    </row>
    <row r="774" spans="1:7">
      <c r="A774" t="s">
        <v>2888</v>
      </c>
      <c r="B774" t="s">
        <v>839</v>
      </c>
      <c r="C774" t="s">
        <v>1113</v>
      </c>
      <c r="D774" t="s">
        <v>840</v>
      </c>
      <c r="F774" t="s">
        <v>3773</v>
      </c>
      <c r="G774" t="s">
        <v>3761</v>
      </c>
    </row>
    <row r="775" spans="1:7">
      <c r="A775" t="s">
        <v>2888</v>
      </c>
      <c r="B775" t="s">
        <v>841</v>
      </c>
      <c r="C775" t="s">
        <v>1113</v>
      </c>
      <c r="D775" t="s">
        <v>842</v>
      </c>
      <c r="F775" t="s">
        <v>3774</v>
      </c>
      <c r="G775" t="s">
        <v>3761</v>
      </c>
    </row>
    <row r="776" spans="1:7">
      <c r="A776" t="s">
        <v>2888</v>
      </c>
      <c r="B776" t="s">
        <v>843</v>
      </c>
      <c r="C776" t="s">
        <v>1113</v>
      </c>
      <c r="D776" t="s">
        <v>844</v>
      </c>
      <c r="F776" t="s">
        <v>4596</v>
      </c>
      <c r="G776" t="s">
        <v>3764</v>
      </c>
    </row>
    <row r="777" spans="1:7">
      <c r="A777" t="s">
        <v>2888</v>
      </c>
      <c r="B777" t="s">
        <v>845</v>
      </c>
      <c r="C777" t="s">
        <v>1113</v>
      </c>
      <c r="D777" t="s">
        <v>846</v>
      </c>
      <c r="F777" t="s">
        <v>3772</v>
      </c>
      <c r="G777" t="s">
        <v>3757</v>
      </c>
    </row>
    <row r="778" spans="1:7">
      <c r="A778" t="s">
        <v>2888</v>
      </c>
      <c r="B778" t="s">
        <v>847</v>
      </c>
      <c r="C778" t="s">
        <v>1113</v>
      </c>
      <c r="D778" t="s">
        <v>848</v>
      </c>
      <c r="F778" t="s">
        <v>3756</v>
      </c>
      <c r="G778" t="s">
        <v>3755</v>
      </c>
    </row>
    <row r="779" spans="1:7">
      <c r="A779" t="s">
        <v>2887</v>
      </c>
      <c r="B779" t="s">
        <v>849</v>
      </c>
      <c r="C779" t="s">
        <v>1112</v>
      </c>
      <c r="D779" t="s">
        <v>850</v>
      </c>
      <c r="F779" t="s">
        <v>3768</v>
      </c>
      <c r="G779" t="s">
        <v>3761</v>
      </c>
    </row>
    <row r="780" spans="1:7">
      <c r="A780" t="s">
        <v>2886</v>
      </c>
      <c r="B780" t="s">
        <v>851</v>
      </c>
      <c r="C780" t="s">
        <v>1111</v>
      </c>
      <c r="D780" t="s">
        <v>2346</v>
      </c>
      <c r="F780" t="s">
        <v>3017</v>
      </c>
      <c r="G780" t="s">
        <v>3764</v>
      </c>
    </row>
    <row r="781" spans="1:7">
      <c r="A781" t="s">
        <v>2886</v>
      </c>
      <c r="B781" t="s">
        <v>852</v>
      </c>
      <c r="C781" t="s">
        <v>1111</v>
      </c>
      <c r="D781" t="s">
        <v>853</v>
      </c>
      <c r="F781" t="s">
        <v>4541</v>
      </c>
      <c r="G781" t="s">
        <v>3761</v>
      </c>
    </row>
    <row r="782" spans="1:7">
      <c r="A782" t="s">
        <v>2886</v>
      </c>
      <c r="B782" t="s">
        <v>854</v>
      </c>
      <c r="C782" t="s">
        <v>1111</v>
      </c>
      <c r="D782" t="s">
        <v>855</v>
      </c>
      <c r="F782" t="s">
        <v>4541</v>
      </c>
      <c r="G782" t="s">
        <v>3761</v>
      </c>
    </row>
    <row r="783" spans="1:7">
      <c r="A783" t="s">
        <v>2886</v>
      </c>
      <c r="B783" t="s">
        <v>856</v>
      </c>
      <c r="C783" t="s">
        <v>1111</v>
      </c>
      <c r="D783" t="s">
        <v>857</v>
      </c>
      <c r="F783" t="s">
        <v>4541</v>
      </c>
      <c r="G783" t="s">
        <v>3761</v>
      </c>
    </row>
    <row r="784" spans="1:7">
      <c r="A784" t="s">
        <v>2886</v>
      </c>
      <c r="B784" t="s">
        <v>858</v>
      </c>
      <c r="C784" t="s">
        <v>1111</v>
      </c>
      <c r="D784" t="s">
        <v>3589</v>
      </c>
      <c r="F784" t="s">
        <v>3769</v>
      </c>
      <c r="G784" t="s">
        <v>3757</v>
      </c>
    </row>
    <row r="785" spans="1:7">
      <c r="A785" t="s">
        <v>2886</v>
      </c>
      <c r="B785" t="s">
        <v>859</v>
      </c>
      <c r="C785" t="s">
        <v>1111</v>
      </c>
      <c r="D785" t="s">
        <v>860</v>
      </c>
      <c r="F785" t="s">
        <v>3756</v>
      </c>
      <c r="G785" t="s">
        <v>3755</v>
      </c>
    </row>
    <row r="786" spans="1:7">
      <c r="A786" t="s">
        <v>2885</v>
      </c>
      <c r="B786" t="s">
        <v>861</v>
      </c>
      <c r="C786" t="s">
        <v>1110</v>
      </c>
      <c r="D786" t="s">
        <v>862</v>
      </c>
      <c r="F786" t="s">
        <v>4545</v>
      </c>
      <c r="G786" t="s">
        <v>3761</v>
      </c>
    </row>
    <row r="787" spans="1:7">
      <c r="A787" t="s">
        <v>2885</v>
      </c>
      <c r="B787" t="s">
        <v>863</v>
      </c>
      <c r="C787" t="s">
        <v>1110</v>
      </c>
      <c r="D787" t="s">
        <v>864</v>
      </c>
      <c r="F787" t="s">
        <v>4545</v>
      </c>
      <c r="G787" t="s">
        <v>3761</v>
      </c>
    </row>
    <row r="788" spans="1:7">
      <c r="A788" t="s">
        <v>2885</v>
      </c>
      <c r="B788" t="s">
        <v>865</v>
      </c>
      <c r="C788" t="s">
        <v>1110</v>
      </c>
      <c r="D788" t="s">
        <v>866</v>
      </c>
      <c r="F788" t="s">
        <v>3766</v>
      </c>
      <c r="G788" t="s">
        <v>3761</v>
      </c>
    </row>
    <row r="789" spans="1:7">
      <c r="A789" t="s">
        <v>2885</v>
      </c>
      <c r="B789" t="s">
        <v>867</v>
      </c>
      <c r="C789" t="s">
        <v>1110</v>
      </c>
      <c r="D789" t="s">
        <v>868</v>
      </c>
      <c r="F789" t="s">
        <v>3766</v>
      </c>
      <c r="G789" t="s">
        <v>3761</v>
      </c>
    </row>
    <row r="790" spans="1:7">
      <c r="A790" t="s">
        <v>2885</v>
      </c>
      <c r="B790" t="s">
        <v>869</v>
      </c>
      <c r="C790" t="s">
        <v>1110</v>
      </c>
      <c r="D790" t="s">
        <v>870</v>
      </c>
      <c r="F790" t="s">
        <v>4545</v>
      </c>
      <c r="G790" t="s">
        <v>3761</v>
      </c>
    </row>
    <row r="791" spans="1:7">
      <c r="A791" t="s">
        <v>2885</v>
      </c>
      <c r="B791" t="s">
        <v>871</v>
      </c>
      <c r="C791" t="s">
        <v>1110</v>
      </c>
      <c r="D791" t="s">
        <v>872</v>
      </c>
      <c r="F791" t="s">
        <v>3758</v>
      </c>
      <c r="G791" t="s">
        <v>3757</v>
      </c>
    </row>
    <row r="792" spans="1:7">
      <c r="A792" t="s">
        <v>2885</v>
      </c>
      <c r="B792" t="s">
        <v>873</v>
      </c>
      <c r="C792" t="s">
        <v>1110</v>
      </c>
      <c r="D792" t="s">
        <v>874</v>
      </c>
      <c r="F792" t="s">
        <v>3756</v>
      </c>
      <c r="G792" t="s">
        <v>3755</v>
      </c>
    </row>
    <row r="793" spans="1:7">
      <c r="A793" t="s">
        <v>2884</v>
      </c>
      <c r="B793" t="s">
        <v>875</v>
      </c>
      <c r="C793" t="s">
        <v>1109</v>
      </c>
      <c r="D793" t="s">
        <v>876</v>
      </c>
      <c r="F793" t="s">
        <v>3765</v>
      </c>
      <c r="G793" t="s">
        <v>3764</v>
      </c>
    </row>
    <row r="794" spans="1:7">
      <c r="A794" t="s">
        <v>2884</v>
      </c>
      <c r="B794" t="s">
        <v>877</v>
      </c>
      <c r="C794" t="s">
        <v>1109</v>
      </c>
      <c r="D794" t="s">
        <v>878</v>
      </c>
      <c r="F794" t="s">
        <v>3772</v>
      </c>
      <c r="G794" t="s">
        <v>3757</v>
      </c>
    </row>
    <row r="795" spans="1:7">
      <c r="A795" t="s">
        <v>2884</v>
      </c>
      <c r="B795" t="s">
        <v>879</v>
      </c>
      <c r="C795" t="s">
        <v>1109</v>
      </c>
      <c r="D795" t="s">
        <v>880</v>
      </c>
      <c r="F795" t="s">
        <v>3777</v>
      </c>
      <c r="G795" t="s">
        <v>3761</v>
      </c>
    </row>
    <row r="796" spans="1:7">
      <c r="A796" t="s">
        <v>2884</v>
      </c>
      <c r="B796" t="s">
        <v>881</v>
      </c>
      <c r="C796" t="s">
        <v>1109</v>
      </c>
      <c r="D796" t="s">
        <v>882</v>
      </c>
      <c r="F796" t="s">
        <v>3756</v>
      </c>
      <c r="G796" t="s">
        <v>3755</v>
      </c>
    </row>
    <row r="797" spans="1:7">
      <c r="A797" t="s">
        <v>2883</v>
      </c>
      <c r="B797" t="s">
        <v>883</v>
      </c>
      <c r="C797" t="s">
        <v>1108</v>
      </c>
      <c r="D797" t="s">
        <v>2588</v>
      </c>
      <c r="F797" t="s">
        <v>3785</v>
      </c>
      <c r="G797" t="s">
        <v>3761</v>
      </c>
    </row>
    <row r="798" spans="1:7">
      <c r="A798" t="s">
        <v>2883</v>
      </c>
      <c r="B798" t="s">
        <v>884</v>
      </c>
      <c r="C798" t="s">
        <v>1108</v>
      </c>
      <c r="D798" t="s">
        <v>885</v>
      </c>
      <c r="F798" t="s">
        <v>3773</v>
      </c>
      <c r="G798" t="s">
        <v>3761</v>
      </c>
    </row>
    <row r="799" spans="1:7">
      <c r="A799" t="s">
        <v>2882</v>
      </c>
      <c r="B799" t="s">
        <v>886</v>
      </c>
      <c r="C799" t="s">
        <v>1107</v>
      </c>
      <c r="D799" t="s">
        <v>887</v>
      </c>
      <c r="F799" t="s">
        <v>3785</v>
      </c>
      <c r="G799" t="s">
        <v>3761</v>
      </c>
    </row>
    <row r="800" spans="1:7">
      <c r="A800" t="s">
        <v>2882</v>
      </c>
      <c r="B800" t="s">
        <v>888</v>
      </c>
      <c r="C800" t="s">
        <v>1107</v>
      </c>
      <c r="D800" t="s">
        <v>889</v>
      </c>
      <c r="F800" t="s">
        <v>3801</v>
      </c>
      <c r="G800" t="s">
        <v>3770</v>
      </c>
    </row>
    <row r="801" spans="1:7">
      <c r="A801" t="s">
        <v>2882</v>
      </c>
      <c r="B801" t="s">
        <v>890</v>
      </c>
      <c r="C801" t="s">
        <v>1107</v>
      </c>
      <c r="D801" t="s">
        <v>891</v>
      </c>
      <c r="F801" t="s">
        <v>3792</v>
      </c>
      <c r="G801" t="s">
        <v>4553</v>
      </c>
    </row>
    <row r="802" spans="1:7">
      <c r="A802" t="s">
        <v>2881</v>
      </c>
      <c r="B802" t="s">
        <v>892</v>
      </c>
      <c r="C802" t="s">
        <v>1106</v>
      </c>
      <c r="D802" t="s">
        <v>893</v>
      </c>
      <c r="F802" t="s">
        <v>3780</v>
      </c>
      <c r="G802" t="s">
        <v>3764</v>
      </c>
    </row>
    <row r="803" spans="1:7">
      <c r="A803" t="s">
        <v>2881</v>
      </c>
      <c r="B803" t="s">
        <v>894</v>
      </c>
      <c r="C803" t="s">
        <v>1106</v>
      </c>
      <c r="D803" t="s">
        <v>895</v>
      </c>
      <c r="F803" t="s">
        <v>3786</v>
      </c>
      <c r="G803" t="s">
        <v>3761</v>
      </c>
    </row>
    <row r="804" spans="1:7">
      <c r="A804" t="s">
        <v>2881</v>
      </c>
      <c r="B804" t="s">
        <v>896</v>
      </c>
      <c r="C804" t="s">
        <v>1106</v>
      </c>
      <c r="D804" t="s">
        <v>897</v>
      </c>
      <c r="F804" t="s">
        <v>3796</v>
      </c>
      <c r="G804" t="s">
        <v>3761</v>
      </c>
    </row>
    <row r="805" spans="1:7">
      <c r="A805" t="s">
        <v>2881</v>
      </c>
      <c r="B805" t="s">
        <v>898</v>
      </c>
      <c r="C805" t="s">
        <v>1106</v>
      </c>
      <c r="D805" t="s">
        <v>899</v>
      </c>
      <c r="F805" t="s">
        <v>3758</v>
      </c>
      <c r="G805" t="s">
        <v>3757</v>
      </c>
    </row>
    <row r="806" spans="1:7">
      <c r="A806" t="s">
        <v>2881</v>
      </c>
      <c r="B806" t="s">
        <v>900</v>
      </c>
      <c r="C806" t="s">
        <v>1106</v>
      </c>
      <c r="D806" t="s">
        <v>901</v>
      </c>
      <c r="F806" t="s">
        <v>3756</v>
      </c>
      <c r="G806" t="s">
        <v>3755</v>
      </c>
    </row>
    <row r="807" spans="1:7">
      <c r="A807" t="s">
        <v>2880</v>
      </c>
      <c r="B807" t="s">
        <v>902</v>
      </c>
      <c r="C807" t="s">
        <v>1105</v>
      </c>
      <c r="D807" t="s">
        <v>903</v>
      </c>
      <c r="F807" t="s">
        <v>3766</v>
      </c>
      <c r="G807" t="s">
        <v>3761</v>
      </c>
    </row>
    <row r="808" spans="1:7">
      <c r="A808" t="s">
        <v>2880</v>
      </c>
      <c r="B808" t="s">
        <v>904</v>
      </c>
      <c r="C808" t="s">
        <v>1105</v>
      </c>
      <c r="D808" t="s">
        <v>905</v>
      </c>
      <c r="F808" t="s">
        <v>3766</v>
      </c>
      <c r="G808" t="s">
        <v>3761</v>
      </c>
    </row>
    <row r="809" spans="1:7">
      <c r="A809" t="s">
        <v>2880</v>
      </c>
      <c r="B809" t="s">
        <v>906</v>
      </c>
      <c r="C809" t="s">
        <v>1105</v>
      </c>
      <c r="D809" t="s">
        <v>907</v>
      </c>
      <c r="F809" t="s">
        <v>3766</v>
      </c>
      <c r="G809" t="s">
        <v>3761</v>
      </c>
    </row>
    <row r="810" spans="1:7">
      <c r="A810" t="s">
        <v>2880</v>
      </c>
      <c r="B810" t="s">
        <v>908</v>
      </c>
      <c r="C810" t="s">
        <v>1105</v>
      </c>
      <c r="D810" t="s">
        <v>909</v>
      </c>
      <c r="F810" t="s">
        <v>3766</v>
      </c>
      <c r="G810" t="s">
        <v>3761</v>
      </c>
    </row>
    <row r="811" spans="1:7">
      <c r="A811" t="s">
        <v>2880</v>
      </c>
      <c r="B811" t="s">
        <v>910</v>
      </c>
      <c r="C811" t="s">
        <v>1105</v>
      </c>
      <c r="D811" t="s">
        <v>911</v>
      </c>
      <c r="F811" t="s">
        <v>3758</v>
      </c>
      <c r="G811" t="s">
        <v>3757</v>
      </c>
    </row>
    <row r="812" spans="1:7">
      <c r="A812" t="s">
        <v>2880</v>
      </c>
      <c r="B812" t="s">
        <v>912</v>
      </c>
      <c r="C812" t="s">
        <v>1105</v>
      </c>
      <c r="D812" t="s">
        <v>913</v>
      </c>
      <c r="F812" t="s">
        <v>3758</v>
      </c>
      <c r="G812" t="s">
        <v>3757</v>
      </c>
    </row>
    <row r="813" spans="1:7">
      <c r="A813" t="s">
        <v>2880</v>
      </c>
      <c r="B813" t="s">
        <v>914</v>
      </c>
      <c r="C813" t="s">
        <v>1105</v>
      </c>
      <c r="D813" t="s">
        <v>915</v>
      </c>
      <c r="F813" t="s">
        <v>4551</v>
      </c>
      <c r="G813" t="s">
        <v>3755</v>
      </c>
    </row>
    <row r="814" spans="1:7">
      <c r="A814" t="s">
        <v>2880</v>
      </c>
      <c r="B814" t="s">
        <v>916</v>
      </c>
      <c r="C814" t="s">
        <v>1105</v>
      </c>
      <c r="D814" t="s">
        <v>917</v>
      </c>
      <c r="F814" t="s">
        <v>3756</v>
      </c>
      <c r="G814" t="s">
        <v>3755</v>
      </c>
    </row>
    <row r="815" spans="1:7">
      <c r="A815" t="s">
        <v>2880</v>
      </c>
      <c r="B815" t="s">
        <v>918</v>
      </c>
      <c r="C815" t="s">
        <v>1105</v>
      </c>
      <c r="D815" t="s">
        <v>4212</v>
      </c>
      <c r="F815" t="s">
        <v>3756</v>
      </c>
      <c r="G815" t="s">
        <v>3755</v>
      </c>
    </row>
    <row r="816" spans="1:7">
      <c r="A816" t="s">
        <v>2879</v>
      </c>
      <c r="B816" t="s">
        <v>919</v>
      </c>
      <c r="C816" t="s">
        <v>1104</v>
      </c>
      <c r="D816" t="s">
        <v>4213</v>
      </c>
      <c r="F816" t="s">
        <v>3780</v>
      </c>
      <c r="G816" t="s">
        <v>3764</v>
      </c>
    </row>
    <row r="817" spans="1:7">
      <c r="A817" t="s">
        <v>2879</v>
      </c>
      <c r="B817" t="s">
        <v>920</v>
      </c>
      <c r="C817" t="s">
        <v>1104</v>
      </c>
      <c r="D817" t="s">
        <v>4766</v>
      </c>
      <c r="F817" t="s">
        <v>3783</v>
      </c>
      <c r="G817" t="s">
        <v>3761</v>
      </c>
    </row>
    <row r="818" spans="1:7">
      <c r="A818" t="s">
        <v>2879</v>
      </c>
      <c r="B818" t="s">
        <v>921</v>
      </c>
      <c r="C818" t="s">
        <v>1104</v>
      </c>
      <c r="D818" t="s">
        <v>922</v>
      </c>
      <c r="F818" t="s">
        <v>3769</v>
      </c>
      <c r="G818" t="s">
        <v>3757</v>
      </c>
    </row>
    <row r="819" spans="1:7">
      <c r="A819" t="s">
        <v>2879</v>
      </c>
      <c r="B819" t="s">
        <v>923</v>
      </c>
      <c r="C819" t="s">
        <v>1104</v>
      </c>
      <c r="D819" t="s">
        <v>924</v>
      </c>
      <c r="F819" t="s">
        <v>3756</v>
      </c>
      <c r="G819" t="s">
        <v>3755</v>
      </c>
    </row>
    <row r="820" spans="1:7">
      <c r="A820" t="s">
        <v>2878</v>
      </c>
      <c r="B820" t="s">
        <v>925</v>
      </c>
      <c r="C820" t="s">
        <v>1103</v>
      </c>
      <c r="D820" t="s">
        <v>2346</v>
      </c>
      <c r="F820" t="s">
        <v>3017</v>
      </c>
      <c r="G820" t="s">
        <v>3764</v>
      </c>
    </row>
    <row r="821" spans="1:7">
      <c r="A821" t="s">
        <v>2878</v>
      </c>
      <c r="B821" t="s">
        <v>926</v>
      </c>
      <c r="C821" t="s">
        <v>1103</v>
      </c>
      <c r="D821" t="s">
        <v>927</v>
      </c>
      <c r="F821" t="s">
        <v>4545</v>
      </c>
      <c r="G821" t="s">
        <v>3761</v>
      </c>
    </row>
    <row r="822" spans="1:7">
      <c r="A822" t="s">
        <v>2878</v>
      </c>
      <c r="B822" t="s">
        <v>928</v>
      </c>
      <c r="C822" t="s">
        <v>1103</v>
      </c>
      <c r="D822" t="s">
        <v>929</v>
      </c>
      <c r="F822" t="s">
        <v>4545</v>
      </c>
      <c r="G822" t="s">
        <v>3761</v>
      </c>
    </row>
    <row r="823" spans="1:7">
      <c r="A823" t="s">
        <v>2878</v>
      </c>
      <c r="B823" t="s">
        <v>930</v>
      </c>
      <c r="C823" t="s">
        <v>1103</v>
      </c>
      <c r="D823" t="s">
        <v>3298</v>
      </c>
      <c r="F823" t="s">
        <v>4545</v>
      </c>
      <c r="G823" t="s">
        <v>3761</v>
      </c>
    </row>
    <row r="824" spans="1:7">
      <c r="A824" t="s">
        <v>2878</v>
      </c>
      <c r="B824" t="s">
        <v>931</v>
      </c>
      <c r="C824" t="s">
        <v>1103</v>
      </c>
      <c r="D824" t="s">
        <v>932</v>
      </c>
      <c r="F824" t="s">
        <v>4545</v>
      </c>
      <c r="G824" t="s">
        <v>3761</v>
      </c>
    </row>
    <row r="825" spans="1:7">
      <c r="A825" t="s">
        <v>2878</v>
      </c>
      <c r="B825" t="s">
        <v>933</v>
      </c>
      <c r="C825" t="s">
        <v>1103</v>
      </c>
      <c r="D825" t="s">
        <v>3476</v>
      </c>
      <c r="F825" t="s">
        <v>4545</v>
      </c>
      <c r="G825" t="s">
        <v>3761</v>
      </c>
    </row>
    <row r="826" spans="1:7">
      <c r="A826" t="s">
        <v>2878</v>
      </c>
      <c r="B826" t="s">
        <v>934</v>
      </c>
      <c r="C826" t="s">
        <v>1103</v>
      </c>
      <c r="D826" t="s">
        <v>935</v>
      </c>
      <c r="F826" t="s">
        <v>3758</v>
      </c>
      <c r="G826" t="s">
        <v>3757</v>
      </c>
    </row>
    <row r="827" spans="1:7">
      <c r="A827" t="s">
        <v>2878</v>
      </c>
      <c r="B827" t="s">
        <v>936</v>
      </c>
      <c r="C827" t="s">
        <v>1103</v>
      </c>
      <c r="D827" t="s">
        <v>937</v>
      </c>
      <c r="F827" t="s">
        <v>3756</v>
      </c>
      <c r="G827" t="s">
        <v>3755</v>
      </c>
    </row>
    <row r="828" spans="1:7">
      <c r="A828" t="s">
        <v>2877</v>
      </c>
      <c r="B828" t="s">
        <v>938</v>
      </c>
      <c r="C828" t="s">
        <v>1102</v>
      </c>
      <c r="D828" t="s">
        <v>939</v>
      </c>
      <c r="F828" t="s">
        <v>3771</v>
      </c>
      <c r="G828" t="s">
        <v>3770</v>
      </c>
    </row>
    <row r="829" spans="1:7">
      <c r="A829" t="s">
        <v>2877</v>
      </c>
      <c r="B829" t="s">
        <v>940</v>
      </c>
      <c r="C829" t="s">
        <v>1102</v>
      </c>
      <c r="D829" t="s">
        <v>941</v>
      </c>
      <c r="F829" t="s">
        <v>3771</v>
      </c>
      <c r="G829" t="s">
        <v>3770</v>
      </c>
    </row>
    <row r="830" spans="1:7">
      <c r="A830" t="s">
        <v>2877</v>
      </c>
      <c r="B830" t="s">
        <v>942</v>
      </c>
      <c r="C830" t="s">
        <v>1102</v>
      </c>
      <c r="D830" t="s">
        <v>943</v>
      </c>
      <c r="F830" t="s">
        <v>3771</v>
      </c>
      <c r="G830" t="s">
        <v>3770</v>
      </c>
    </row>
    <row r="831" spans="1:7">
      <c r="A831" t="s">
        <v>2877</v>
      </c>
      <c r="B831" t="s">
        <v>944</v>
      </c>
      <c r="C831" t="s">
        <v>1102</v>
      </c>
      <c r="D831" t="s">
        <v>945</v>
      </c>
      <c r="F831" t="s">
        <v>3771</v>
      </c>
      <c r="G831" t="s">
        <v>3770</v>
      </c>
    </row>
    <row r="832" spans="1:7">
      <c r="A832" t="s">
        <v>2877</v>
      </c>
      <c r="B832" t="s">
        <v>946</v>
      </c>
      <c r="C832" t="s">
        <v>1102</v>
      </c>
      <c r="D832" t="s">
        <v>947</v>
      </c>
      <c r="F832" t="s">
        <v>3756</v>
      </c>
      <c r="G832" t="s">
        <v>3755</v>
      </c>
    </row>
    <row r="833" spans="1:7">
      <c r="A833" t="s">
        <v>2876</v>
      </c>
      <c r="B833" t="s">
        <v>948</v>
      </c>
      <c r="C833" t="s">
        <v>1101</v>
      </c>
      <c r="D833" t="s">
        <v>4214</v>
      </c>
      <c r="F833" t="s">
        <v>3781</v>
      </c>
      <c r="G833" t="s">
        <v>3761</v>
      </c>
    </row>
    <row r="834" spans="1:7">
      <c r="A834" t="s">
        <v>2876</v>
      </c>
      <c r="B834" t="s">
        <v>4215</v>
      </c>
      <c r="C834" t="s">
        <v>1101</v>
      </c>
      <c r="D834" t="s">
        <v>951</v>
      </c>
      <c r="F834" t="s">
        <v>3781</v>
      </c>
      <c r="G834" t="s">
        <v>3761</v>
      </c>
    </row>
    <row r="835" spans="1:7">
      <c r="A835" t="s">
        <v>2876</v>
      </c>
      <c r="B835" t="s">
        <v>949</v>
      </c>
      <c r="C835" t="s">
        <v>1101</v>
      </c>
      <c r="D835" t="s">
        <v>950</v>
      </c>
      <c r="F835" t="s">
        <v>3775</v>
      </c>
      <c r="G835" t="s">
        <v>3764</v>
      </c>
    </row>
    <row r="836" spans="1:7">
      <c r="A836" t="s">
        <v>2876</v>
      </c>
      <c r="B836" t="s">
        <v>952</v>
      </c>
      <c r="C836" t="s">
        <v>1101</v>
      </c>
      <c r="D836" t="s">
        <v>953</v>
      </c>
      <c r="F836" t="s">
        <v>3758</v>
      </c>
      <c r="G836" t="s">
        <v>3757</v>
      </c>
    </row>
    <row r="837" spans="1:7">
      <c r="A837" t="s">
        <v>2876</v>
      </c>
      <c r="B837" t="s">
        <v>954</v>
      </c>
      <c r="C837" t="s">
        <v>1101</v>
      </c>
      <c r="D837" t="s">
        <v>955</v>
      </c>
      <c r="F837" t="s">
        <v>3756</v>
      </c>
      <c r="G837" t="s">
        <v>3755</v>
      </c>
    </row>
    <row r="838" spans="1:7">
      <c r="A838" t="s">
        <v>2875</v>
      </c>
      <c r="B838" t="s">
        <v>956</v>
      </c>
      <c r="C838" t="s">
        <v>1100</v>
      </c>
      <c r="D838" t="s">
        <v>957</v>
      </c>
      <c r="F838" t="s">
        <v>4548</v>
      </c>
      <c r="G838" t="s">
        <v>3764</v>
      </c>
    </row>
    <row r="839" spans="1:7">
      <c r="A839" t="s">
        <v>2875</v>
      </c>
      <c r="B839" t="s">
        <v>958</v>
      </c>
      <c r="C839" t="s">
        <v>1100</v>
      </c>
      <c r="D839" t="s">
        <v>959</v>
      </c>
      <c r="F839" t="s">
        <v>4767</v>
      </c>
      <c r="G839" t="s">
        <v>3761</v>
      </c>
    </row>
    <row r="840" spans="1:7">
      <c r="A840" t="s">
        <v>2874</v>
      </c>
      <c r="B840" t="s">
        <v>960</v>
      </c>
      <c r="C840" t="s">
        <v>1099</v>
      </c>
      <c r="D840" t="s">
        <v>636</v>
      </c>
      <c r="F840" t="s">
        <v>4548</v>
      </c>
      <c r="G840" t="s">
        <v>3764</v>
      </c>
    </row>
    <row r="841" spans="1:7">
      <c r="A841" t="s">
        <v>2874</v>
      </c>
      <c r="B841" t="s">
        <v>961</v>
      </c>
      <c r="C841" t="s">
        <v>1099</v>
      </c>
      <c r="D841" t="s">
        <v>962</v>
      </c>
      <c r="F841" t="s">
        <v>4541</v>
      </c>
      <c r="G841" t="s">
        <v>3764</v>
      </c>
    </row>
    <row r="842" spans="1:7">
      <c r="A842" t="s">
        <v>2874</v>
      </c>
      <c r="B842" t="s">
        <v>963</v>
      </c>
      <c r="C842" t="s">
        <v>1099</v>
      </c>
      <c r="D842" t="s">
        <v>4216</v>
      </c>
      <c r="F842" t="s">
        <v>3017</v>
      </c>
      <c r="G842" t="s">
        <v>3764</v>
      </c>
    </row>
    <row r="843" spans="1:7">
      <c r="A843" t="s">
        <v>2874</v>
      </c>
      <c r="B843" t="s">
        <v>964</v>
      </c>
      <c r="C843" t="s">
        <v>1099</v>
      </c>
      <c r="D843" t="s">
        <v>965</v>
      </c>
      <c r="F843" t="s">
        <v>3778</v>
      </c>
      <c r="G843" t="s">
        <v>3761</v>
      </c>
    </row>
    <row r="844" spans="1:7">
      <c r="A844" t="s">
        <v>2874</v>
      </c>
      <c r="B844" t="s">
        <v>966</v>
      </c>
      <c r="C844" t="s">
        <v>1099</v>
      </c>
      <c r="D844" t="s">
        <v>967</v>
      </c>
      <c r="F844" t="s">
        <v>3801</v>
      </c>
      <c r="G844" t="s">
        <v>3757</v>
      </c>
    </row>
    <row r="845" spans="1:7">
      <c r="A845" t="s">
        <v>2874</v>
      </c>
      <c r="B845" t="s">
        <v>968</v>
      </c>
      <c r="C845" t="s">
        <v>1099</v>
      </c>
      <c r="D845" t="s">
        <v>969</v>
      </c>
      <c r="F845" t="s">
        <v>4768</v>
      </c>
      <c r="G845" t="s">
        <v>3757</v>
      </c>
    </row>
    <row r="846" spans="1:7">
      <c r="A846" t="s">
        <v>2874</v>
      </c>
      <c r="B846" t="s">
        <v>970</v>
      </c>
      <c r="C846" t="s">
        <v>1099</v>
      </c>
      <c r="D846" t="s">
        <v>971</v>
      </c>
      <c r="F846" t="s">
        <v>3756</v>
      </c>
      <c r="G846" t="s">
        <v>3755</v>
      </c>
    </row>
    <row r="847" spans="1:7">
      <c r="A847" t="s">
        <v>2873</v>
      </c>
      <c r="B847" t="s">
        <v>972</v>
      </c>
      <c r="C847" t="s">
        <v>1098</v>
      </c>
      <c r="D847" t="s">
        <v>973</v>
      </c>
      <c r="F847" t="s">
        <v>3785</v>
      </c>
      <c r="G847" t="s">
        <v>3761</v>
      </c>
    </row>
    <row r="848" spans="1:7">
      <c r="A848" t="s">
        <v>2873</v>
      </c>
      <c r="B848" t="s">
        <v>974</v>
      </c>
      <c r="C848" t="s">
        <v>1098</v>
      </c>
      <c r="D848" t="s">
        <v>975</v>
      </c>
      <c r="F848" t="s">
        <v>3773</v>
      </c>
      <c r="G848" t="s">
        <v>3761</v>
      </c>
    </row>
    <row r="849" spans="1:7">
      <c r="A849" t="s">
        <v>2873</v>
      </c>
      <c r="B849" t="s">
        <v>976</v>
      </c>
      <c r="C849" t="s">
        <v>1098</v>
      </c>
      <c r="D849" t="s">
        <v>4217</v>
      </c>
      <c r="F849" t="s">
        <v>3767</v>
      </c>
      <c r="G849" t="s">
        <v>4553</v>
      </c>
    </row>
    <row r="850" spans="1:7">
      <c r="A850" t="s">
        <v>2872</v>
      </c>
      <c r="B850" t="s">
        <v>977</v>
      </c>
      <c r="C850" t="s">
        <v>1097</v>
      </c>
      <c r="D850" t="s">
        <v>978</v>
      </c>
      <c r="F850" t="s">
        <v>3776</v>
      </c>
      <c r="G850" t="s">
        <v>3761</v>
      </c>
    </row>
    <row r="851" spans="1:7">
      <c r="A851" t="s">
        <v>2872</v>
      </c>
      <c r="B851" t="s">
        <v>979</v>
      </c>
      <c r="C851" t="s">
        <v>1097</v>
      </c>
      <c r="D851" t="s">
        <v>980</v>
      </c>
      <c r="F851" t="s">
        <v>3769</v>
      </c>
      <c r="G851" t="s">
        <v>3757</v>
      </c>
    </row>
    <row r="852" spans="1:7">
      <c r="A852" t="s">
        <v>2872</v>
      </c>
      <c r="B852" t="s">
        <v>981</v>
      </c>
      <c r="C852" t="s">
        <v>1097</v>
      </c>
      <c r="D852" t="s">
        <v>982</v>
      </c>
      <c r="F852" t="s">
        <v>3756</v>
      </c>
      <c r="G852" t="s">
        <v>3755</v>
      </c>
    </row>
    <row r="853" spans="1:7">
      <c r="A853" t="s">
        <v>2871</v>
      </c>
      <c r="B853" t="s">
        <v>983</v>
      </c>
      <c r="C853" t="s">
        <v>1096</v>
      </c>
      <c r="D853" t="s">
        <v>984</v>
      </c>
      <c r="F853" t="s">
        <v>3766</v>
      </c>
      <c r="G853" t="s">
        <v>3761</v>
      </c>
    </row>
    <row r="854" spans="1:7">
      <c r="A854" t="s">
        <v>2871</v>
      </c>
      <c r="B854" t="s">
        <v>985</v>
      </c>
      <c r="C854" t="s">
        <v>1096</v>
      </c>
      <c r="D854" t="s">
        <v>986</v>
      </c>
      <c r="F854" t="s">
        <v>4545</v>
      </c>
      <c r="G854" t="s">
        <v>3761</v>
      </c>
    </row>
    <row r="855" spans="1:7">
      <c r="A855" t="s">
        <v>2871</v>
      </c>
      <c r="B855" t="s">
        <v>987</v>
      </c>
      <c r="C855" t="s">
        <v>1096</v>
      </c>
      <c r="D855" t="s">
        <v>842</v>
      </c>
      <c r="F855" t="s">
        <v>4545</v>
      </c>
      <c r="G855" t="s">
        <v>3761</v>
      </c>
    </row>
    <row r="856" spans="1:7">
      <c r="A856" t="s">
        <v>2871</v>
      </c>
      <c r="B856" t="s">
        <v>988</v>
      </c>
      <c r="C856" t="s">
        <v>1096</v>
      </c>
      <c r="D856" t="s">
        <v>989</v>
      </c>
      <c r="F856" t="s">
        <v>4545</v>
      </c>
      <c r="G856" t="s">
        <v>3761</v>
      </c>
    </row>
    <row r="857" spans="1:7">
      <c r="A857" t="s">
        <v>2871</v>
      </c>
      <c r="B857" t="s">
        <v>990</v>
      </c>
      <c r="C857" t="s">
        <v>1096</v>
      </c>
      <c r="D857" t="s">
        <v>991</v>
      </c>
      <c r="F857" t="s">
        <v>3758</v>
      </c>
      <c r="G857" t="s">
        <v>3757</v>
      </c>
    </row>
    <row r="858" spans="1:7">
      <c r="A858" t="s">
        <v>2871</v>
      </c>
      <c r="B858" t="s">
        <v>992</v>
      </c>
      <c r="C858" t="s">
        <v>1096</v>
      </c>
      <c r="D858" t="s">
        <v>993</v>
      </c>
      <c r="F858" t="s">
        <v>4551</v>
      </c>
      <c r="G858" t="s">
        <v>3755</v>
      </c>
    </row>
    <row r="859" spans="1:7">
      <c r="A859" t="s">
        <v>2870</v>
      </c>
      <c r="B859" t="s">
        <v>994</v>
      </c>
      <c r="C859" t="s">
        <v>1095</v>
      </c>
      <c r="D859" t="s">
        <v>4218</v>
      </c>
      <c r="F859" t="s">
        <v>3776</v>
      </c>
      <c r="G859" t="s">
        <v>3761</v>
      </c>
    </row>
    <row r="860" spans="1:7">
      <c r="A860" t="s">
        <v>2870</v>
      </c>
      <c r="B860" t="s">
        <v>995</v>
      </c>
      <c r="C860" t="s">
        <v>1095</v>
      </c>
      <c r="D860" t="s">
        <v>996</v>
      </c>
      <c r="F860" t="s">
        <v>3769</v>
      </c>
      <c r="G860" t="s">
        <v>3757</v>
      </c>
    </row>
    <row r="861" spans="1:7">
      <c r="A861" t="s">
        <v>2870</v>
      </c>
      <c r="B861" t="s">
        <v>997</v>
      </c>
      <c r="C861" t="s">
        <v>1095</v>
      </c>
      <c r="D861" t="s">
        <v>4219</v>
      </c>
      <c r="F861" t="s">
        <v>3756</v>
      </c>
      <c r="G861" t="s">
        <v>3755</v>
      </c>
    </row>
    <row r="862" spans="1:7">
      <c r="A862" t="s">
        <v>2869</v>
      </c>
      <c r="B862" t="s">
        <v>998</v>
      </c>
      <c r="C862" t="s">
        <v>1094</v>
      </c>
      <c r="D862" t="s">
        <v>999</v>
      </c>
      <c r="F862" t="s">
        <v>3768</v>
      </c>
      <c r="G862" t="s">
        <v>3761</v>
      </c>
    </row>
    <row r="863" spans="1:7">
      <c r="A863" t="s">
        <v>2868</v>
      </c>
      <c r="B863" t="s">
        <v>1000</v>
      </c>
      <c r="C863" t="s">
        <v>1093</v>
      </c>
      <c r="D863" t="s">
        <v>1001</v>
      </c>
      <c r="F863" t="s">
        <v>3766</v>
      </c>
      <c r="G863" t="s">
        <v>3761</v>
      </c>
    </row>
    <row r="864" spans="1:7">
      <c r="A864" t="s">
        <v>2868</v>
      </c>
      <c r="B864" t="s">
        <v>1002</v>
      </c>
      <c r="C864" t="s">
        <v>1093</v>
      </c>
      <c r="D864" t="s">
        <v>1458</v>
      </c>
      <c r="F864" t="s">
        <v>3758</v>
      </c>
      <c r="G864" t="s">
        <v>3757</v>
      </c>
    </row>
    <row r="865" spans="1:7">
      <c r="A865" t="s">
        <v>2868</v>
      </c>
      <c r="B865" t="s">
        <v>1459</v>
      </c>
      <c r="C865" t="s">
        <v>1093</v>
      </c>
      <c r="D865" t="s">
        <v>1460</v>
      </c>
      <c r="F865" t="s">
        <v>3756</v>
      </c>
      <c r="G865" t="s">
        <v>3755</v>
      </c>
    </row>
    <row r="866" spans="1:7">
      <c r="A866" t="s">
        <v>2867</v>
      </c>
      <c r="B866" t="s">
        <v>1461</v>
      </c>
      <c r="C866" t="s">
        <v>1092</v>
      </c>
      <c r="D866" t="s">
        <v>1462</v>
      </c>
      <c r="F866" t="s">
        <v>4541</v>
      </c>
      <c r="G866" t="s">
        <v>3761</v>
      </c>
    </row>
    <row r="867" spans="1:7">
      <c r="A867" t="s">
        <v>2867</v>
      </c>
      <c r="B867" t="s">
        <v>1463</v>
      </c>
      <c r="C867" t="s">
        <v>1092</v>
      </c>
      <c r="D867" t="s">
        <v>1464</v>
      </c>
      <c r="F867" t="s">
        <v>4541</v>
      </c>
      <c r="G867" t="s">
        <v>3761</v>
      </c>
    </row>
    <row r="868" spans="1:7">
      <c r="A868" t="s">
        <v>2867</v>
      </c>
      <c r="B868" t="s">
        <v>1465</v>
      </c>
      <c r="C868" t="s">
        <v>1092</v>
      </c>
      <c r="D868" t="s">
        <v>999</v>
      </c>
      <c r="F868" t="s">
        <v>4541</v>
      </c>
      <c r="G868" t="s">
        <v>3761</v>
      </c>
    </row>
    <row r="869" spans="1:7">
      <c r="A869" t="s">
        <v>2867</v>
      </c>
      <c r="B869" t="s">
        <v>1466</v>
      </c>
      <c r="C869" t="s">
        <v>1092</v>
      </c>
      <c r="D869" t="s">
        <v>1467</v>
      </c>
      <c r="F869" t="s">
        <v>4541</v>
      </c>
      <c r="G869" t="s">
        <v>3761</v>
      </c>
    </row>
    <row r="870" spans="1:7">
      <c r="A870" t="s">
        <v>2867</v>
      </c>
      <c r="B870" t="s">
        <v>1468</v>
      </c>
      <c r="C870" t="s">
        <v>1092</v>
      </c>
      <c r="D870" t="s">
        <v>636</v>
      </c>
      <c r="F870" t="s">
        <v>4541</v>
      </c>
      <c r="G870" t="s">
        <v>3761</v>
      </c>
    </row>
    <row r="871" spans="1:7">
      <c r="A871" t="s">
        <v>2867</v>
      </c>
      <c r="B871" t="s">
        <v>1469</v>
      </c>
      <c r="C871" t="s">
        <v>1092</v>
      </c>
      <c r="D871" t="s">
        <v>4220</v>
      </c>
      <c r="F871" t="s">
        <v>3769</v>
      </c>
      <c r="G871" t="s">
        <v>3757</v>
      </c>
    </row>
    <row r="872" spans="1:7">
      <c r="A872" t="s">
        <v>2867</v>
      </c>
      <c r="B872" t="s">
        <v>1470</v>
      </c>
      <c r="C872" t="s">
        <v>1092</v>
      </c>
      <c r="D872" t="s">
        <v>1471</v>
      </c>
      <c r="F872" t="s">
        <v>3769</v>
      </c>
      <c r="G872" t="s">
        <v>3757</v>
      </c>
    </row>
    <row r="873" spans="1:7">
      <c r="A873" t="s">
        <v>2867</v>
      </c>
      <c r="B873" t="s">
        <v>1472</v>
      </c>
      <c r="C873" t="s">
        <v>1092</v>
      </c>
      <c r="D873" t="s">
        <v>1473</v>
      </c>
      <c r="F873" t="s">
        <v>4551</v>
      </c>
      <c r="G873" t="s">
        <v>3755</v>
      </c>
    </row>
    <row r="874" spans="1:7">
      <c r="A874" t="s">
        <v>2866</v>
      </c>
      <c r="B874" t="s">
        <v>1474</v>
      </c>
      <c r="C874" t="s">
        <v>1091</v>
      </c>
      <c r="D874" t="s">
        <v>1475</v>
      </c>
      <c r="F874" t="s">
        <v>4545</v>
      </c>
      <c r="G874" t="s">
        <v>3761</v>
      </c>
    </row>
    <row r="875" spans="1:7">
      <c r="A875" t="s">
        <v>2866</v>
      </c>
      <c r="B875" t="s">
        <v>1476</v>
      </c>
      <c r="C875" t="s">
        <v>1091</v>
      </c>
      <c r="D875" t="s">
        <v>1477</v>
      </c>
      <c r="F875" t="s">
        <v>4545</v>
      </c>
      <c r="G875" t="s">
        <v>3761</v>
      </c>
    </row>
    <row r="876" spans="1:7">
      <c r="A876" t="s">
        <v>2866</v>
      </c>
      <c r="B876" t="s">
        <v>1478</v>
      </c>
      <c r="C876" t="s">
        <v>1091</v>
      </c>
      <c r="D876" t="s">
        <v>1479</v>
      </c>
      <c r="F876" t="s">
        <v>4545</v>
      </c>
      <c r="G876" t="s">
        <v>3761</v>
      </c>
    </row>
    <row r="877" spans="1:7">
      <c r="A877" t="s">
        <v>2866</v>
      </c>
      <c r="B877" t="s">
        <v>1480</v>
      </c>
      <c r="C877" t="s">
        <v>1091</v>
      </c>
      <c r="D877" t="s">
        <v>1481</v>
      </c>
      <c r="F877" t="s">
        <v>4545</v>
      </c>
      <c r="G877" t="s">
        <v>3761</v>
      </c>
    </row>
    <row r="878" spans="1:7">
      <c r="A878" t="s">
        <v>2866</v>
      </c>
      <c r="B878" t="s">
        <v>1482</v>
      </c>
      <c r="C878" t="s">
        <v>1091</v>
      </c>
      <c r="D878" t="s">
        <v>4221</v>
      </c>
      <c r="F878" t="s">
        <v>3766</v>
      </c>
      <c r="G878" t="s">
        <v>3761</v>
      </c>
    </row>
    <row r="879" spans="1:7">
      <c r="A879" t="s">
        <v>2866</v>
      </c>
      <c r="B879" t="s">
        <v>1483</v>
      </c>
      <c r="C879" t="s">
        <v>1091</v>
      </c>
      <c r="D879" t="s">
        <v>1484</v>
      </c>
      <c r="F879" t="s">
        <v>3772</v>
      </c>
      <c r="G879" t="s">
        <v>3757</v>
      </c>
    </row>
    <row r="880" spans="1:7">
      <c r="A880" t="s">
        <v>2866</v>
      </c>
      <c r="B880" t="s">
        <v>1485</v>
      </c>
      <c r="C880" t="s">
        <v>1091</v>
      </c>
      <c r="D880" t="s">
        <v>1486</v>
      </c>
      <c r="F880" t="s">
        <v>3760</v>
      </c>
      <c r="G880" t="s">
        <v>3757</v>
      </c>
    </row>
    <row r="881" spans="1:7">
      <c r="A881" t="s">
        <v>2866</v>
      </c>
      <c r="B881" t="s">
        <v>1487</v>
      </c>
      <c r="C881" t="s">
        <v>1091</v>
      </c>
      <c r="D881" t="s">
        <v>1488</v>
      </c>
      <c r="F881" t="s">
        <v>3756</v>
      </c>
      <c r="G881" t="s">
        <v>3755</v>
      </c>
    </row>
    <row r="882" spans="1:7">
      <c r="A882" t="s">
        <v>2865</v>
      </c>
      <c r="B882" t="s">
        <v>1489</v>
      </c>
      <c r="C882" t="s">
        <v>1090</v>
      </c>
      <c r="D882" t="s">
        <v>1490</v>
      </c>
      <c r="F882" t="s">
        <v>4545</v>
      </c>
      <c r="G882" t="s">
        <v>3761</v>
      </c>
    </row>
    <row r="883" spans="1:7">
      <c r="A883" t="s">
        <v>2865</v>
      </c>
      <c r="B883" t="s">
        <v>1491</v>
      </c>
      <c r="C883" t="s">
        <v>1090</v>
      </c>
      <c r="D883" t="s">
        <v>1492</v>
      </c>
      <c r="F883" t="s">
        <v>3766</v>
      </c>
      <c r="G883" t="s">
        <v>3761</v>
      </c>
    </row>
    <row r="884" spans="1:7">
      <c r="A884" t="s">
        <v>2865</v>
      </c>
      <c r="B884" t="s">
        <v>1493</v>
      </c>
      <c r="C884" t="s">
        <v>1090</v>
      </c>
      <c r="D884" t="s">
        <v>1494</v>
      </c>
      <c r="F884" t="s">
        <v>3766</v>
      </c>
      <c r="G884" t="s">
        <v>3761</v>
      </c>
    </row>
    <row r="885" spans="1:7">
      <c r="A885" t="s">
        <v>2865</v>
      </c>
      <c r="B885" t="s">
        <v>1495</v>
      </c>
      <c r="C885" t="s">
        <v>1090</v>
      </c>
      <c r="D885" t="s">
        <v>1496</v>
      </c>
      <c r="F885" t="s">
        <v>4545</v>
      </c>
      <c r="G885" t="s">
        <v>3761</v>
      </c>
    </row>
    <row r="886" spans="1:7">
      <c r="A886" t="s">
        <v>2865</v>
      </c>
      <c r="B886" t="s">
        <v>1497</v>
      </c>
      <c r="C886" t="s">
        <v>1090</v>
      </c>
      <c r="D886" t="s">
        <v>4222</v>
      </c>
      <c r="F886" t="s">
        <v>3766</v>
      </c>
      <c r="G886" t="s">
        <v>3761</v>
      </c>
    </row>
    <row r="887" spans="1:7">
      <c r="A887" t="s">
        <v>2865</v>
      </c>
      <c r="B887" t="s">
        <v>1498</v>
      </c>
      <c r="C887" t="s">
        <v>1090</v>
      </c>
      <c r="D887" t="s">
        <v>1499</v>
      </c>
      <c r="F887" t="s">
        <v>4545</v>
      </c>
      <c r="G887" t="s">
        <v>3761</v>
      </c>
    </row>
    <row r="888" spans="1:7">
      <c r="A888" t="s">
        <v>2865</v>
      </c>
      <c r="B888" t="s">
        <v>1500</v>
      </c>
      <c r="C888" t="s">
        <v>1090</v>
      </c>
      <c r="D888" t="s">
        <v>1501</v>
      </c>
      <c r="F888" t="s">
        <v>3766</v>
      </c>
      <c r="G888" t="s">
        <v>3761</v>
      </c>
    </row>
    <row r="889" spans="1:7">
      <c r="A889" t="s">
        <v>2865</v>
      </c>
      <c r="B889" t="s">
        <v>1502</v>
      </c>
      <c r="C889" t="s">
        <v>1090</v>
      </c>
      <c r="D889" t="s">
        <v>1503</v>
      </c>
      <c r="F889" t="s">
        <v>3781</v>
      </c>
      <c r="G889" t="s">
        <v>3761</v>
      </c>
    </row>
    <row r="890" spans="1:7">
      <c r="A890" t="s">
        <v>2865</v>
      </c>
      <c r="B890" t="s">
        <v>1504</v>
      </c>
      <c r="C890" t="s">
        <v>1090</v>
      </c>
      <c r="D890" t="s">
        <v>1505</v>
      </c>
      <c r="F890" t="s">
        <v>4545</v>
      </c>
      <c r="G890" t="s">
        <v>3761</v>
      </c>
    </row>
    <row r="891" spans="1:7">
      <c r="A891" t="s">
        <v>2865</v>
      </c>
      <c r="B891" t="s">
        <v>1506</v>
      </c>
      <c r="C891" t="s">
        <v>1090</v>
      </c>
      <c r="D891" t="s">
        <v>1507</v>
      </c>
      <c r="F891" t="s">
        <v>3766</v>
      </c>
      <c r="G891" t="s">
        <v>3761</v>
      </c>
    </row>
    <row r="892" spans="1:7">
      <c r="A892" t="s">
        <v>2865</v>
      </c>
      <c r="B892" t="s">
        <v>1508</v>
      </c>
      <c r="C892" t="s">
        <v>1090</v>
      </c>
      <c r="D892" t="s">
        <v>1509</v>
      </c>
      <c r="F892" t="s">
        <v>4545</v>
      </c>
      <c r="G892" t="s">
        <v>3761</v>
      </c>
    </row>
    <row r="893" spans="1:7">
      <c r="A893" t="s">
        <v>2865</v>
      </c>
      <c r="B893" t="s">
        <v>1510</v>
      </c>
      <c r="C893" t="s">
        <v>1090</v>
      </c>
      <c r="D893" t="s">
        <v>3153</v>
      </c>
      <c r="F893" t="s">
        <v>4545</v>
      </c>
      <c r="G893" t="s">
        <v>3761</v>
      </c>
    </row>
    <row r="894" spans="1:7">
      <c r="A894" t="s">
        <v>2865</v>
      </c>
      <c r="B894" t="s">
        <v>1511</v>
      </c>
      <c r="C894" t="s">
        <v>1090</v>
      </c>
      <c r="D894" t="s">
        <v>1512</v>
      </c>
      <c r="F894" t="s">
        <v>3766</v>
      </c>
      <c r="G894" t="s">
        <v>3761</v>
      </c>
    </row>
    <row r="895" spans="1:7">
      <c r="A895" t="s">
        <v>2865</v>
      </c>
      <c r="B895" t="s">
        <v>1513</v>
      </c>
      <c r="C895" t="s">
        <v>1090</v>
      </c>
      <c r="D895" t="s">
        <v>1514</v>
      </c>
      <c r="F895" t="s">
        <v>3766</v>
      </c>
      <c r="G895" t="s">
        <v>3761</v>
      </c>
    </row>
    <row r="896" spans="1:7">
      <c r="A896" t="s">
        <v>2865</v>
      </c>
      <c r="B896" t="s">
        <v>1224</v>
      </c>
      <c r="C896" t="s">
        <v>1090</v>
      </c>
      <c r="D896" t="s">
        <v>1225</v>
      </c>
      <c r="F896" t="s">
        <v>3766</v>
      </c>
      <c r="G896" t="s">
        <v>3761</v>
      </c>
    </row>
    <row r="897" spans="1:7">
      <c r="A897" t="s">
        <v>2865</v>
      </c>
      <c r="B897" t="s">
        <v>4770</v>
      </c>
      <c r="C897" t="s">
        <v>1090</v>
      </c>
      <c r="D897" t="s">
        <v>4769</v>
      </c>
      <c r="F897" t="s">
        <v>3765</v>
      </c>
      <c r="G897" t="s">
        <v>3764</v>
      </c>
    </row>
    <row r="898" spans="1:7">
      <c r="A898" t="s">
        <v>2865</v>
      </c>
      <c r="B898" t="s">
        <v>1226</v>
      </c>
      <c r="C898" t="s">
        <v>1090</v>
      </c>
      <c r="D898" t="s">
        <v>1227</v>
      </c>
      <c r="F898" t="s">
        <v>3766</v>
      </c>
      <c r="G898" t="s">
        <v>3761</v>
      </c>
    </row>
    <row r="899" spans="1:7">
      <c r="A899" t="s">
        <v>2865</v>
      </c>
      <c r="B899" t="s">
        <v>1228</v>
      </c>
      <c r="C899" t="s">
        <v>1090</v>
      </c>
      <c r="D899" t="s">
        <v>1229</v>
      </c>
      <c r="F899" t="s">
        <v>4545</v>
      </c>
      <c r="G899" t="s">
        <v>3761</v>
      </c>
    </row>
    <row r="900" spans="1:7">
      <c r="A900" t="s">
        <v>2865</v>
      </c>
      <c r="B900" t="s">
        <v>1230</v>
      </c>
      <c r="C900" t="s">
        <v>1090</v>
      </c>
      <c r="D900" t="s">
        <v>1231</v>
      </c>
      <c r="F900" t="s">
        <v>4545</v>
      </c>
      <c r="G900" t="s">
        <v>3761</v>
      </c>
    </row>
    <row r="901" spans="1:7">
      <c r="A901" t="s">
        <v>2865</v>
      </c>
      <c r="B901" t="s">
        <v>1232</v>
      </c>
      <c r="C901" t="s">
        <v>1090</v>
      </c>
      <c r="D901" t="s">
        <v>1233</v>
      </c>
      <c r="F901" t="s">
        <v>4545</v>
      </c>
      <c r="G901" t="s">
        <v>3761</v>
      </c>
    </row>
    <row r="902" spans="1:7">
      <c r="A902" t="s">
        <v>2865</v>
      </c>
      <c r="B902" t="s">
        <v>1234</v>
      </c>
      <c r="C902" t="s">
        <v>1090</v>
      </c>
      <c r="D902" t="s">
        <v>1235</v>
      </c>
      <c r="F902" t="s">
        <v>3758</v>
      </c>
      <c r="G902" t="s">
        <v>3757</v>
      </c>
    </row>
    <row r="903" spans="1:7">
      <c r="A903" t="s">
        <v>2865</v>
      </c>
      <c r="B903" t="s">
        <v>1236</v>
      </c>
      <c r="C903" t="s">
        <v>1090</v>
      </c>
      <c r="D903" t="s">
        <v>1237</v>
      </c>
      <c r="F903" t="s">
        <v>3758</v>
      </c>
      <c r="G903" t="s">
        <v>3757</v>
      </c>
    </row>
    <row r="904" spans="1:7">
      <c r="A904" t="s">
        <v>2865</v>
      </c>
      <c r="B904" t="s">
        <v>1238</v>
      </c>
      <c r="C904" t="s">
        <v>1090</v>
      </c>
      <c r="D904" t="s">
        <v>1239</v>
      </c>
      <c r="F904" t="s">
        <v>3758</v>
      </c>
      <c r="G904" t="s">
        <v>3757</v>
      </c>
    </row>
    <row r="905" spans="1:7">
      <c r="A905" t="s">
        <v>2865</v>
      </c>
      <c r="B905" t="s">
        <v>1240</v>
      </c>
      <c r="C905" t="s">
        <v>1090</v>
      </c>
      <c r="D905" t="s">
        <v>1241</v>
      </c>
      <c r="F905" t="s">
        <v>3756</v>
      </c>
      <c r="G905" t="s">
        <v>3755</v>
      </c>
    </row>
    <row r="906" spans="1:7">
      <c r="A906" t="s">
        <v>2865</v>
      </c>
      <c r="B906" t="s">
        <v>1242</v>
      </c>
      <c r="C906" t="s">
        <v>1090</v>
      </c>
      <c r="D906" t="s">
        <v>1243</v>
      </c>
      <c r="F906" t="s">
        <v>3790</v>
      </c>
      <c r="G906" t="s">
        <v>4553</v>
      </c>
    </row>
    <row r="907" spans="1:7">
      <c r="A907" t="s">
        <v>2865</v>
      </c>
      <c r="B907" t="s">
        <v>1244</v>
      </c>
      <c r="C907" t="s">
        <v>1090</v>
      </c>
      <c r="D907" t="s">
        <v>4223</v>
      </c>
      <c r="F907" t="s">
        <v>3790</v>
      </c>
      <c r="G907" t="s">
        <v>4553</v>
      </c>
    </row>
    <row r="908" spans="1:7">
      <c r="A908" t="s">
        <v>2864</v>
      </c>
      <c r="B908" t="s">
        <v>1245</v>
      </c>
      <c r="C908" t="s">
        <v>1089</v>
      </c>
      <c r="D908" t="s">
        <v>4224</v>
      </c>
      <c r="F908" t="s">
        <v>3774</v>
      </c>
      <c r="G908" t="s">
        <v>3761</v>
      </c>
    </row>
    <row r="909" spans="1:7">
      <c r="A909" t="s">
        <v>2864</v>
      </c>
      <c r="B909" t="s">
        <v>1246</v>
      </c>
      <c r="C909" t="s">
        <v>1089</v>
      </c>
      <c r="D909" t="s">
        <v>1247</v>
      </c>
      <c r="F909" t="s">
        <v>3775</v>
      </c>
      <c r="G909" t="s">
        <v>3764</v>
      </c>
    </row>
    <row r="910" spans="1:7">
      <c r="A910" t="s">
        <v>2864</v>
      </c>
      <c r="B910" t="s">
        <v>1248</v>
      </c>
      <c r="C910" t="s">
        <v>1089</v>
      </c>
      <c r="D910" t="s">
        <v>1249</v>
      </c>
      <c r="F910" t="s">
        <v>3786</v>
      </c>
      <c r="G910" t="s">
        <v>3761</v>
      </c>
    </row>
    <row r="911" spans="1:7">
      <c r="A911" t="s">
        <v>2864</v>
      </c>
      <c r="B911" t="s">
        <v>1250</v>
      </c>
      <c r="C911" t="s">
        <v>1089</v>
      </c>
      <c r="D911" t="s">
        <v>1251</v>
      </c>
      <c r="F911" t="s">
        <v>3758</v>
      </c>
      <c r="G911" t="s">
        <v>3757</v>
      </c>
    </row>
    <row r="912" spans="1:7">
      <c r="A912" t="s">
        <v>2864</v>
      </c>
      <c r="B912" t="s">
        <v>1252</v>
      </c>
      <c r="C912" t="s">
        <v>1089</v>
      </c>
      <c r="D912" t="s">
        <v>1253</v>
      </c>
      <c r="F912" t="s">
        <v>3756</v>
      </c>
      <c r="G912" t="s">
        <v>3755</v>
      </c>
    </row>
    <row r="913" spans="1:7">
      <c r="A913" t="s">
        <v>2863</v>
      </c>
      <c r="B913" t="s">
        <v>1254</v>
      </c>
      <c r="C913" t="s">
        <v>1088</v>
      </c>
      <c r="D913" t="s">
        <v>1255</v>
      </c>
      <c r="F913" t="s">
        <v>4545</v>
      </c>
      <c r="G913" t="s">
        <v>3761</v>
      </c>
    </row>
    <row r="914" spans="1:7">
      <c r="A914" t="s">
        <v>2863</v>
      </c>
      <c r="B914" t="s">
        <v>1256</v>
      </c>
      <c r="C914" t="s">
        <v>1088</v>
      </c>
      <c r="D914" t="s">
        <v>1257</v>
      </c>
      <c r="F914" t="s">
        <v>4545</v>
      </c>
      <c r="G914" t="s">
        <v>3761</v>
      </c>
    </row>
    <row r="915" spans="1:7">
      <c r="A915" t="s">
        <v>2863</v>
      </c>
      <c r="B915" t="s">
        <v>1258</v>
      </c>
      <c r="C915" t="s">
        <v>1088</v>
      </c>
      <c r="D915" t="s">
        <v>1259</v>
      </c>
      <c r="F915" t="s">
        <v>4545</v>
      </c>
      <c r="G915" t="s">
        <v>3761</v>
      </c>
    </row>
    <row r="916" spans="1:7">
      <c r="A916" t="s">
        <v>2863</v>
      </c>
      <c r="B916" t="s">
        <v>1260</v>
      </c>
      <c r="C916" t="s">
        <v>1088</v>
      </c>
      <c r="D916" t="s">
        <v>1261</v>
      </c>
      <c r="F916" t="s">
        <v>4545</v>
      </c>
      <c r="G916" t="s">
        <v>3761</v>
      </c>
    </row>
    <row r="917" spans="1:7">
      <c r="A917" t="s">
        <v>2863</v>
      </c>
      <c r="B917" t="s">
        <v>1262</v>
      </c>
      <c r="C917" t="s">
        <v>1088</v>
      </c>
      <c r="D917" t="s">
        <v>1263</v>
      </c>
      <c r="F917" t="s">
        <v>4545</v>
      </c>
      <c r="G917" t="s">
        <v>3761</v>
      </c>
    </row>
    <row r="918" spans="1:7">
      <c r="A918" t="s">
        <v>2863</v>
      </c>
      <c r="B918" t="s">
        <v>1264</v>
      </c>
      <c r="C918" t="s">
        <v>1088</v>
      </c>
      <c r="D918" t="s">
        <v>1265</v>
      </c>
      <c r="F918" t="s">
        <v>4545</v>
      </c>
      <c r="G918" t="s">
        <v>3761</v>
      </c>
    </row>
    <row r="919" spans="1:7">
      <c r="A919" t="s">
        <v>2863</v>
      </c>
      <c r="B919" t="s">
        <v>1266</v>
      </c>
      <c r="C919" t="s">
        <v>1088</v>
      </c>
      <c r="D919" t="s">
        <v>1267</v>
      </c>
      <c r="F919" t="s">
        <v>4545</v>
      </c>
      <c r="G919" t="s">
        <v>3761</v>
      </c>
    </row>
    <row r="920" spans="1:7">
      <c r="A920" t="s">
        <v>2863</v>
      </c>
      <c r="B920" t="s">
        <v>1268</v>
      </c>
      <c r="C920" t="s">
        <v>1088</v>
      </c>
      <c r="D920" t="s">
        <v>3298</v>
      </c>
      <c r="F920" t="s">
        <v>4545</v>
      </c>
      <c r="G920" t="s">
        <v>3761</v>
      </c>
    </row>
    <row r="921" spans="1:7">
      <c r="A921" t="s">
        <v>2863</v>
      </c>
      <c r="B921" t="s">
        <v>1269</v>
      </c>
      <c r="C921" t="s">
        <v>1088</v>
      </c>
      <c r="D921" t="s">
        <v>1270</v>
      </c>
      <c r="F921" t="s">
        <v>4545</v>
      </c>
      <c r="G921" t="s">
        <v>3761</v>
      </c>
    </row>
    <row r="922" spans="1:7">
      <c r="A922" t="s">
        <v>2863</v>
      </c>
      <c r="B922" t="s">
        <v>1271</v>
      </c>
      <c r="C922" t="s">
        <v>1088</v>
      </c>
      <c r="D922" t="s">
        <v>2039</v>
      </c>
      <c r="F922" t="s">
        <v>4545</v>
      </c>
      <c r="G922" t="s">
        <v>3761</v>
      </c>
    </row>
    <row r="923" spans="1:7">
      <c r="A923" t="s">
        <v>2863</v>
      </c>
      <c r="B923" t="s">
        <v>1272</v>
      </c>
      <c r="C923" t="s">
        <v>1088</v>
      </c>
      <c r="D923" t="s">
        <v>1273</v>
      </c>
      <c r="F923" t="s">
        <v>4545</v>
      </c>
      <c r="G923" t="s">
        <v>3761</v>
      </c>
    </row>
    <row r="924" spans="1:7">
      <c r="A924" t="s">
        <v>2863</v>
      </c>
      <c r="B924" t="s">
        <v>1274</v>
      </c>
      <c r="C924" t="s">
        <v>1088</v>
      </c>
      <c r="D924" t="s">
        <v>1275</v>
      </c>
      <c r="F924" t="s">
        <v>3017</v>
      </c>
      <c r="G924" t="s">
        <v>3764</v>
      </c>
    </row>
    <row r="925" spans="1:7">
      <c r="A925" t="s">
        <v>2863</v>
      </c>
      <c r="B925" t="s">
        <v>1276</v>
      </c>
      <c r="C925" t="s">
        <v>1088</v>
      </c>
      <c r="D925" t="s">
        <v>1277</v>
      </c>
      <c r="F925" t="s">
        <v>4545</v>
      </c>
      <c r="G925" t="s">
        <v>3761</v>
      </c>
    </row>
    <row r="926" spans="1:7">
      <c r="A926" t="s">
        <v>2863</v>
      </c>
      <c r="B926" t="s">
        <v>1278</v>
      </c>
      <c r="C926" t="s">
        <v>1088</v>
      </c>
      <c r="D926" t="s">
        <v>1279</v>
      </c>
      <c r="F926" t="s">
        <v>4545</v>
      </c>
      <c r="G926" t="s">
        <v>3761</v>
      </c>
    </row>
    <row r="927" spans="1:7">
      <c r="A927" t="s">
        <v>2863</v>
      </c>
      <c r="B927" t="s">
        <v>1280</v>
      </c>
      <c r="C927" t="s">
        <v>1088</v>
      </c>
      <c r="D927" t="s">
        <v>1281</v>
      </c>
      <c r="F927" t="s">
        <v>4545</v>
      </c>
      <c r="G927" t="s">
        <v>3761</v>
      </c>
    </row>
    <row r="928" spans="1:7">
      <c r="A928" t="s">
        <v>2863</v>
      </c>
      <c r="B928" t="s">
        <v>1282</v>
      </c>
      <c r="C928" t="s">
        <v>1088</v>
      </c>
      <c r="D928" t="s">
        <v>1283</v>
      </c>
      <c r="F928" t="s">
        <v>4545</v>
      </c>
      <c r="G928" t="s">
        <v>3761</v>
      </c>
    </row>
    <row r="929" spans="1:7">
      <c r="A929" t="s">
        <v>2863</v>
      </c>
      <c r="B929" t="s">
        <v>1284</v>
      </c>
      <c r="C929" t="s">
        <v>1088</v>
      </c>
      <c r="D929" t="s">
        <v>1285</v>
      </c>
      <c r="F929" t="s">
        <v>3758</v>
      </c>
      <c r="G929" t="s">
        <v>3757</v>
      </c>
    </row>
    <row r="930" spans="1:7">
      <c r="A930" t="s">
        <v>2863</v>
      </c>
      <c r="B930" t="s">
        <v>1286</v>
      </c>
      <c r="C930" t="s">
        <v>1088</v>
      </c>
      <c r="D930" t="s">
        <v>1287</v>
      </c>
      <c r="F930" t="s">
        <v>3758</v>
      </c>
      <c r="G930" t="s">
        <v>3757</v>
      </c>
    </row>
    <row r="931" spans="1:7">
      <c r="A931" t="s">
        <v>2863</v>
      </c>
      <c r="B931" t="s">
        <v>1288</v>
      </c>
      <c r="C931" t="s">
        <v>1088</v>
      </c>
      <c r="D931" t="s">
        <v>1289</v>
      </c>
      <c r="F931" t="s">
        <v>3758</v>
      </c>
      <c r="G931" t="s">
        <v>3757</v>
      </c>
    </row>
    <row r="932" spans="1:7">
      <c r="A932" t="s">
        <v>2863</v>
      </c>
      <c r="B932" t="s">
        <v>1290</v>
      </c>
      <c r="C932" t="s">
        <v>1088</v>
      </c>
      <c r="D932" t="s">
        <v>1291</v>
      </c>
      <c r="F932" t="s">
        <v>3758</v>
      </c>
      <c r="G932" t="s">
        <v>3757</v>
      </c>
    </row>
    <row r="933" spans="1:7">
      <c r="A933" t="s">
        <v>2863</v>
      </c>
      <c r="B933" t="s">
        <v>1292</v>
      </c>
      <c r="C933" t="s">
        <v>1088</v>
      </c>
      <c r="D933" t="s">
        <v>1293</v>
      </c>
      <c r="F933" t="s">
        <v>3756</v>
      </c>
      <c r="G933" t="s">
        <v>3755</v>
      </c>
    </row>
    <row r="934" spans="1:7">
      <c r="A934" t="s">
        <v>2863</v>
      </c>
      <c r="B934" t="s">
        <v>1294</v>
      </c>
      <c r="C934" t="s">
        <v>1088</v>
      </c>
      <c r="D934" t="s">
        <v>1295</v>
      </c>
      <c r="F934" t="s">
        <v>3756</v>
      </c>
      <c r="G934" t="s">
        <v>3755</v>
      </c>
    </row>
    <row r="935" spans="1:7">
      <c r="A935" t="s">
        <v>2862</v>
      </c>
      <c r="B935" t="s">
        <v>1296</v>
      </c>
      <c r="C935" t="s">
        <v>3001</v>
      </c>
      <c r="D935" t="s">
        <v>4646</v>
      </c>
      <c r="F935" t="s">
        <v>3777</v>
      </c>
      <c r="G935" t="s">
        <v>3761</v>
      </c>
    </row>
    <row r="936" spans="1:7">
      <c r="A936" t="s">
        <v>2862</v>
      </c>
      <c r="B936" t="s">
        <v>1297</v>
      </c>
      <c r="C936" t="s">
        <v>3001</v>
      </c>
      <c r="D936" t="s">
        <v>1298</v>
      </c>
      <c r="F936" t="s">
        <v>3765</v>
      </c>
      <c r="G936" t="s">
        <v>3764</v>
      </c>
    </row>
    <row r="937" spans="1:7">
      <c r="A937" t="s">
        <v>2861</v>
      </c>
      <c r="B937" t="s">
        <v>1299</v>
      </c>
      <c r="C937" t="s">
        <v>1087</v>
      </c>
      <c r="D937" t="s">
        <v>1300</v>
      </c>
      <c r="F937" t="s">
        <v>4647</v>
      </c>
      <c r="G937" t="s">
        <v>3770</v>
      </c>
    </row>
    <row r="938" spans="1:7">
      <c r="A938" t="s">
        <v>2861</v>
      </c>
      <c r="B938" t="s">
        <v>1301</v>
      </c>
      <c r="C938" t="s">
        <v>1087</v>
      </c>
      <c r="D938" t="s">
        <v>1302</v>
      </c>
      <c r="F938" t="s">
        <v>4647</v>
      </c>
      <c r="G938" t="s">
        <v>3770</v>
      </c>
    </row>
    <row r="939" spans="1:7">
      <c r="A939" t="s">
        <v>2861</v>
      </c>
      <c r="B939" t="s">
        <v>1303</v>
      </c>
      <c r="C939" t="s">
        <v>1087</v>
      </c>
      <c r="D939" t="s">
        <v>1304</v>
      </c>
      <c r="F939" t="s">
        <v>3799</v>
      </c>
      <c r="G939" t="s">
        <v>3770</v>
      </c>
    </row>
    <row r="940" spans="1:7">
      <c r="A940" t="s">
        <v>2861</v>
      </c>
      <c r="B940" t="s">
        <v>1305</v>
      </c>
      <c r="C940" t="s">
        <v>1087</v>
      </c>
      <c r="D940" t="s">
        <v>1306</v>
      </c>
      <c r="F940" t="s">
        <v>3792</v>
      </c>
      <c r="G940" t="s">
        <v>4553</v>
      </c>
    </row>
    <row r="941" spans="1:7">
      <c r="A941" t="s">
        <v>2860</v>
      </c>
      <c r="B941" t="s">
        <v>1307</v>
      </c>
      <c r="C941" t="s">
        <v>1086</v>
      </c>
      <c r="D941" t="s">
        <v>1308</v>
      </c>
      <c r="F941" t="s">
        <v>3766</v>
      </c>
      <c r="G941" t="s">
        <v>3761</v>
      </c>
    </row>
    <row r="942" spans="1:7">
      <c r="A942" t="s">
        <v>2860</v>
      </c>
      <c r="B942" t="s">
        <v>1309</v>
      </c>
      <c r="C942" t="s">
        <v>1086</v>
      </c>
      <c r="D942" t="s">
        <v>1310</v>
      </c>
      <c r="F942" t="s">
        <v>4545</v>
      </c>
      <c r="G942" t="s">
        <v>3761</v>
      </c>
    </row>
    <row r="943" spans="1:7">
      <c r="A943" t="s">
        <v>2860</v>
      </c>
      <c r="B943" t="s">
        <v>1311</v>
      </c>
      <c r="C943" t="s">
        <v>1086</v>
      </c>
      <c r="D943" t="s">
        <v>1312</v>
      </c>
      <c r="F943" t="s">
        <v>4545</v>
      </c>
      <c r="G943" t="s">
        <v>3761</v>
      </c>
    </row>
    <row r="944" spans="1:7">
      <c r="A944" t="s">
        <v>2860</v>
      </c>
      <c r="B944" t="s">
        <v>1313</v>
      </c>
      <c r="C944" t="s">
        <v>1086</v>
      </c>
      <c r="D944" t="s">
        <v>1314</v>
      </c>
      <c r="F944" t="s">
        <v>4545</v>
      </c>
      <c r="G944" t="s">
        <v>3761</v>
      </c>
    </row>
    <row r="945" spans="1:7">
      <c r="A945" t="s">
        <v>2860</v>
      </c>
      <c r="B945" t="s">
        <v>1315</v>
      </c>
      <c r="C945" t="s">
        <v>1086</v>
      </c>
      <c r="D945" t="s">
        <v>1316</v>
      </c>
      <c r="F945" t="s">
        <v>3758</v>
      </c>
      <c r="G945" t="s">
        <v>3757</v>
      </c>
    </row>
    <row r="946" spans="1:7">
      <c r="A946" t="s">
        <v>2860</v>
      </c>
      <c r="B946" t="s">
        <v>1317</v>
      </c>
      <c r="C946" t="s">
        <v>1086</v>
      </c>
      <c r="D946" t="s">
        <v>1318</v>
      </c>
      <c r="F946" t="s">
        <v>3756</v>
      </c>
      <c r="G946" t="s">
        <v>3755</v>
      </c>
    </row>
    <row r="947" spans="1:7">
      <c r="A947" t="s">
        <v>2859</v>
      </c>
      <c r="B947" t="s">
        <v>1319</v>
      </c>
      <c r="C947" t="s">
        <v>1085</v>
      </c>
      <c r="D947" t="s">
        <v>1320</v>
      </c>
      <c r="F947" t="s">
        <v>3766</v>
      </c>
      <c r="G947" t="s">
        <v>3761</v>
      </c>
    </row>
    <row r="948" spans="1:7">
      <c r="A948" t="s">
        <v>2859</v>
      </c>
      <c r="B948" t="s">
        <v>1321</v>
      </c>
      <c r="C948" t="s">
        <v>1085</v>
      </c>
      <c r="D948" t="s">
        <v>1265</v>
      </c>
      <c r="F948" t="s">
        <v>4545</v>
      </c>
      <c r="G948" t="s">
        <v>3761</v>
      </c>
    </row>
    <row r="949" spans="1:7">
      <c r="A949" t="s">
        <v>2859</v>
      </c>
      <c r="B949" t="s">
        <v>1322</v>
      </c>
      <c r="C949" t="s">
        <v>1085</v>
      </c>
      <c r="D949" t="s">
        <v>1323</v>
      </c>
      <c r="F949" t="s">
        <v>4545</v>
      </c>
      <c r="G949" t="s">
        <v>3761</v>
      </c>
    </row>
    <row r="950" spans="1:7">
      <c r="A950" t="s">
        <v>2859</v>
      </c>
      <c r="B950" t="s">
        <v>1324</v>
      </c>
      <c r="C950" t="s">
        <v>1085</v>
      </c>
      <c r="D950" t="s">
        <v>1325</v>
      </c>
      <c r="F950" t="s">
        <v>4545</v>
      </c>
      <c r="G950" t="s">
        <v>3761</v>
      </c>
    </row>
    <row r="951" spans="1:7">
      <c r="A951" t="s">
        <v>2859</v>
      </c>
      <c r="B951" t="s">
        <v>1326</v>
      </c>
      <c r="C951" t="s">
        <v>1085</v>
      </c>
      <c r="D951" t="s">
        <v>1327</v>
      </c>
      <c r="F951" t="s">
        <v>4545</v>
      </c>
      <c r="G951" t="s">
        <v>3761</v>
      </c>
    </row>
    <row r="952" spans="1:7">
      <c r="A952" t="s">
        <v>2859</v>
      </c>
      <c r="B952" t="s">
        <v>1328</v>
      </c>
      <c r="C952" t="s">
        <v>1085</v>
      </c>
      <c r="D952" t="s">
        <v>1329</v>
      </c>
      <c r="F952" t="s">
        <v>3758</v>
      </c>
      <c r="G952" t="s">
        <v>3757</v>
      </c>
    </row>
    <row r="953" spans="1:7">
      <c r="A953" t="s">
        <v>2859</v>
      </c>
      <c r="B953" t="s">
        <v>1330</v>
      </c>
      <c r="C953" t="s">
        <v>1085</v>
      </c>
      <c r="D953" t="s">
        <v>1331</v>
      </c>
      <c r="F953" t="s">
        <v>3756</v>
      </c>
      <c r="G953" t="s">
        <v>3755</v>
      </c>
    </row>
    <row r="954" spans="1:7">
      <c r="A954" t="s">
        <v>2858</v>
      </c>
      <c r="B954" t="s">
        <v>1332</v>
      </c>
      <c r="C954" t="s">
        <v>1084</v>
      </c>
      <c r="D954" t="s">
        <v>1333</v>
      </c>
      <c r="F954" t="s">
        <v>4541</v>
      </c>
      <c r="G954" t="s">
        <v>3761</v>
      </c>
    </row>
    <row r="955" spans="1:7">
      <c r="A955" t="s">
        <v>2858</v>
      </c>
      <c r="B955" t="s">
        <v>1334</v>
      </c>
      <c r="C955" t="s">
        <v>1084</v>
      </c>
      <c r="D955" t="s">
        <v>1335</v>
      </c>
      <c r="F955" t="s">
        <v>4545</v>
      </c>
      <c r="G955" t="s">
        <v>3761</v>
      </c>
    </row>
    <row r="956" spans="1:7">
      <c r="A956" t="s">
        <v>2858</v>
      </c>
      <c r="B956" t="s">
        <v>1336</v>
      </c>
      <c r="C956" t="s">
        <v>1084</v>
      </c>
      <c r="D956" t="s">
        <v>1337</v>
      </c>
      <c r="F956" t="s">
        <v>4545</v>
      </c>
      <c r="G956" t="s">
        <v>3761</v>
      </c>
    </row>
    <row r="957" spans="1:7">
      <c r="A957" t="s">
        <v>2858</v>
      </c>
      <c r="B957" t="s">
        <v>1338</v>
      </c>
      <c r="C957" t="s">
        <v>1084</v>
      </c>
      <c r="D957" t="s">
        <v>4225</v>
      </c>
      <c r="F957" t="s">
        <v>4545</v>
      </c>
      <c r="G957" t="s">
        <v>3761</v>
      </c>
    </row>
    <row r="958" spans="1:7">
      <c r="A958" t="s">
        <v>2858</v>
      </c>
      <c r="B958" t="s">
        <v>1339</v>
      </c>
      <c r="C958" t="s">
        <v>1084</v>
      </c>
      <c r="D958" t="s">
        <v>1340</v>
      </c>
      <c r="F958" t="s">
        <v>4545</v>
      </c>
      <c r="G958" t="s">
        <v>3761</v>
      </c>
    </row>
    <row r="959" spans="1:7">
      <c r="A959" t="s">
        <v>2858</v>
      </c>
      <c r="B959" t="s">
        <v>1341</v>
      </c>
      <c r="C959" t="s">
        <v>1084</v>
      </c>
      <c r="D959" t="s">
        <v>4226</v>
      </c>
      <c r="F959" t="s">
        <v>3017</v>
      </c>
      <c r="G959" t="s">
        <v>3764</v>
      </c>
    </row>
    <row r="960" spans="1:7">
      <c r="A960" t="s">
        <v>2858</v>
      </c>
      <c r="B960" t="s">
        <v>1342</v>
      </c>
      <c r="C960" t="s">
        <v>1084</v>
      </c>
      <c r="D960" t="s">
        <v>1343</v>
      </c>
      <c r="F960" t="s">
        <v>4545</v>
      </c>
      <c r="G960" t="s">
        <v>3761</v>
      </c>
    </row>
    <row r="961" spans="1:7">
      <c r="A961" t="s">
        <v>2858</v>
      </c>
      <c r="B961" t="s">
        <v>1344</v>
      </c>
      <c r="C961" t="s">
        <v>1084</v>
      </c>
      <c r="D961" t="s">
        <v>1345</v>
      </c>
      <c r="F961" t="s">
        <v>3758</v>
      </c>
      <c r="G961" t="s">
        <v>3757</v>
      </c>
    </row>
    <row r="962" spans="1:7">
      <c r="A962" t="s">
        <v>2858</v>
      </c>
      <c r="B962" t="s">
        <v>1346</v>
      </c>
      <c r="C962" t="s">
        <v>1084</v>
      </c>
      <c r="D962" t="s">
        <v>1347</v>
      </c>
      <c r="F962" t="s">
        <v>3792</v>
      </c>
      <c r="G962" t="s">
        <v>3755</v>
      </c>
    </row>
    <row r="963" spans="1:7">
      <c r="A963" t="s">
        <v>2857</v>
      </c>
      <c r="B963" t="s">
        <v>1348</v>
      </c>
      <c r="C963" t="s">
        <v>1083</v>
      </c>
      <c r="D963" t="s">
        <v>1349</v>
      </c>
      <c r="F963" t="s">
        <v>4545</v>
      </c>
      <c r="G963" t="s">
        <v>3761</v>
      </c>
    </row>
    <row r="964" spans="1:7">
      <c r="A964" t="s">
        <v>2857</v>
      </c>
      <c r="B964" t="s">
        <v>1350</v>
      </c>
      <c r="C964" t="s">
        <v>1083</v>
      </c>
      <c r="D964" t="s">
        <v>1351</v>
      </c>
      <c r="F964" t="s">
        <v>4545</v>
      </c>
      <c r="G964" t="s">
        <v>3761</v>
      </c>
    </row>
    <row r="965" spans="1:7">
      <c r="A965" t="s">
        <v>2857</v>
      </c>
      <c r="B965" t="s">
        <v>1352</v>
      </c>
      <c r="C965" t="s">
        <v>1083</v>
      </c>
      <c r="D965" t="s">
        <v>1353</v>
      </c>
      <c r="F965" t="s">
        <v>4545</v>
      </c>
      <c r="G965" t="s">
        <v>3761</v>
      </c>
    </row>
    <row r="966" spans="1:7">
      <c r="A966" t="s">
        <v>2857</v>
      </c>
      <c r="B966" t="s">
        <v>1354</v>
      </c>
      <c r="C966" t="s">
        <v>1083</v>
      </c>
      <c r="D966" t="s">
        <v>1355</v>
      </c>
      <c r="F966" t="s">
        <v>3766</v>
      </c>
      <c r="G966" t="s">
        <v>3761</v>
      </c>
    </row>
    <row r="967" spans="1:7">
      <c r="A967" t="s">
        <v>2857</v>
      </c>
      <c r="B967" t="s">
        <v>1356</v>
      </c>
      <c r="C967" t="s">
        <v>1083</v>
      </c>
      <c r="D967" t="s">
        <v>1357</v>
      </c>
      <c r="F967" t="s">
        <v>3758</v>
      </c>
      <c r="G967" t="s">
        <v>3757</v>
      </c>
    </row>
    <row r="968" spans="1:7">
      <c r="A968" t="s">
        <v>2856</v>
      </c>
      <c r="B968" t="s">
        <v>1358</v>
      </c>
      <c r="C968" t="s">
        <v>1082</v>
      </c>
      <c r="D968" t="s">
        <v>1359</v>
      </c>
      <c r="F968" t="s">
        <v>3783</v>
      </c>
      <c r="G968" t="s">
        <v>3761</v>
      </c>
    </row>
    <row r="969" spans="1:7">
      <c r="A969" t="s">
        <v>2856</v>
      </c>
      <c r="B969" t="s">
        <v>1360</v>
      </c>
      <c r="C969" t="s">
        <v>1082</v>
      </c>
      <c r="D969" t="s">
        <v>1361</v>
      </c>
      <c r="F969" t="s">
        <v>3780</v>
      </c>
      <c r="G969" t="s">
        <v>3764</v>
      </c>
    </row>
    <row r="970" spans="1:7">
      <c r="A970" t="s">
        <v>2856</v>
      </c>
      <c r="B970" t="s">
        <v>1362</v>
      </c>
      <c r="C970" t="s">
        <v>1082</v>
      </c>
      <c r="D970" t="s">
        <v>1363</v>
      </c>
      <c r="F970" t="s">
        <v>3769</v>
      </c>
      <c r="G970" t="s">
        <v>3757</v>
      </c>
    </row>
    <row r="971" spans="1:7">
      <c r="A971" t="s">
        <v>2856</v>
      </c>
      <c r="B971" t="s">
        <v>1364</v>
      </c>
      <c r="C971" t="s">
        <v>1082</v>
      </c>
      <c r="D971" t="s">
        <v>1365</v>
      </c>
      <c r="F971" t="s">
        <v>3756</v>
      </c>
      <c r="G971" t="s">
        <v>3755</v>
      </c>
    </row>
    <row r="972" spans="1:7">
      <c r="A972" t="s">
        <v>2855</v>
      </c>
      <c r="B972" t="s">
        <v>1366</v>
      </c>
      <c r="C972" t="s">
        <v>1081</v>
      </c>
      <c r="D972" t="s">
        <v>4227</v>
      </c>
      <c r="F972" t="s">
        <v>3768</v>
      </c>
      <c r="G972" t="s">
        <v>3761</v>
      </c>
    </row>
    <row r="973" spans="1:7">
      <c r="A973" t="s">
        <v>2855</v>
      </c>
      <c r="B973" t="s">
        <v>1367</v>
      </c>
      <c r="C973" t="s">
        <v>1081</v>
      </c>
      <c r="D973" t="s">
        <v>1368</v>
      </c>
      <c r="F973" t="s">
        <v>3767</v>
      </c>
      <c r="G973" t="s">
        <v>4553</v>
      </c>
    </row>
    <row r="974" spans="1:7">
      <c r="A974" t="s">
        <v>2854</v>
      </c>
      <c r="B974" t="s">
        <v>1369</v>
      </c>
      <c r="C974" t="s">
        <v>1080</v>
      </c>
      <c r="D974" t="s">
        <v>1370</v>
      </c>
      <c r="F974" t="s">
        <v>3766</v>
      </c>
      <c r="G974" t="s">
        <v>3761</v>
      </c>
    </row>
    <row r="975" spans="1:7">
      <c r="A975" t="s">
        <v>2854</v>
      </c>
      <c r="B975" t="s">
        <v>1371</v>
      </c>
      <c r="C975" t="s">
        <v>1080</v>
      </c>
      <c r="D975" t="s">
        <v>1372</v>
      </c>
      <c r="F975" t="s">
        <v>4545</v>
      </c>
      <c r="G975" t="s">
        <v>3761</v>
      </c>
    </row>
    <row r="976" spans="1:7">
      <c r="A976" t="s">
        <v>2854</v>
      </c>
      <c r="B976" t="s">
        <v>1373</v>
      </c>
      <c r="C976" t="s">
        <v>1080</v>
      </c>
      <c r="D976" t="s">
        <v>1374</v>
      </c>
      <c r="F976" t="s">
        <v>3766</v>
      </c>
      <c r="G976" t="s">
        <v>3761</v>
      </c>
    </row>
    <row r="977" spans="1:7">
      <c r="A977" t="s">
        <v>2854</v>
      </c>
      <c r="B977" t="s">
        <v>1375</v>
      </c>
      <c r="C977" t="s">
        <v>1080</v>
      </c>
      <c r="D977" t="s">
        <v>1376</v>
      </c>
      <c r="F977" t="s">
        <v>3758</v>
      </c>
      <c r="G977" t="s">
        <v>3757</v>
      </c>
    </row>
    <row r="978" spans="1:7">
      <c r="A978" t="s">
        <v>2854</v>
      </c>
      <c r="B978" t="s">
        <v>1377</v>
      </c>
      <c r="C978" t="s">
        <v>1080</v>
      </c>
      <c r="D978" t="s">
        <v>1378</v>
      </c>
      <c r="F978" t="s">
        <v>3756</v>
      </c>
      <c r="G978" t="s">
        <v>3755</v>
      </c>
    </row>
    <row r="979" spans="1:7">
      <c r="A979" t="s">
        <v>2853</v>
      </c>
      <c r="B979" t="s">
        <v>1379</v>
      </c>
      <c r="C979" t="s">
        <v>1079</v>
      </c>
      <c r="D979" t="s">
        <v>1380</v>
      </c>
      <c r="F979" t="s">
        <v>3785</v>
      </c>
      <c r="G979" t="s">
        <v>3761</v>
      </c>
    </row>
    <row r="980" spans="1:7">
      <c r="A980" t="s">
        <v>2853</v>
      </c>
      <c r="B980" t="s">
        <v>1381</v>
      </c>
      <c r="C980" t="s">
        <v>1079</v>
      </c>
      <c r="D980" t="s">
        <v>1382</v>
      </c>
      <c r="F980" t="s">
        <v>4556</v>
      </c>
      <c r="G980" t="s">
        <v>3761</v>
      </c>
    </row>
    <row r="981" spans="1:7">
      <c r="A981" t="s">
        <v>2853</v>
      </c>
      <c r="B981" t="s">
        <v>1383</v>
      </c>
      <c r="C981" t="s">
        <v>1079</v>
      </c>
      <c r="D981" t="s">
        <v>1384</v>
      </c>
      <c r="F981" t="s">
        <v>3786</v>
      </c>
      <c r="G981" t="s">
        <v>3761</v>
      </c>
    </row>
    <row r="982" spans="1:7">
      <c r="A982" t="s">
        <v>2853</v>
      </c>
      <c r="B982" t="s">
        <v>1385</v>
      </c>
      <c r="C982" t="s">
        <v>1079</v>
      </c>
      <c r="D982" t="s">
        <v>1386</v>
      </c>
      <c r="F982" t="s">
        <v>3758</v>
      </c>
      <c r="G982" t="s">
        <v>3757</v>
      </c>
    </row>
    <row r="983" spans="1:7">
      <c r="A983" t="s">
        <v>2853</v>
      </c>
      <c r="B983" t="s">
        <v>1387</v>
      </c>
      <c r="C983" t="s">
        <v>1079</v>
      </c>
      <c r="D983" t="s">
        <v>1388</v>
      </c>
      <c r="F983" t="s">
        <v>3756</v>
      </c>
      <c r="G983" t="s">
        <v>3755</v>
      </c>
    </row>
    <row r="984" spans="1:7">
      <c r="A984" t="s">
        <v>2852</v>
      </c>
      <c r="B984" t="s">
        <v>1389</v>
      </c>
      <c r="C984" t="s">
        <v>1078</v>
      </c>
      <c r="D984" t="s">
        <v>1390</v>
      </c>
      <c r="F984" t="s">
        <v>3766</v>
      </c>
      <c r="G984" t="s">
        <v>3761</v>
      </c>
    </row>
    <row r="985" spans="1:7">
      <c r="A985" t="s">
        <v>2852</v>
      </c>
      <c r="B985" t="s">
        <v>1391</v>
      </c>
      <c r="C985" t="s">
        <v>1078</v>
      </c>
      <c r="D985" t="s">
        <v>1392</v>
      </c>
      <c r="F985" t="s">
        <v>3766</v>
      </c>
      <c r="G985" t="s">
        <v>3761</v>
      </c>
    </row>
    <row r="986" spans="1:7">
      <c r="A986" t="s">
        <v>2852</v>
      </c>
      <c r="B986" t="s">
        <v>1393</v>
      </c>
      <c r="C986" t="s">
        <v>1078</v>
      </c>
      <c r="D986" t="s">
        <v>1394</v>
      </c>
      <c r="F986" t="s">
        <v>3758</v>
      </c>
      <c r="G986" t="s">
        <v>3757</v>
      </c>
    </row>
    <row r="987" spans="1:7">
      <c r="A987" t="s">
        <v>2852</v>
      </c>
      <c r="B987" t="s">
        <v>1395</v>
      </c>
      <c r="C987" t="s">
        <v>1078</v>
      </c>
      <c r="D987" t="s">
        <v>1396</v>
      </c>
      <c r="F987" t="s">
        <v>3756</v>
      </c>
      <c r="G987" t="s">
        <v>3755</v>
      </c>
    </row>
    <row r="988" spans="1:7">
      <c r="A988" t="s">
        <v>2851</v>
      </c>
      <c r="B988" t="s">
        <v>1397</v>
      </c>
      <c r="C988" t="s">
        <v>1077</v>
      </c>
      <c r="D988" t="s">
        <v>1398</v>
      </c>
      <c r="F988" t="s">
        <v>3781</v>
      </c>
      <c r="G988" t="s">
        <v>3761</v>
      </c>
    </row>
    <row r="989" spans="1:7">
      <c r="A989" t="s">
        <v>2851</v>
      </c>
      <c r="B989" t="s">
        <v>1399</v>
      </c>
      <c r="C989" t="s">
        <v>1077</v>
      </c>
      <c r="D989" t="s">
        <v>1400</v>
      </c>
      <c r="F989" t="s">
        <v>3781</v>
      </c>
      <c r="G989" t="s">
        <v>3761</v>
      </c>
    </row>
    <row r="990" spans="1:7">
      <c r="A990" t="s">
        <v>2851</v>
      </c>
      <c r="B990" t="s">
        <v>1401</v>
      </c>
      <c r="C990" t="s">
        <v>1077</v>
      </c>
      <c r="D990" t="s">
        <v>1402</v>
      </c>
      <c r="F990" t="s">
        <v>3781</v>
      </c>
      <c r="G990" t="s">
        <v>3761</v>
      </c>
    </row>
    <row r="991" spans="1:7">
      <c r="A991" t="s">
        <v>2851</v>
      </c>
      <c r="B991" t="s">
        <v>1403</v>
      </c>
      <c r="C991" t="s">
        <v>1077</v>
      </c>
      <c r="D991" t="s">
        <v>1404</v>
      </c>
      <c r="F991" t="s">
        <v>3781</v>
      </c>
      <c r="G991" t="s">
        <v>3761</v>
      </c>
    </row>
    <row r="992" spans="1:7">
      <c r="A992" t="s">
        <v>2851</v>
      </c>
      <c r="B992" t="s">
        <v>1405</v>
      </c>
      <c r="C992" t="s">
        <v>1077</v>
      </c>
      <c r="D992" t="s">
        <v>1406</v>
      </c>
      <c r="F992" t="s">
        <v>4545</v>
      </c>
      <c r="G992" t="s">
        <v>3761</v>
      </c>
    </row>
    <row r="993" spans="1:7">
      <c r="A993" t="s">
        <v>2851</v>
      </c>
      <c r="B993" t="s">
        <v>1407</v>
      </c>
      <c r="C993" t="s">
        <v>1077</v>
      </c>
      <c r="D993" t="s">
        <v>1408</v>
      </c>
      <c r="F993" t="s">
        <v>3775</v>
      </c>
      <c r="G993" t="s">
        <v>3764</v>
      </c>
    </row>
    <row r="994" spans="1:7">
      <c r="A994" t="s">
        <v>2851</v>
      </c>
      <c r="B994" t="s">
        <v>1409</v>
      </c>
      <c r="C994" t="s">
        <v>1077</v>
      </c>
      <c r="D994" t="s">
        <v>1410</v>
      </c>
      <c r="F994" t="s">
        <v>3758</v>
      </c>
      <c r="G994" t="s">
        <v>3757</v>
      </c>
    </row>
    <row r="995" spans="1:7">
      <c r="A995" t="s">
        <v>2851</v>
      </c>
      <c r="B995" t="s">
        <v>1411</v>
      </c>
      <c r="C995" t="s">
        <v>1077</v>
      </c>
      <c r="D995" t="s">
        <v>1412</v>
      </c>
      <c r="F995" t="s">
        <v>3756</v>
      </c>
      <c r="G995" t="s">
        <v>3755</v>
      </c>
    </row>
    <row r="996" spans="1:7">
      <c r="A996" t="s">
        <v>2850</v>
      </c>
      <c r="B996" t="s">
        <v>1413</v>
      </c>
      <c r="C996" t="s">
        <v>1076</v>
      </c>
      <c r="D996" t="s">
        <v>1414</v>
      </c>
      <c r="F996" t="s">
        <v>3771</v>
      </c>
      <c r="G996" t="s">
        <v>3770</v>
      </c>
    </row>
    <row r="997" spans="1:7">
      <c r="A997" t="s">
        <v>2849</v>
      </c>
      <c r="B997" t="s">
        <v>1415</v>
      </c>
      <c r="C997" t="s">
        <v>1075</v>
      </c>
      <c r="D997" t="s">
        <v>1416</v>
      </c>
      <c r="F997" t="s">
        <v>3782</v>
      </c>
      <c r="G997" t="s">
        <v>3761</v>
      </c>
    </row>
    <row r="998" spans="1:7">
      <c r="A998" t="s">
        <v>2849</v>
      </c>
      <c r="B998" t="s">
        <v>1417</v>
      </c>
      <c r="C998" t="s">
        <v>1075</v>
      </c>
      <c r="D998" t="s">
        <v>1418</v>
      </c>
      <c r="F998" t="s">
        <v>3762</v>
      </c>
      <c r="G998" t="s">
        <v>3761</v>
      </c>
    </row>
    <row r="999" spans="1:7">
      <c r="A999" t="s">
        <v>2849</v>
      </c>
      <c r="B999" t="s">
        <v>1593</v>
      </c>
      <c r="C999" t="s">
        <v>1075</v>
      </c>
      <c r="D999" t="s">
        <v>1594</v>
      </c>
      <c r="F999" t="s">
        <v>3765</v>
      </c>
      <c r="G999" t="s">
        <v>3764</v>
      </c>
    </row>
    <row r="1000" spans="1:7">
      <c r="A1000" t="s">
        <v>2848</v>
      </c>
      <c r="B1000" t="s">
        <v>1595</v>
      </c>
      <c r="C1000" t="s">
        <v>1074</v>
      </c>
      <c r="D1000" t="s">
        <v>1596</v>
      </c>
      <c r="F1000" t="s">
        <v>4545</v>
      </c>
      <c r="G1000" t="s">
        <v>3761</v>
      </c>
    </row>
    <row r="1001" spans="1:7">
      <c r="A1001" t="s">
        <v>2847</v>
      </c>
      <c r="B1001" t="s">
        <v>1597</v>
      </c>
      <c r="C1001" t="s">
        <v>1073</v>
      </c>
      <c r="D1001" t="s">
        <v>1598</v>
      </c>
      <c r="F1001" t="s">
        <v>4771</v>
      </c>
      <c r="G1001" t="s">
        <v>3761</v>
      </c>
    </row>
    <row r="1002" spans="1:7">
      <c r="A1002" t="s">
        <v>2847</v>
      </c>
      <c r="B1002" t="s">
        <v>1599</v>
      </c>
      <c r="C1002" t="s">
        <v>1073</v>
      </c>
      <c r="D1002" t="s">
        <v>1600</v>
      </c>
      <c r="F1002" t="s">
        <v>4548</v>
      </c>
      <c r="G1002" t="s">
        <v>3764</v>
      </c>
    </row>
    <row r="1003" spans="1:7">
      <c r="A1003" t="s">
        <v>2847</v>
      </c>
      <c r="B1003" t="s">
        <v>4773</v>
      </c>
      <c r="C1003" t="s">
        <v>1073</v>
      </c>
      <c r="D1003" t="s">
        <v>4772</v>
      </c>
      <c r="F1003" t="s">
        <v>3790</v>
      </c>
      <c r="G1003" t="s">
        <v>4553</v>
      </c>
    </row>
    <row r="1004" spans="1:7">
      <c r="A1004" t="s">
        <v>2847</v>
      </c>
      <c r="B1004" t="s">
        <v>1601</v>
      </c>
      <c r="C1004" t="s">
        <v>1073</v>
      </c>
      <c r="D1004" t="s">
        <v>1602</v>
      </c>
      <c r="F1004" t="s">
        <v>3769</v>
      </c>
      <c r="G1004" t="s">
        <v>3757</v>
      </c>
    </row>
    <row r="1005" spans="1:7">
      <c r="A1005" t="s">
        <v>2847</v>
      </c>
      <c r="B1005" t="s">
        <v>1603</v>
      </c>
      <c r="C1005" t="s">
        <v>1073</v>
      </c>
      <c r="D1005" t="s">
        <v>1604</v>
      </c>
      <c r="F1005" t="s">
        <v>3756</v>
      </c>
      <c r="G1005" t="s">
        <v>3755</v>
      </c>
    </row>
    <row r="1006" spans="1:7">
      <c r="A1006" t="s">
        <v>2846</v>
      </c>
      <c r="B1006" t="s">
        <v>1605</v>
      </c>
      <c r="C1006" t="s">
        <v>1072</v>
      </c>
      <c r="D1006" t="s">
        <v>1606</v>
      </c>
      <c r="F1006" t="s">
        <v>3776</v>
      </c>
      <c r="G1006" t="s">
        <v>3761</v>
      </c>
    </row>
    <row r="1007" spans="1:7">
      <c r="A1007" t="s">
        <v>2846</v>
      </c>
      <c r="B1007" t="s">
        <v>1607</v>
      </c>
      <c r="C1007" t="s">
        <v>1072</v>
      </c>
      <c r="D1007" t="s">
        <v>1608</v>
      </c>
      <c r="F1007" t="s">
        <v>3798</v>
      </c>
      <c r="G1007" t="s">
        <v>3757</v>
      </c>
    </row>
    <row r="1008" spans="1:7">
      <c r="A1008" t="s">
        <v>2846</v>
      </c>
      <c r="B1008" t="s">
        <v>1609</v>
      </c>
      <c r="C1008" t="s">
        <v>1072</v>
      </c>
      <c r="D1008" t="s">
        <v>1610</v>
      </c>
      <c r="F1008" t="s">
        <v>3792</v>
      </c>
      <c r="G1008" t="s">
        <v>4553</v>
      </c>
    </row>
    <row r="1009" spans="1:7">
      <c r="A1009" t="s">
        <v>2845</v>
      </c>
      <c r="B1009" t="s">
        <v>1611</v>
      </c>
      <c r="C1009" t="s">
        <v>661</v>
      </c>
      <c r="D1009" t="s">
        <v>1612</v>
      </c>
      <c r="F1009" t="s">
        <v>4545</v>
      </c>
      <c r="G1009" t="s">
        <v>3761</v>
      </c>
    </row>
    <row r="1010" spans="1:7">
      <c r="A1010" t="s">
        <v>2845</v>
      </c>
      <c r="B1010" t="s">
        <v>1613</v>
      </c>
      <c r="C1010" t="s">
        <v>661</v>
      </c>
      <c r="D1010" t="s">
        <v>1614</v>
      </c>
      <c r="F1010" t="s">
        <v>4545</v>
      </c>
      <c r="G1010" t="s">
        <v>3761</v>
      </c>
    </row>
    <row r="1011" spans="1:7">
      <c r="A1011" t="s">
        <v>2845</v>
      </c>
      <c r="B1011" t="s">
        <v>1615</v>
      </c>
      <c r="C1011" t="s">
        <v>661</v>
      </c>
      <c r="D1011" t="s">
        <v>1616</v>
      </c>
      <c r="F1011" t="s">
        <v>4545</v>
      </c>
      <c r="G1011" t="s">
        <v>3761</v>
      </c>
    </row>
    <row r="1012" spans="1:7">
      <c r="A1012" t="s">
        <v>2845</v>
      </c>
      <c r="B1012" t="s">
        <v>1617</v>
      </c>
      <c r="C1012" t="s">
        <v>661</v>
      </c>
      <c r="D1012" t="s">
        <v>2588</v>
      </c>
      <c r="F1012" t="s">
        <v>4545</v>
      </c>
      <c r="G1012" t="s">
        <v>3761</v>
      </c>
    </row>
    <row r="1013" spans="1:7">
      <c r="A1013" t="s">
        <v>2845</v>
      </c>
      <c r="B1013" t="s">
        <v>1618</v>
      </c>
      <c r="C1013" t="s">
        <v>661</v>
      </c>
      <c r="D1013" t="s">
        <v>1619</v>
      </c>
      <c r="F1013" t="s">
        <v>3766</v>
      </c>
      <c r="G1013" t="s">
        <v>3761</v>
      </c>
    </row>
    <row r="1014" spans="1:7">
      <c r="A1014" t="s">
        <v>2845</v>
      </c>
      <c r="B1014" t="s">
        <v>1620</v>
      </c>
      <c r="C1014" t="s">
        <v>661</v>
      </c>
      <c r="D1014" t="s">
        <v>1621</v>
      </c>
      <c r="F1014" t="s">
        <v>3766</v>
      </c>
      <c r="G1014" t="s">
        <v>3761</v>
      </c>
    </row>
    <row r="1015" spans="1:7">
      <c r="A1015" t="s">
        <v>2845</v>
      </c>
      <c r="B1015" t="s">
        <v>1622</v>
      </c>
      <c r="C1015" t="s">
        <v>661</v>
      </c>
      <c r="D1015" t="s">
        <v>1623</v>
      </c>
      <c r="F1015" t="s">
        <v>3766</v>
      </c>
      <c r="G1015" t="s">
        <v>3761</v>
      </c>
    </row>
    <row r="1016" spans="1:7">
      <c r="A1016" t="s">
        <v>2845</v>
      </c>
      <c r="B1016" t="s">
        <v>1624</v>
      </c>
      <c r="C1016" t="s">
        <v>661</v>
      </c>
      <c r="D1016" t="s">
        <v>1625</v>
      </c>
      <c r="F1016" t="s">
        <v>3766</v>
      </c>
      <c r="G1016" t="s">
        <v>3761</v>
      </c>
    </row>
    <row r="1017" spans="1:7">
      <c r="A1017" t="s">
        <v>2845</v>
      </c>
      <c r="B1017" t="s">
        <v>1626</v>
      </c>
      <c r="C1017" t="s">
        <v>661</v>
      </c>
      <c r="D1017" t="s">
        <v>1627</v>
      </c>
      <c r="F1017" t="s">
        <v>3758</v>
      </c>
      <c r="G1017" t="s">
        <v>3757</v>
      </c>
    </row>
    <row r="1018" spans="1:7">
      <c r="A1018" t="s">
        <v>2845</v>
      </c>
      <c r="B1018" t="s">
        <v>1628</v>
      </c>
      <c r="C1018" t="s">
        <v>661</v>
      </c>
      <c r="D1018" t="s">
        <v>1629</v>
      </c>
      <c r="F1018" t="s">
        <v>3756</v>
      </c>
      <c r="G1018" t="s">
        <v>3755</v>
      </c>
    </row>
    <row r="1019" spans="1:7">
      <c r="A1019" t="s">
        <v>2844</v>
      </c>
      <c r="B1019" t="s">
        <v>1630</v>
      </c>
      <c r="C1019" t="s">
        <v>1071</v>
      </c>
      <c r="D1019" t="s">
        <v>1631</v>
      </c>
      <c r="F1019" t="s">
        <v>4536</v>
      </c>
      <c r="G1019" t="s">
        <v>3761</v>
      </c>
    </row>
    <row r="1020" spans="1:7">
      <c r="A1020" t="s">
        <v>2843</v>
      </c>
      <c r="B1020" t="s">
        <v>1632</v>
      </c>
      <c r="C1020" t="s">
        <v>1070</v>
      </c>
      <c r="D1020" t="s">
        <v>1633</v>
      </c>
      <c r="F1020" t="s">
        <v>4536</v>
      </c>
      <c r="G1020" t="s">
        <v>3761</v>
      </c>
    </row>
    <row r="1021" spans="1:7">
      <c r="A1021" t="s">
        <v>2843</v>
      </c>
      <c r="B1021" t="s">
        <v>1634</v>
      </c>
      <c r="C1021" t="s">
        <v>1070</v>
      </c>
      <c r="D1021" t="s">
        <v>1635</v>
      </c>
      <c r="F1021" t="s">
        <v>4536</v>
      </c>
      <c r="G1021" t="s">
        <v>3761</v>
      </c>
    </row>
    <row r="1022" spans="1:7">
      <c r="A1022" t="s">
        <v>2843</v>
      </c>
      <c r="B1022" t="s">
        <v>1636</v>
      </c>
      <c r="C1022" t="s">
        <v>1070</v>
      </c>
      <c r="D1022" t="s">
        <v>4228</v>
      </c>
      <c r="F1022" t="s">
        <v>3768</v>
      </c>
      <c r="G1022" t="s">
        <v>3761</v>
      </c>
    </row>
    <row r="1023" spans="1:7">
      <c r="A1023" t="s">
        <v>2843</v>
      </c>
      <c r="B1023" t="s">
        <v>1637</v>
      </c>
      <c r="C1023" t="s">
        <v>1070</v>
      </c>
      <c r="D1023" t="s">
        <v>1638</v>
      </c>
      <c r="F1023" t="s">
        <v>3772</v>
      </c>
      <c r="G1023" t="s">
        <v>3757</v>
      </c>
    </row>
    <row r="1024" spans="1:7">
      <c r="A1024" t="s">
        <v>2843</v>
      </c>
      <c r="B1024" t="s">
        <v>1639</v>
      </c>
      <c r="C1024" t="s">
        <v>1070</v>
      </c>
      <c r="D1024" t="s">
        <v>1640</v>
      </c>
      <c r="F1024" t="s">
        <v>3756</v>
      </c>
      <c r="G1024" t="s">
        <v>3755</v>
      </c>
    </row>
    <row r="1025" spans="1:7">
      <c r="A1025" t="s">
        <v>2842</v>
      </c>
      <c r="B1025" t="s">
        <v>1641</v>
      </c>
      <c r="C1025" t="s">
        <v>1069</v>
      </c>
      <c r="D1025" t="s">
        <v>1642</v>
      </c>
      <c r="F1025" t="s">
        <v>4536</v>
      </c>
      <c r="G1025" t="s">
        <v>3761</v>
      </c>
    </row>
    <row r="1026" spans="1:7">
      <c r="A1026" t="s">
        <v>2841</v>
      </c>
      <c r="B1026" t="s">
        <v>1643</v>
      </c>
      <c r="C1026" t="s">
        <v>1068</v>
      </c>
      <c r="D1026" t="s">
        <v>1644</v>
      </c>
      <c r="F1026" t="s">
        <v>4545</v>
      </c>
      <c r="G1026" t="s">
        <v>3761</v>
      </c>
    </row>
    <row r="1027" spans="1:7">
      <c r="A1027" t="s">
        <v>2841</v>
      </c>
      <c r="B1027" t="s">
        <v>1645</v>
      </c>
      <c r="C1027" t="s">
        <v>1068</v>
      </c>
      <c r="D1027" t="s">
        <v>1646</v>
      </c>
      <c r="F1027" t="s">
        <v>4545</v>
      </c>
      <c r="G1027" t="s">
        <v>3761</v>
      </c>
    </row>
    <row r="1028" spans="1:7">
      <c r="A1028" t="s">
        <v>2841</v>
      </c>
      <c r="B1028" t="s">
        <v>1647</v>
      </c>
      <c r="C1028" t="s">
        <v>1068</v>
      </c>
      <c r="D1028" t="s">
        <v>1648</v>
      </c>
      <c r="F1028" t="s">
        <v>3766</v>
      </c>
      <c r="G1028" t="s">
        <v>3761</v>
      </c>
    </row>
    <row r="1029" spans="1:7">
      <c r="A1029" t="s">
        <v>2841</v>
      </c>
      <c r="B1029" t="s">
        <v>1649</v>
      </c>
      <c r="C1029" t="s">
        <v>1068</v>
      </c>
      <c r="D1029" t="s">
        <v>4229</v>
      </c>
      <c r="F1029" t="s">
        <v>3766</v>
      </c>
      <c r="G1029" t="s">
        <v>3761</v>
      </c>
    </row>
    <row r="1030" spans="1:7">
      <c r="A1030" t="s">
        <v>2841</v>
      </c>
      <c r="B1030" t="s">
        <v>1650</v>
      </c>
      <c r="C1030" t="s">
        <v>1068</v>
      </c>
      <c r="D1030" t="s">
        <v>1651</v>
      </c>
      <c r="F1030" t="s">
        <v>3766</v>
      </c>
      <c r="G1030" t="s">
        <v>3761</v>
      </c>
    </row>
    <row r="1031" spans="1:7">
      <c r="A1031" t="s">
        <v>2841</v>
      </c>
      <c r="B1031" t="s">
        <v>1652</v>
      </c>
      <c r="C1031" t="s">
        <v>1068</v>
      </c>
      <c r="D1031" t="s">
        <v>1653</v>
      </c>
      <c r="F1031" t="s">
        <v>4545</v>
      </c>
      <c r="G1031" t="s">
        <v>3761</v>
      </c>
    </row>
    <row r="1032" spans="1:7">
      <c r="A1032" t="s">
        <v>2841</v>
      </c>
      <c r="B1032" t="s">
        <v>1654</v>
      </c>
      <c r="C1032" t="s">
        <v>1068</v>
      </c>
      <c r="D1032" t="s">
        <v>1281</v>
      </c>
      <c r="F1032" t="s">
        <v>4545</v>
      </c>
      <c r="G1032" t="s">
        <v>3761</v>
      </c>
    </row>
    <row r="1033" spans="1:7">
      <c r="A1033" t="s">
        <v>2841</v>
      </c>
      <c r="B1033" t="s">
        <v>1655</v>
      </c>
      <c r="C1033" t="s">
        <v>1068</v>
      </c>
      <c r="D1033" t="s">
        <v>1656</v>
      </c>
      <c r="F1033" t="s">
        <v>3766</v>
      </c>
      <c r="G1033" t="s">
        <v>3761</v>
      </c>
    </row>
    <row r="1034" spans="1:7">
      <c r="A1034" t="s">
        <v>2841</v>
      </c>
      <c r="B1034" t="s">
        <v>1657</v>
      </c>
      <c r="C1034" t="s">
        <v>1068</v>
      </c>
      <c r="D1034" t="s">
        <v>1658</v>
      </c>
      <c r="F1034" t="s">
        <v>3758</v>
      </c>
      <c r="G1034" t="s">
        <v>3757</v>
      </c>
    </row>
    <row r="1035" spans="1:7">
      <c r="A1035" t="s">
        <v>2841</v>
      </c>
      <c r="B1035" t="s">
        <v>1659</v>
      </c>
      <c r="C1035" t="s">
        <v>1068</v>
      </c>
      <c r="D1035" t="s">
        <v>1660</v>
      </c>
      <c r="F1035" t="s">
        <v>3758</v>
      </c>
      <c r="G1035" t="s">
        <v>3757</v>
      </c>
    </row>
    <row r="1036" spans="1:7">
      <c r="A1036" t="s">
        <v>2841</v>
      </c>
      <c r="B1036" t="s">
        <v>1661</v>
      </c>
      <c r="C1036" t="s">
        <v>1068</v>
      </c>
      <c r="D1036" t="s">
        <v>1662</v>
      </c>
      <c r="F1036" t="s">
        <v>3756</v>
      </c>
      <c r="G1036" t="s">
        <v>3755</v>
      </c>
    </row>
    <row r="1037" spans="1:7">
      <c r="A1037" t="s">
        <v>2841</v>
      </c>
      <c r="B1037" t="s">
        <v>1663</v>
      </c>
      <c r="C1037" t="s">
        <v>1068</v>
      </c>
      <c r="D1037" t="s">
        <v>1664</v>
      </c>
      <c r="F1037" t="s">
        <v>3756</v>
      </c>
      <c r="G1037" t="s">
        <v>3755</v>
      </c>
    </row>
    <row r="1038" spans="1:7">
      <c r="A1038" t="s">
        <v>2840</v>
      </c>
      <c r="B1038" t="s">
        <v>1665</v>
      </c>
      <c r="C1038" t="s">
        <v>1067</v>
      </c>
      <c r="D1038" t="s">
        <v>4230</v>
      </c>
      <c r="F1038" t="s">
        <v>3773</v>
      </c>
      <c r="G1038" t="s">
        <v>3761</v>
      </c>
    </row>
    <row r="1039" spans="1:7">
      <c r="A1039" t="s">
        <v>2840</v>
      </c>
      <c r="B1039" t="s">
        <v>1666</v>
      </c>
      <c r="C1039" t="s">
        <v>1067</v>
      </c>
      <c r="D1039" t="s">
        <v>1667</v>
      </c>
      <c r="F1039" t="s">
        <v>3785</v>
      </c>
      <c r="G1039" t="s">
        <v>3761</v>
      </c>
    </row>
    <row r="1040" spans="1:7">
      <c r="A1040" t="s">
        <v>2839</v>
      </c>
      <c r="B1040" t="s">
        <v>1668</v>
      </c>
      <c r="C1040" t="s">
        <v>3004</v>
      </c>
      <c r="D1040" t="s">
        <v>1669</v>
      </c>
      <c r="F1040" t="s">
        <v>3017</v>
      </c>
      <c r="G1040" t="s">
        <v>3764</v>
      </c>
    </row>
    <row r="1041" spans="1:7">
      <c r="A1041" t="s">
        <v>2839</v>
      </c>
      <c r="B1041" t="s">
        <v>1670</v>
      </c>
      <c r="C1041" t="s">
        <v>3004</v>
      </c>
      <c r="D1041" t="s">
        <v>2113</v>
      </c>
      <c r="F1041" t="s">
        <v>4545</v>
      </c>
      <c r="G1041" t="s">
        <v>3761</v>
      </c>
    </row>
    <row r="1042" spans="1:7">
      <c r="A1042" t="s">
        <v>2839</v>
      </c>
      <c r="B1042" t="s">
        <v>1671</v>
      </c>
      <c r="C1042" t="s">
        <v>3004</v>
      </c>
      <c r="D1042" t="s">
        <v>1672</v>
      </c>
      <c r="F1042" t="s">
        <v>4545</v>
      </c>
      <c r="G1042" t="s">
        <v>3761</v>
      </c>
    </row>
    <row r="1043" spans="1:7">
      <c r="A1043" t="s">
        <v>2839</v>
      </c>
      <c r="B1043" t="s">
        <v>1673</v>
      </c>
      <c r="C1043" t="s">
        <v>3004</v>
      </c>
      <c r="D1043" t="s">
        <v>4231</v>
      </c>
      <c r="F1043" t="s">
        <v>4545</v>
      </c>
      <c r="G1043" t="s">
        <v>3761</v>
      </c>
    </row>
    <row r="1044" spans="1:7">
      <c r="A1044" t="s">
        <v>2839</v>
      </c>
      <c r="B1044" t="s">
        <v>1674</v>
      </c>
      <c r="C1044" t="s">
        <v>3004</v>
      </c>
      <c r="D1044" t="s">
        <v>1675</v>
      </c>
      <c r="F1044" t="s">
        <v>4545</v>
      </c>
      <c r="G1044" t="s">
        <v>3761</v>
      </c>
    </row>
    <row r="1045" spans="1:7">
      <c r="A1045" t="s">
        <v>2839</v>
      </c>
      <c r="B1045" t="s">
        <v>1676</v>
      </c>
      <c r="C1045" t="s">
        <v>3004</v>
      </c>
      <c r="D1045" t="s">
        <v>1677</v>
      </c>
      <c r="F1045" t="s">
        <v>4545</v>
      </c>
      <c r="G1045" t="s">
        <v>3761</v>
      </c>
    </row>
    <row r="1046" spans="1:7">
      <c r="A1046" t="s">
        <v>2839</v>
      </c>
      <c r="B1046" t="s">
        <v>1678</v>
      </c>
      <c r="C1046" t="s">
        <v>3004</v>
      </c>
      <c r="D1046" t="s">
        <v>4232</v>
      </c>
      <c r="F1046" t="s">
        <v>4545</v>
      </c>
      <c r="G1046" t="s">
        <v>3761</v>
      </c>
    </row>
    <row r="1047" spans="1:7">
      <c r="A1047" t="s">
        <v>2839</v>
      </c>
      <c r="B1047" t="s">
        <v>1679</v>
      </c>
      <c r="C1047" t="s">
        <v>3004</v>
      </c>
      <c r="D1047" t="s">
        <v>2017</v>
      </c>
      <c r="F1047" t="s">
        <v>3776</v>
      </c>
      <c r="G1047" t="s">
        <v>3761</v>
      </c>
    </row>
    <row r="1048" spans="1:7">
      <c r="A1048" t="s">
        <v>2839</v>
      </c>
      <c r="B1048" t="s">
        <v>1680</v>
      </c>
      <c r="C1048" t="s">
        <v>3004</v>
      </c>
      <c r="D1048" t="s">
        <v>2019</v>
      </c>
      <c r="F1048" t="s">
        <v>4545</v>
      </c>
      <c r="G1048" t="s">
        <v>3761</v>
      </c>
    </row>
    <row r="1049" spans="1:7">
      <c r="A1049" t="s">
        <v>2839</v>
      </c>
      <c r="B1049" t="s">
        <v>1681</v>
      </c>
      <c r="C1049" t="s">
        <v>3004</v>
      </c>
      <c r="D1049" t="s">
        <v>1682</v>
      </c>
      <c r="F1049" t="s">
        <v>3769</v>
      </c>
      <c r="G1049" t="s">
        <v>3757</v>
      </c>
    </row>
    <row r="1050" spans="1:7">
      <c r="A1050" t="s">
        <v>2839</v>
      </c>
      <c r="B1050" t="s">
        <v>1683</v>
      </c>
      <c r="C1050" t="s">
        <v>3004</v>
      </c>
      <c r="D1050" t="s">
        <v>4233</v>
      </c>
      <c r="F1050" t="s">
        <v>3758</v>
      </c>
      <c r="G1050" t="s">
        <v>3757</v>
      </c>
    </row>
    <row r="1051" spans="1:7">
      <c r="A1051" t="s">
        <v>2839</v>
      </c>
      <c r="B1051" t="s">
        <v>1684</v>
      </c>
      <c r="C1051" t="s">
        <v>3004</v>
      </c>
      <c r="D1051" t="s">
        <v>1685</v>
      </c>
      <c r="F1051" t="s">
        <v>3756</v>
      </c>
      <c r="G1051" t="s">
        <v>3755</v>
      </c>
    </row>
    <row r="1052" spans="1:7">
      <c r="A1052" t="s">
        <v>2839</v>
      </c>
      <c r="B1052" t="s">
        <v>1686</v>
      </c>
      <c r="C1052" t="s">
        <v>3004</v>
      </c>
      <c r="D1052" t="s">
        <v>1687</v>
      </c>
      <c r="F1052" t="s">
        <v>3756</v>
      </c>
      <c r="G1052" t="s">
        <v>3755</v>
      </c>
    </row>
    <row r="1053" spans="1:7">
      <c r="A1053" t="s">
        <v>2838</v>
      </c>
      <c r="B1053" t="s">
        <v>1688</v>
      </c>
      <c r="C1053" t="s">
        <v>1066</v>
      </c>
      <c r="D1053" t="s">
        <v>1689</v>
      </c>
      <c r="F1053" t="s">
        <v>4536</v>
      </c>
      <c r="G1053" t="s">
        <v>3761</v>
      </c>
    </row>
    <row r="1054" spans="1:7">
      <c r="A1054" t="s">
        <v>2837</v>
      </c>
      <c r="B1054" t="s">
        <v>3571</v>
      </c>
      <c r="C1054" t="s">
        <v>1065</v>
      </c>
      <c r="D1054" t="s">
        <v>3582</v>
      </c>
      <c r="F1054" t="s">
        <v>3771</v>
      </c>
      <c r="G1054" t="s">
        <v>3770</v>
      </c>
    </row>
    <row r="1055" spans="1:7">
      <c r="A1055" t="s">
        <v>2836</v>
      </c>
      <c r="B1055" t="s">
        <v>4775</v>
      </c>
      <c r="C1055" t="s">
        <v>1064</v>
      </c>
      <c r="D1055" t="s">
        <v>4774</v>
      </c>
      <c r="F1055" t="s">
        <v>3017</v>
      </c>
      <c r="G1055" t="s">
        <v>3764</v>
      </c>
    </row>
    <row r="1056" spans="1:7">
      <c r="A1056" t="s">
        <v>2836</v>
      </c>
      <c r="B1056" t="s">
        <v>1690</v>
      </c>
      <c r="C1056" t="s">
        <v>1064</v>
      </c>
      <c r="D1056" t="s">
        <v>4234</v>
      </c>
      <c r="F1056" t="s">
        <v>4545</v>
      </c>
      <c r="G1056" t="s">
        <v>3761</v>
      </c>
    </row>
    <row r="1057" spans="1:7">
      <c r="A1057" t="s">
        <v>2836</v>
      </c>
      <c r="B1057" t="s">
        <v>1691</v>
      </c>
      <c r="C1057" t="s">
        <v>1064</v>
      </c>
      <c r="D1057" t="s">
        <v>4235</v>
      </c>
      <c r="F1057" t="s">
        <v>4545</v>
      </c>
      <c r="G1057" t="s">
        <v>3761</v>
      </c>
    </row>
    <row r="1058" spans="1:7">
      <c r="A1058" t="s">
        <v>2836</v>
      </c>
      <c r="B1058" t="s">
        <v>1692</v>
      </c>
      <c r="C1058" t="s">
        <v>1064</v>
      </c>
      <c r="D1058" t="s">
        <v>4236</v>
      </c>
      <c r="F1058" t="s">
        <v>4541</v>
      </c>
      <c r="G1058" t="s">
        <v>3761</v>
      </c>
    </row>
    <row r="1059" spans="1:7">
      <c r="A1059" t="s">
        <v>2836</v>
      </c>
      <c r="B1059" t="s">
        <v>1693</v>
      </c>
      <c r="C1059" t="s">
        <v>1064</v>
      </c>
      <c r="D1059" t="s">
        <v>1694</v>
      </c>
      <c r="F1059" t="s">
        <v>4545</v>
      </c>
      <c r="G1059" t="s">
        <v>3761</v>
      </c>
    </row>
    <row r="1060" spans="1:7">
      <c r="A1060" t="s">
        <v>2836</v>
      </c>
      <c r="B1060" t="s">
        <v>1695</v>
      </c>
      <c r="C1060" t="s">
        <v>1064</v>
      </c>
      <c r="D1060" t="s">
        <v>4237</v>
      </c>
      <c r="F1060" t="s">
        <v>4541</v>
      </c>
      <c r="G1060" t="s">
        <v>3761</v>
      </c>
    </row>
    <row r="1061" spans="1:7">
      <c r="A1061" t="s">
        <v>2836</v>
      </c>
      <c r="B1061" t="s">
        <v>1696</v>
      </c>
      <c r="C1061" t="s">
        <v>1064</v>
      </c>
      <c r="D1061" t="s">
        <v>1697</v>
      </c>
      <c r="F1061" t="s">
        <v>4545</v>
      </c>
      <c r="G1061" t="s">
        <v>3761</v>
      </c>
    </row>
    <row r="1062" spans="1:7">
      <c r="A1062" t="s">
        <v>2836</v>
      </c>
      <c r="B1062" t="s">
        <v>1698</v>
      </c>
      <c r="C1062" t="s">
        <v>1064</v>
      </c>
      <c r="D1062" t="s">
        <v>1699</v>
      </c>
      <c r="F1062" t="s">
        <v>4545</v>
      </c>
      <c r="G1062" t="s">
        <v>3761</v>
      </c>
    </row>
    <row r="1063" spans="1:7">
      <c r="A1063" t="s">
        <v>2836</v>
      </c>
      <c r="B1063" t="s">
        <v>1700</v>
      </c>
      <c r="C1063" t="s">
        <v>1064</v>
      </c>
      <c r="D1063" t="s">
        <v>1701</v>
      </c>
      <c r="F1063" t="s">
        <v>4545</v>
      </c>
      <c r="G1063" t="s">
        <v>3761</v>
      </c>
    </row>
    <row r="1064" spans="1:7">
      <c r="A1064" t="s">
        <v>2836</v>
      </c>
      <c r="B1064" t="s">
        <v>1702</v>
      </c>
      <c r="C1064" t="s">
        <v>1064</v>
      </c>
      <c r="D1064" t="s">
        <v>4238</v>
      </c>
      <c r="F1064" t="s">
        <v>3766</v>
      </c>
      <c r="G1064" t="s">
        <v>3761</v>
      </c>
    </row>
    <row r="1065" spans="1:7">
      <c r="A1065" t="s">
        <v>2836</v>
      </c>
      <c r="B1065" t="s">
        <v>1703</v>
      </c>
      <c r="C1065" t="s">
        <v>1064</v>
      </c>
      <c r="D1065" t="s">
        <v>1704</v>
      </c>
      <c r="F1065" t="s">
        <v>4545</v>
      </c>
      <c r="G1065" t="s">
        <v>3761</v>
      </c>
    </row>
    <row r="1066" spans="1:7">
      <c r="A1066" t="s">
        <v>2836</v>
      </c>
      <c r="B1066" t="s">
        <v>1705</v>
      </c>
      <c r="C1066" t="s">
        <v>1064</v>
      </c>
      <c r="D1066" t="s">
        <v>1706</v>
      </c>
      <c r="F1066" t="s">
        <v>4545</v>
      </c>
      <c r="G1066" t="s">
        <v>3761</v>
      </c>
    </row>
    <row r="1067" spans="1:7">
      <c r="A1067" t="s">
        <v>2836</v>
      </c>
      <c r="B1067" t="s">
        <v>1707</v>
      </c>
      <c r="C1067" t="s">
        <v>1064</v>
      </c>
      <c r="D1067" t="s">
        <v>1708</v>
      </c>
      <c r="F1067" t="s">
        <v>3758</v>
      </c>
      <c r="G1067" t="s">
        <v>3757</v>
      </c>
    </row>
    <row r="1068" spans="1:7">
      <c r="A1068" t="s">
        <v>2836</v>
      </c>
      <c r="B1068" t="s">
        <v>1709</v>
      </c>
      <c r="C1068" t="s">
        <v>1064</v>
      </c>
      <c r="D1068" t="s">
        <v>1710</v>
      </c>
      <c r="F1068" t="s">
        <v>3758</v>
      </c>
      <c r="G1068" t="s">
        <v>3757</v>
      </c>
    </row>
    <row r="1069" spans="1:7">
      <c r="A1069" t="s">
        <v>2836</v>
      </c>
      <c r="B1069" t="s">
        <v>1711</v>
      </c>
      <c r="C1069" t="s">
        <v>1064</v>
      </c>
      <c r="D1069" t="s">
        <v>1712</v>
      </c>
      <c r="F1069" t="s">
        <v>3758</v>
      </c>
      <c r="G1069" t="s">
        <v>3757</v>
      </c>
    </row>
    <row r="1070" spans="1:7">
      <c r="A1070" t="s">
        <v>2836</v>
      </c>
      <c r="B1070" t="s">
        <v>1713</v>
      </c>
      <c r="C1070" t="s">
        <v>1064</v>
      </c>
      <c r="D1070" t="s">
        <v>1714</v>
      </c>
      <c r="F1070" t="s">
        <v>3769</v>
      </c>
      <c r="G1070" t="s">
        <v>3757</v>
      </c>
    </row>
    <row r="1071" spans="1:7">
      <c r="A1071" t="s">
        <v>2836</v>
      </c>
      <c r="B1071" t="s">
        <v>1715</v>
      </c>
      <c r="C1071" t="s">
        <v>1064</v>
      </c>
      <c r="D1071" t="s">
        <v>1716</v>
      </c>
      <c r="F1071" t="s">
        <v>3769</v>
      </c>
      <c r="G1071" t="s">
        <v>3757</v>
      </c>
    </row>
    <row r="1072" spans="1:7">
      <c r="A1072" t="s">
        <v>2836</v>
      </c>
      <c r="B1072" t="s">
        <v>1717</v>
      </c>
      <c r="C1072" t="s">
        <v>1064</v>
      </c>
      <c r="D1072" t="s">
        <v>1718</v>
      </c>
      <c r="F1072" t="s">
        <v>3756</v>
      </c>
      <c r="G1072" t="s">
        <v>3755</v>
      </c>
    </row>
    <row r="1073" spans="1:7">
      <c r="A1073" t="s">
        <v>2836</v>
      </c>
      <c r="B1073" t="s">
        <v>1719</v>
      </c>
      <c r="C1073" t="s">
        <v>1064</v>
      </c>
      <c r="D1073" t="s">
        <v>1720</v>
      </c>
      <c r="F1073" t="s">
        <v>3756</v>
      </c>
      <c r="G1073" t="s">
        <v>3755</v>
      </c>
    </row>
    <row r="1074" spans="1:7">
      <c r="A1074" t="s">
        <v>2835</v>
      </c>
      <c r="B1074" t="s">
        <v>1721</v>
      </c>
      <c r="C1074" t="s">
        <v>1063</v>
      </c>
      <c r="D1074" t="s">
        <v>1722</v>
      </c>
      <c r="F1074" t="s">
        <v>4545</v>
      </c>
      <c r="G1074" t="s">
        <v>3761</v>
      </c>
    </row>
    <row r="1075" spans="1:7">
      <c r="A1075" t="s">
        <v>2835</v>
      </c>
      <c r="B1075" t="s">
        <v>1723</v>
      </c>
      <c r="C1075" t="s">
        <v>1063</v>
      </c>
      <c r="D1075" t="s">
        <v>4239</v>
      </c>
      <c r="F1075" t="s">
        <v>3766</v>
      </c>
      <c r="G1075" t="s">
        <v>3761</v>
      </c>
    </row>
    <row r="1076" spans="1:7">
      <c r="A1076" t="s">
        <v>2835</v>
      </c>
      <c r="B1076" t="s">
        <v>1724</v>
      </c>
      <c r="C1076" t="s">
        <v>1063</v>
      </c>
      <c r="D1076" t="s">
        <v>4240</v>
      </c>
      <c r="F1076" t="s">
        <v>4545</v>
      </c>
      <c r="G1076" t="s">
        <v>3761</v>
      </c>
    </row>
    <row r="1077" spans="1:7">
      <c r="A1077" t="s">
        <v>2835</v>
      </c>
      <c r="B1077" t="s">
        <v>1725</v>
      </c>
      <c r="C1077" t="s">
        <v>1063</v>
      </c>
      <c r="D1077" t="s">
        <v>4241</v>
      </c>
      <c r="F1077" t="s">
        <v>4545</v>
      </c>
      <c r="G1077" t="s">
        <v>3761</v>
      </c>
    </row>
    <row r="1078" spans="1:7">
      <c r="A1078" t="s">
        <v>2835</v>
      </c>
      <c r="B1078" t="s">
        <v>1726</v>
      </c>
      <c r="C1078" t="s">
        <v>1063</v>
      </c>
      <c r="D1078" t="s">
        <v>1727</v>
      </c>
      <c r="F1078" t="s">
        <v>3758</v>
      </c>
      <c r="G1078" t="s">
        <v>3757</v>
      </c>
    </row>
    <row r="1079" spans="1:7">
      <c r="A1079" t="s">
        <v>2835</v>
      </c>
      <c r="B1079" t="s">
        <v>1728</v>
      </c>
      <c r="C1079" t="s">
        <v>1063</v>
      </c>
      <c r="D1079" t="s">
        <v>1729</v>
      </c>
      <c r="F1079" t="s">
        <v>3756</v>
      </c>
      <c r="G1079" t="s">
        <v>3755</v>
      </c>
    </row>
    <row r="1080" spans="1:7">
      <c r="A1080" t="s">
        <v>2834</v>
      </c>
      <c r="B1080" t="s">
        <v>4649</v>
      </c>
      <c r="C1080" t="s">
        <v>1062</v>
      </c>
      <c r="D1080" t="s">
        <v>4650</v>
      </c>
      <c r="F1080" t="s">
        <v>3017</v>
      </c>
      <c r="G1080" t="s">
        <v>3764</v>
      </c>
    </row>
    <row r="1081" spans="1:7">
      <c r="A1081" t="s">
        <v>2834</v>
      </c>
      <c r="B1081" t="s">
        <v>1730</v>
      </c>
      <c r="C1081" t="s">
        <v>1062</v>
      </c>
      <c r="D1081" t="s">
        <v>1731</v>
      </c>
      <c r="F1081" t="s">
        <v>4545</v>
      </c>
      <c r="G1081" t="s">
        <v>3761</v>
      </c>
    </row>
    <row r="1082" spans="1:7">
      <c r="A1082" t="s">
        <v>2834</v>
      </c>
      <c r="B1082" t="s">
        <v>1732</v>
      </c>
      <c r="C1082" t="s">
        <v>1062</v>
      </c>
      <c r="D1082" t="s">
        <v>1733</v>
      </c>
      <c r="F1082" t="s">
        <v>4545</v>
      </c>
      <c r="G1082" t="s">
        <v>3761</v>
      </c>
    </row>
    <row r="1083" spans="1:7">
      <c r="A1083" t="s">
        <v>2834</v>
      </c>
      <c r="B1083" t="s">
        <v>1734</v>
      </c>
      <c r="C1083" t="s">
        <v>1062</v>
      </c>
      <c r="D1083" t="s">
        <v>1735</v>
      </c>
      <c r="F1083" t="s">
        <v>4545</v>
      </c>
      <c r="G1083" t="s">
        <v>3761</v>
      </c>
    </row>
    <row r="1084" spans="1:7">
      <c r="A1084" t="s">
        <v>2834</v>
      </c>
      <c r="B1084" t="s">
        <v>1736</v>
      </c>
      <c r="C1084" t="s">
        <v>1062</v>
      </c>
      <c r="D1084" t="s">
        <v>1737</v>
      </c>
      <c r="F1084" t="s">
        <v>4545</v>
      </c>
      <c r="G1084" t="s">
        <v>3761</v>
      </c>
    </row>
    <row r="1085" spans="1:7">
      <c r="A1085" t="s">
        <v>2834</v>
      </c>
      <c r="B1085" t="s">
        <v>1738</v>
      </c>
      <c r="C1085" t="s">
        <v>1062</v>
      </c>
      <c r="D1085" t="s">
        <v>1739</v>
      </c>
      <c r="F1085" t="s">
        <v>4545</v>
      </c>
      <c r="G1085" t="s">
        <v>3761</v>
      </c>
    </row>
    <row r="1086" spans="1:7">
      <c r="A1086" t="s">
        <v>2834</v>
      </c>
      <c r="B1086" t="s">
        <v>1740</v>
      </c>
      <c r="C1086" t="s">
        <v>1062</v>
      </c>
      <c r="D1086" t="s">
        <v>1741</v>
      </c>
      <c r="F1086" t="s">
        <v>3758</v>
      </c>
      <c r="G1086" t="s">
        <v>3757</v>
      </c>
    </row>
    <row r="1087" spans="1:7">
      <c r="A1087" t="s">
        <v>2834</v>
      </c>
      <c r="B1087" t="s">
        <v>1742</v>
      </c>
      <c r="C1087" t="s">
        <v>1062</v>
      </c>
      <c r="D1087" t="s">
        <v>1743</v>
      </c>
      <c r="F1087" t="s">
        <v>3758</v>
      </c>
      <c r="G1087" t="s">
        <v>3757</v>
      </c>
    </row>
    <row r="1088" spans="1:7">
      <c r="A1088" t="s">
        <v>2834</v>
      </c>
      <c r="B1088" t="s">
        <v>1744</v>
      </c>
      <c r="C1088" t="s">
        <v>1062</v>
      </c>
      <c r="D1088" t="s">
        <v>1745</v>
      </c>
      <c r="F1088" t="s">
        <v>3756</v>
      </c>
      <c r="G1088" t="s">
        <v>3755</v>
      </c>
    </row>
    <row r="1089" spans="1:7">
      <c r="A1089" t="s">
        <v>2833</v>
      </c>
      <c r="B1089" t="s">
        <v>1746</v>
      </c>
      <c r="C1089" t="s">
        <v>1061</v>
      </c>
      <c r="D1089" t="s">
        <v>1747</v>
      </c>
      <c r="F1089" t="s">
        <v>4545</v>
      </c>
      <c r="G1089" t="s">
        <v>3761</v>
      </c>
    </row>
    <row r="1090" spans="1:7">
      <c r="A1090" t="s">
        <v>2833</v>
      </c>
      <c r="B1090" t="s">
        <v>1748</v>
      </c>
      <c r="C1090" t="s">
        <v>1061</v>
      </c>
      <c r="D1090" t="s">
        <v>1749</v>
      </c>
      <c r="F1090" t="s">
        <v>3766</v>
      </c>
      <c r="G1090" t="s">
        <v>3761</v>
      </c>
    </row>
    <row r="1091" spans="1:7">
      <c r="A1091" t="s">
        <v>2833</v>
      </c>
      <c r="B1091" t="s">
        <v>1750</v>
      </c>
      <c r="C1091" t="s">
        <v>1061</v>
      </c>
      <c r="D1091" t="s">
        <v>1751</v>
      </c>
      <c r="F1091" t="s">
        <v>3758</v>
      </c>
      <c r="G1091" t="s">
        <v>3757</v>
      </c>
    </row>
    <row r="1092" spans="1:7">
      <c r="A1092" t="s">
        <v>2833</v>
      </c>
      <c r="B1092" t="s">
        <v>1752</v>
      </c>
      <c r="C1092" t="s">
        <v>1061</v>
      </c>
      <c r="D1092" t="s">
        <v>3153</v>
      </c>
      <c r="F1092" t="s">
        <v>3766</v>
      </c>
      <c r="G1092" t="s">
        <v>3761</v>
      </c>
    </row>
    <row r="1093" spans="1:7">
      <c r="A1093" t="s">
        <v>2833</v>
      </c>
      <c r="B1093" t="s">
        <v>1753</v>
      </c>
      <c r="C1093" t="s">
        <v>1061</v>
      </c>
      <c r="D1093" t="s">
        <v>3201</v>
      </c>
      <c r="F1093" t="s">
        <v>4545</v>
      </c>
      <c r="G1093" t="s">
        <v>3761</v>
      </c>
    </row>
    <row r="1094" spans="1:7">
      <c r="A1094" t="s">
        <v>2833</v>
      </c>
      <c r="B1094" t="s">
        <v>1754</v>
      </c>
      <c r="C1094" t="s">
        <v>1061</v>
      </c>
      <c r="D1094" t="s">
        <v>1755</v>
      </c>
      <c r="F1094" t="s">
        <v>4545</v>
      </c>
      <c r="G1094" t="s">
        <v>3761</v>
      </c>
    </row>
    <row r="1095" spans="1:7">
      <c r="A1095" t="s">
        <v>2833</v>
      </c>
      <c r="B1095" t="s">
        <v>1756</v>
      </c>
      <c r="C1095" t="s">
        <v>1061</v>
      </c>
      <c r="D1095" t="s">
        <v>1757</v>
      </c>
      <c r="F1095" t="s">
        <v>3766</v>
      </c>
      <c r="G1095" t="s">
        <v>3761</v>
      </c>
    </row>
    <row r="1096" spans="1:7">
      <c r="A1096" t="s">
        <v>2833</v>
      </c>
      <c r="B1096" t="s">
        <v>1758</v>
      </c>
      <c r="C1096" t="s">
        <v>1061</v>
      </c>
      <c r="D1096" t="s">
        <v>1759</v>
      </c>
      <c r="F1096" t="s">
        <v>3758</v>
      </c>
      <c r="G1096" t="s">
        <v>3757</v>
      </c>
    </row>
    <row r="1097" spans="1:7">
      <c r="A1097" t="s">
        <v>2833</v>
      </c>
      <c r="B1097" t="s">
        <v>1760</v>
      </c>
      <c r="C1097" t="s">
        <v>1061</v>
      </c>
      <c r="D1097" t="s">
        <v>1761</v>
      </c>
      <c r="F1097" t="s">
        <v>3758</v>
      </c>
      <c r="G1097" t="s">
        <v>3757</v>
      </c>
    </row>
    <row r="1098" spans="1:7">
      <c r="A1098" t="s">
        <v>2833</v>
      </c>
      <c r="B1098" t="s">
        <v>1762</v>
      </c>
      <c r="C1098" t="s">
        <v>1061</v>
      </c>
      <c r="D1098" t="s">
        <v>1763</v>
      </c>
      <c r="F1098" t="s">
        <v>3756</v>
      </c>
      <c r="G1098" t="s">
        <v>3755</v>
      </c>
    </row>
    <row r="1099" spans="1:7">
      <c r="A1099" t="s">
        <v>2833</v>
      </c>
      <c r="B1099" t="s">
        <v>1764</v>
      </c>
      <c r="C1099" t="s">
        <v>1061</v>
      </c>
      <c r="D1099" t="s">
        <v>1765</v>
      </c>
      <c r="F1099" t="s">
        <v>3756</v>
      </c>
      <c r="G1099" t="s">
        <v>3755</v>
      </c>
    </row>
    <row r="1100" spans="1:7">
      <c r="A1100" t="s">
        <v>2832</v>
      </c>
      <c r="B1100" t="s">
        <v>1766</v>
      </c>
      <c r="C1100" t="s">
        <v>1060</v>
      </c>
      <c r="D1100" t="s">
        <v>1767</v>
      </c>
      <c r="F1100" t="s">
        <v>3771</v>
      </c>
      <c r="G1100" t="s">
        <v>3770</v>
      </c>
    </row>
    <row r="1101" spans="1:7">
      <c r="A1101" t="s">
        <v>2831</v>
      </c>
      <c r="B1101" t="s">
        <v>1768</v>
      </c>
      <c r="C1101" t="s">
        <v>1059</v>
      </c>
      <c r="D1101" t="s">
        <v>1769</v>
      </c>
      <c r="F1101" t="s">
        <v>3768</v>
      </c>
      <c r="G1101" t="s">
        <v>3761</v>
      </c>
    </row>
    <row r="1102" spans="1:7">
      <c r="A1102" t="s">
        <v>2830</v>
      </c>
      <c r="B1102" t="s">
        <v>1770</v>
      </c>
      <c r="C1102" t="s">
        <v>1058</v>
      </c>
      <c r="D1102" t="s">
        <v>1771</v>
      </c>
      <c r="F1102" t="s">
        <v>3793</v>
      </c>
      <c r="G1102" t="s">
        <v>3761</v>
      </c>
    </row>
    <row r="1103" spans="1:7">
      <c r="A1103" t="s">
        <v>2830</v>
      </c>
      <c r="B1103" t="s">
        <v>1772</v>
      </c>
      <c r="C1103" t="s">
        <v>1058</v>
      </c>
      <c r="D1103" t="s">
        <v>1773</v>
      </c>
      <c r="F1103" t="s">
        <v>3793</v>
      </c>
      <c r="G1103" t="s">
        <v>3761</v>
      </c>
    </row>
    <row r="1104" spans="1:7">
      <c r="A1104" t="s">
        <v>2830</v>
      </c>
      <c r="B1104" t="s">
        <v>1774</v>
      </c>
      <c r="C1104" t="s">
        <v>1058</v>
      </c>
      <c r="D1104" t="s">
        <v>1775</v>
      </c>
      <c r="F1104" t="s">
        <v>4541</v>
      </c>
      <c r="G1104" t="s">
        <v>3761</v>
      </c>
    </row>
    <row r="1105" spans="1:7">
      <c r="A1105" t="s">
        <v>2830</v>
      </c>
      <c r="B1105" t="s">
        <v>1776</v>
      </c>
      <c r="C1105" t="s">
        <v>1058</v>
      </c>
      <c r="D1105" t="s">
        <v>1777</v>
      </c>
      <c r="F1105" t="s">
        <v>3769</v>
      </c>
      <c r="G1105" t="s">
        <v>3757</v>
      </c>
    </row>
    <row r="1106" spans="1:7">
      <c r="A1106" t="s">
        <v>2830</v>
      </c>
      <c r="B1106" t="s">
        <v>1778</v>
      </c>
      <c r="C1106" t="s">
        <v>1058</v>
      </c>
      <c r="D1106" t="s">
        <v>1779</v>
      </c>
      <c r="F1106" t="s">
        <v>4551</v>
      </c>
      <c r="G1106" t="s">
        <v>3755</v>
      </c>
    </row>
    <row r="1107" spans="1:7">
      <c r="A1107" t="s">
        <v>2829</v>
      </c>
      <c r="B1107" t="s">
        <v>1780</v>
      </c>
      <c r="C1107" t="s">
        <v>1057</v>
      </c>
      <c r="D1107" t="s">
        <v>1781</v>
      </c>
      <c r="F1107" t="s">
        <v>3766</v>
      </c>
      <c r="G1107" t="s">
        <v>3761</v>
      </c>
    </row>
    <row r="1108" spans="1:7">
      <c r="A1108" t="s">
        <v>2829</v>
      </c>
      <c r="B1108" t="s">
        <v>1782</v>
      </c>
      <c r="C1108" t="s">
        <v>1057</v>
      </c>
      <c r="D1108" t="s">
        <v>1783</v>
      </c>
      <c r="F1108" t="s">
        <v>3758</v>
      </c>
      <c r="G1108" t="s">
        <v>3757</v>
      </c>
    </row>
    <row r="1109" spans="1:7">
      <c r="A1109" t="s">
        <v>2829</v>
      </c>
      <c r="B1109" t="s">
        <v>1784</v>
      </c>
      <c r="C1109" t="s">
        <v>1057</v>
      </c>
      <c r="D1109" t="s">
        <v>1785</v>
      </c>
      <c r="F1109" t="s">
        <v>3756</v>
      </c>
      <c r="G1109" t="s">
        <v>3755</v>
      </c>
    </row>
    <row r="1110" spans="1:7">
      <c r="A1110" t="s">
        <v>2828</v>
      </c>
      <c r="B1110" t="s">
        <v>1786</v>
      </c>
      <c r="C1110" t="s">
        <v>1056</v>
      </c>
      <c r="D1110" t="s">
        <v>4242</v>
      </c>
      <c r="F1110" t="s">
        <v>3768</v>
      </c>
      <c r="G1110" t="s">
        <v>3761</v>
      </c>
    </row>
    <row r="1111" spans="1:7">
      <c r="A1111" t="s">
        <v>2827</v>
      </c>
      <c r="B1111" t="s">
        <v>1787</v>
      </c>
      <c r="C1111" t="s">
        <v>1055</v>
      </c>
      <c r="D1111" t="s">
        <v>1788</v>
      </c>
      <c r="F1111" t="s">
        <v>3017</v>
      </c>
      <c r="G1111" t="s">
        <v>3764</v>
      </c>
    </row>
    <row r="1112" spans="1:7">
      <c r="A1112" t="s">
        <v>2827</v>
      </c>
      <c r="B1112" t="s">
        <v>1789</v>
      </c>
      <c r="C1112" t="s">
        <v>1055</v>
      </c>
      <c r="D1112" t="s">
        <v>1790</v>
      </c>
      <c r="F1112" t="s">
        <v>4545</v>
      </c>
      <c r="G1112" t="s">
        <v>3761</v>
      </c>
    </row>
    <row r="1113" spans="1:7">
      <c r="A1113" t="s">
        <v>2827</v>
      </c>
      <c r="B1113" t="s">
        <v>1791</v>
      </c>
      <c r="C1113" t="s">
        <v>1055</v>
      </c>
      <c r="D1113" t="s">
        <v>1792</v>
      </c>
      <c r="F1113" t="s">
        <v>4545</v>
      </c>
      <c r="G1113" t="s">
        <v>3761</v>
      </c>
    </row>
    <row r="1114" spans="1:7">
      <c r="A1114" t="s">
        <v>2827</v>
      </c>
      <c r="B1114" t="s">
        <v>1793</v>
      </c>
      <c r="C1114" t="s">
        <v>1055</v>
      </c>
      <c r="D1114" t="s">
        <v>1794</v>
      </c>
      <c r="F1114" t="s">
        <v>4545</v>
      </c>
      <c r="G1114" t="s">
        <v>3761</v>
      </c>
    </row>
    <row r="1115" spans="1:7">
      <c r="A1115" t="s">
        <v>2827</v>
      </c>
      <c r="B1115" t="s">
        <v>1795</v>
      </c>
      <c r="C1115" t="s">
        <v>1055</v>
      </c>
      <c r="D1115" t="s">
        <v>1796</v>
      </c>
      <c r="F1115" t="s">
        <v>4569</v>
      </c>
      <c r="G1115" t="s">
        <v>3770</v>
      </c>
    </row>
    <row r="1116" spans="1:7">
      <c r="A1116" t="s">
        <v>2827</v>
      </c>
      <c r="B1116" t="s">
        <v>1797</v>
      </c>
      <c r="C1116" t="s">
        <v>1055</v>
      </c>
      <c r="D1116" t="s">
        <v>1798</v>
      </c>
      <c r="F1116" t="s">
        <v>4545</v>
      </c>
      <c r="G1116" t="s">
        <v>3761</v>
      </c>
    </row>
    <row r="1117" spans="1:7">
      <c r="A1117" t="s">
        <v>2827</v>
      </c>
      <c r="B1117" t="s">
        <v>1799</v>
      </c>
      <c r="C1117" t="s">
        <v>1055</v>
      </c>
      <c r="D1117" t="s">
        <v>1800</v>
      </c>
      <c r="F1117" t="s">
        <v>4569</v>
      </c>
      <c r="G1117" t="s">
        <v>3770</v>
      </c>
    </row>
    <row r="1118" spans="1:7">
      <c r="A1118" t="s">
        <v>2827</v>
      </c>
      <c r="B1118" t="s">
        <v>1801</v>
      </c>
      <c r="C1118" t="s">
        <v>1055</v>
      </c>
      <c r="D1118" t="s">
        <v>1802</v>
      </c>
      <c r="F1118" t="s">
        <v>4545</v>
      </c>
      <c r="G1118" t="s">
        <v>3761</v>
      </c>
    </row>
    <row r="1119" spans="1:7">
      <c r="A1119" t="s">
        <v>2827</v>
      </c>
      <c r="B1119" t="s">
        <v>1803</v>
      </c>
      <c r="C1119" t="s">
        <v>1055</v>
      </c>
      <c r="D1119" t="s">
        <v>1804</v>
      </c>
      <c r="F1119" t="s">
        <v>3758</v>
      </c>
      <c r="G1119" t="s">
        <v>3757</v>
      </c>
    </row>
    <row r="1120" spans="1:7">
      <c r="A1120" t="s">
        <v>2827</v>
      </c>
      <c r="B1120" t="s">
        <v>1805</v>
      </c>
      <c r="C1120" t="s">
        <v>1055</v>
      </c>
      <c r="D1120" t="s">
        <v>1806</v>
      </c>
      <c r="F1120" t="s">
        <v>3756</v>
      </c>
      <c r="G1120" t="s">
        <v>3755</v>
      </c>
    </row>
    <row r="1121" spans="1:7">
      <c r="A1121" t="s">
        <v>2827</v>
      </c>
      <c r="B1121" t="s">
        <v>4651</v>
      </c>
      <c r="C1121" t="s">
        <v>1055</v>
      </c>
      <c r="D1121" t="s">
        <v>4652</v>
      </c>
      <c r="F1121" t="s">
        <v>3756</v>
      </c>
      <c r="G1121" t="s">
        <v>3755</v>
      </c>
    </row>
    <row r="1122" spans="1:7">
      <c r="A1122" t="s">
        <v>2826</v>
      </c>
      <c r="B1122" t="s">
        <v>1807</v>
      </c>
      <c r="C1122" t="s">
        <v>1054</v>
      </c>
      <c r="D1122" t="s">
        <v>1808</v>
      </c>
      <c r="F1122" t="s">
        <v>3771</v>
      </c>
      <c r="G1122" t="s">
        <v>3770</v>
      </c>
    </row>
    <row r="1123" spans="1:7">
      <c r="A1123" t="s">
        <v>2826</v>
      </c>
      <c r="B1123" t="s">
        <v>1809</v>
      </c>
      <c r="C1123" t="s">
        <v>1054</v>
      </c>
      <c r="D1123" t="s">
        <v>815</v>
      </c>
      <c r="F1123" t="s">
        <v>4569</v>
      </c>
      <c r="G1123" t="s">
        <v>3770</v>
      </c>
    </row>
    <row r="1124" spans="1:7">
      <c r="A1124" t="s">
        <v>2826</v>
      </c>
      <c r="B1124" t="s">
        <v>1810</v>
      </c>
      <c r="C1124" t="s">
        <v>1054</v>
      </c>
      <c r="D1124" t="s">
        <v>1811</v>
      </c>
      <c r="F1124" t="s">
        <v>4569</v>
      </c>
      <c r="G1124" t="s">
        <v>3770</v>
      </c>
    </row>
    <row r="1125" spans="1:7">
      <c r="A1125" t="s">
        <v>2826</v>
      </c>
      <c r="B1125" t="s">
        <v>1812</v>
      </c>
      <c r="C1125" t="s">
        <v>1054</v>
      </c>
      <c r="D1125" t="s">
        <v>1813</v>
      </c>
      <c r="F1125" t="s">
        <v>3756</v>
      </c>
      <c r="G1125" t="s">
        <v>3755</v>
      </c>
    </row>
    <row r="1126" spans="1:7">
      <c r="A1126" t="s">
        <v>2825</v>
      </c>
      <c r="B1126" t="s">
        <v>3572</v>
      </c>
      <c r="C1126" t="s">
        <v>1053</v>
      </c>
      <c r="D1126" t="s">
        <v>3580</v>
      </c>
      <c r="F1126" t="s">
        <v>3017</v>
      </c>
      <c r="G1126" t="s">
        <v>3764</v>
      </c>
    </row>
    <row r="1127" spans="1:7">
      <c r="A1127" t="s">
        <v>2825</v>
      </c>
      <c r="B1127" t="s">
        <v>1814</v>
      </c>
      <c r="C1127" t="s">
        <v>1053</v>
      </c>
      <c r="D1127" t="s">
        <v>1815</v>
      </c>
      <c r="F1127" t="s">
        <v>4545</v>
      </c>
      <c r="G1127" t="s">
        <v>3761</v>
      </c>
    </row>
    <row r="1128" spans="1:7">
      <c r="A1128" t="s">
        <v>2825</v>
      </c>
      <c r="B1128" t="s">
        <v>1816</v>
      </c>
      <c r="C1128" t="s">
        <v>1053</v>
      </c>
      <c r="D1128" t="s">
        <v>1817</v>
      </c>
      <c r="F1128" t="s">
        <v>4545</v>
      </c>
      <c r="G1128" t="s">
        <v>3761</v>
      </c>
    </row>
    <row r="1129" spans="1:7">
      <c r="A1129" t="s">
        <v>2825</v>
      </c>
      <c r="B1129" t="s">
        <v>1818</v>
      </c>
      <c r="C1129" t="s">
        <v>1053</v>
      </c>
      <c r="D1129" t="s">
        <v>3322</v>
      </c>
      <c r="F1129" t="s">
        <v>4545</v>
      </c>
      <c r="G1129" t="s">
        <v>3761</v>
      </c>
    </row>
    <row r="1130" spans="1:7">
      <c r="A1130" t="s">
        <v>2825</v>
      </c>
      <c r="B1130" t="s">
        <v>1819</v>
      </c>
      <c r="C1130" t="s">
        <v>1053</v>
      </c>
      <c r="D1130" t="s">
        <v>1820</v>
      </c>
      <c r="F1130" t="s">
        <v>4545</v>
      </c>
      <c r="G1130" t="s">
        <v>3761</v>
      </c>
    </row>
    <row r="1131" spans="1:7">
      <c r="A1131" t="s">
        <v>2825</v>
      </c>
      <c r="B1131" t="s">
        <v>1821</v>
      </c>
      <c r="C1131" t="s">
        <v>1053</v>
      </c>
      <c r="D1131" t="s">
        <v>1822</v>
      </c>
      <c r="F1131" t="s">
        <v>3758</v>
      </c>
      <c r="G1131" t="s">
        <v>3757</v>
      </c>
    </row>
    <row r="1132" spans="1:7">
      <c r="A1132" t="s">
        <v>2825</v>
      </c>
      <c r="B1132" t="s">
        <v>1823</v>
      </c>
      <c r="C1132" t="s">
        <v>1053</v>
      </c>
      <c r="D1132" t="s">
        <v>1824</v>
      </c>
      <c r="F1132" t="s">
        <v>3756</v>
      </c>
      <c r="G1132" t="s">
        <v>3755</v>
      </c>
    </row>
    <row r="1133" spans="1:7">
      <c r="A1133" t="s">
        <v>2824</v>
      </c>
      <c r="B1133" t="s">
        <v>1825</v>
      </c>
      <c r="C1133" t="s">
        <v>1052</v>
      </c>
      <c r="D1133" t="s">
        <v>4653</v>
      </c>
      <c r="F1133" t="s">
        <v>3766</v>
      </c>
      <c r="G1133" t="s">
        <v>3761</v>
      </c>
    </row>
    <row r="1134" spans="1:7">
      <c r="A1134" t="s">
        <v>2823</v>
      </c>
      <c r="B1134" t="s">
        <v>1826</v>
      </c>
      <c r="C1134" t="s">
        <v>1051</v>
      </c>
      <c r="D1134" t="s">
        <v>1827</v>
      </c>
      <c r="F1134" t="s">
        <v>4536</v>
      </c>
      <c r="G1134" t="s">
        <v>3761</v>
      </c>
    </row>
    <row r="1135" spans="1:7">
      <c r="A1135" t="s">
        <v>2823</v>
      </c>
      <c r="B1135" t="s">
        <v>1828</v>
      </c>
      <c r="C1135" t="s">
        <v>1051</v>
      </c>
      <c r="D1135" t="s">
        <v>1829</v>
      </c>
      <c r="F1135" t="s">
        <v>4536</v>
      </c>
      <c r="G1135" t="s">
        <v>3761</v>
      </c>
    </row>
    <row r="1136" spans="1:7">
      <c r="A1136" t="s">
        <v>2823</v>
      </c>
      <c r="B1136" t="s">
        <v>1830</v>
      </c>
      <c r="C1136" t="s">
        <v>1051</v>
      </c>
      <c r="D1136" t="s">
        <v>1831</v>
      </c>
      <c r="F1136" t="s">
        <v>4536</v>
      </c>
      <c r="G1136" t="s">
        <v>3761</v>
      </c>
    </row>
    <row r="1137" spans="1:7">
      <c r="A1137" t="s">
        <v>2823</v>
      </c>
      <c r="B1137" t="s">
        <v>1832</v>
      </c>
      <c r="C1137" t="s">
        <v>1051</v>
      </c>
      <c r="D1137" t="s">
        <v>1833</v>
      </c>
      <c r="F1137" t="s">
        <v>4536</v>
      </c>
      <c r="G1137" t="s">
        <v>3761</v>
      </c>
    </row>
    <row r="1138" spans="1:7">
      <c r="A1138" t="s">
        <v>2823</v>
      </c>
      <c r="B1138" t="s">
        <v>1834</v>
      </c>
      <c r="C1138" t="s">
        <v>1051</v>
      </c>
      <c r="D1138" t="s">
        <v>1835</v>
      </c>
      <c r="F1138" t="s">
        <v>3772</v>
      </c>
      <c r="G1138" t="s">
        <v>3757</v>
      </c>
    </row>
    <row r="1139" spans="1:7">
      <c r="A1139" t="s">
        <v>2823</v>
      </c>
      <c r="B1139" t="s">
        <v>1836</v>
      </c>
      <c r="C1139" t="s">
        <v>1051</v>
      </c>
      <c r="D1139" t="s">
        <v>1837</v>
      </c>
      <c r="F1139" t="s">
        <v>4551</v>
      </c>
      <c r="G1139" t="s">
        <v>3755</v>
      </c>
    </row>
    <row r="1140" spans="1:7">
      <c r="A1140" t="s">
        <v>2822</v>
      </c>
      <c r="B1140" t="s">
        <v>1838</v>
      </c>
      <c r="C1140" t="s">
        <v>1050</v>
      </c>
      <c r="D1140" t="s">
        <v>1839</v>
      </c>
      <c r="F1140" t="s">
        <v>4545</v>
      </c>
      <c r="G1140" t="s">
        <v>3761</v>
      </c>
    </row>
    <row r="1141" spans="1:7">
      <c r="A1141" t="s">
        <v>2822</v>
      </c>
      <c r="B1141" t="s">
        <v>1840</v>
      </c>
      <c r="C1141" t="s">
        <v>1050</v>
      </c>
      <c r="D1141" t="s">
        <v>1841</v>
      </c>
      <c r="F1141" t="s">
        <v>3766</v>
      </c>
      <c r="G1141" t="s">
        <v>3761</v>
      </c>
    </row>
    <row r="1142" spans="1:7">
      <c r="A1142" t="s">
        <v>2822</v>
      </c>
      <c r="B1142" t="s">
        <v>1842</v>
      </c>
      <c r="C1142" t="s">
        <v>1050</v>
      </c>
      <c r="D1142" t="s">
        <v>1843</v>
      </c>
      <c r="F1142" t="s">
        <v>3758</v>
      </c>
      <c r="G1142" t="s">
        <v>3757</v>
      </c>
    </row>
    <row r="1143" spans="1:7">
      <c r="A1143" t="s">
        <v>2822</v>
      </c>
      <c r="B1143" t="s">
        <v>1844</v>
      </c>
      <c r="C1143" t="s">
        <v>1050</v>
      </c>
      <c r="D1143" t="s">
        <v>1845</v>
      </c>
      <c r="F1143" t="s">
        <v>3756</v>
      </c>
      <c r="G1143" t="s">
        <v>3755</v>
      </c>
    </row>
    <row r="1144" spans="1:7">
      <c r="A1144" t="s">
        <v>2821</v>
      </c>
      <c r="B1144" t="s">
        <v>1846</v>
      </c>
      <c r="C1144" t="s">
        <v>1049</v>
      </c>
      <c r="D1144" t="s">
        <v>1847</v>
      </c>
      <c r="F1144" t="s">
        <v>4545</v>
      </c>
      <c r="G1144" t="s">
        <v>3761</v>
      </c>
    </row>
    <row r="1145" spans="1:7">
      <c r="A1145" t="s">
        <v>2821</v>
      </c>
      <c r="B1145" t="s">
        <v>1848</v>
      </c>
      <c r="C1145" t="s">
        <v>1049</v>
      </c>
      <c r="D1145" t="s">
        <v>1849</v>
      </c>
      <c r="F1145" t="s">
        <v>4545</v>
      </c>
      <c r="G1145" t="s">
        <v>3761</v>
      </c>
    </row>
    <row r="1146" spans="1:7">
      <c r="A1146" t="s">
        <v>2821</v>
      </c>
      <c r="B1146" t="s">
        <v>1850</v>
      </c>
      <c r="C1146" t="s">
        <v>1049</v>
      </c>
      <c r="D1146" t="s">
        <v>1851</v>
      </c>
      <c r="F1146" t="s">
        <v>4545</v>
      </c>
      <c r="G1146" t="s">
        <v>3761</v>
      </c>
    </row>
    <row r="1147" spans="1:7">
      <c r="A1147" t="s">
        <v>2821</v>
      </c>
      <c r="B1147" t="s">
        <v>1852</v>
      </c>
      <c r="C1147" t="s">
        <v>1049</v>
      </c>
      <c r="D1147" t="s">
        <v>1853</v>
      </c>
      <c r="F1147" t="s">
        <v>4654</v>
      </c>
      <c r="G1147" t="s">
        <v>3757</v>
      </c>
    </row>
    <row r="1148" spans="1:7">
      <c r="A1148" t="s">
        <v>2821</v>
      </c>
      <c r="B1148" t="s">
        <v>1854</v>
      </c>
      <c r="C1148" t="s">
        <v>1049</v>
      </c>
      <c r="D1148" t="s">
        <v>1855</v>
      </c>
      <c r="F1148" t="s">
        <v>3756</v>
      </c>
      <c r="G1148" t="s">
        <v>3755</v>
      </c>
    </row>
    <row r="1149" spans="1:7">
      <c r="A1149" t="s">
        <v>2820</v>
      </c>
      <c r="B1149" t="s">
        <v>1856</v>
      </c>
      <c r="C1149" t="s">
        <v>1048</v>
      </c>
      <c r="D1149" t="s">
        <v>1857</v>
      </c>
      <c r="F1149" t="s">
        <v>3766</v>
      </c>
      <c r="G1149" t="s">
        <v>3761</v>
      </c>
    </row>
    <row r="1150" spans="1:7">
      <c r="A1150" t="s">
        <v>2819</v>
      </c>
      <c r="B1150" t="s">
        <v>1858</v>
      </c>
      <c r="C1150" t="s">
        <v>1047</v>
      </c>
      <c r="D1150" t="s">
        <v>1859</v>
      </c>
      <c r="F1150" t="s">
        <v>4596</v>
      </c>
      <c r="G1150" t="s">
        <v>3764</v>
      </c>
    </row>
    <row r="1151" spans="1:7">
      <c r="A1151" t="s">
        <v>2819</v>
      </c>
      <c r="B1151" t="s">
        <v>1860</v>
      </c>
      <c r="C1151" t="s">
        <v>1047</v>
      </c>
      <c r="D1151" t="s">
        <v>1861</v>
      </c>
      <c r="F1151" t="s">
        <v>4541</v>
      </c>
      <c r="G1151" t="s">
        <v>3761</v>
      </c>
    </row>
    <row r="1152" spans="1:7">
      <c r="A1152" t="s">
        <v>2819</v>
      </c>
      <c r="B1152" t="s">
        <v>1862</v>
      </c>
      <c r="C1152" t="s">
        <v>1047</v>
      </c>
      <c r="D1152" t="s">
        <v>1863</v>
      </c>
      <c r="F1152" t="s">
        <v>3793</v>
      </c>
      <c r="G1152" t="s">
        <v>3761</v>
      </c>
    </row>
    <row r="1153" spans="1:7">
      <c r="A1153" t="s">
        <v>2819</v>
      </c>
      <c r="B1153" t="s">
        <v>1864</v>
      </c>
      <c r="C1153" t="s">
        <v>1047</v>
      </c>
      <c r="D1153" t="s">
        <v>1865</v>
      </c>
      <c r="F1153" t="s">
        <v>3793</v>
      </c>
      <c r="G1153" t="s">
        <v>3761</v>
      </c>
    </row>
    <row r="1154" spans="1:7">
      <c r="A1154" t="s">
        <v>2819</v>
      </c>
      <c r="B1154" t="s">
        <v>1866</v>
      </c>
      <c r="C1154" t="s">
        <v>1047</v>
      </c>
      <c r="D1154" t="s">
        <v>1867</v>
      </c>
      <c r="F1154" t="s">
        <v>3772</v>
      </c>
      <c r="G1154" t="s">
        <v>3757</v>
      </c>
    </row>
    <row r="1155" spans="1:7">
      <c r="A1155" t="s">
        <v>2819</v>
      </c>
      <c r="B1155" t="s">
        <v>1868</v>
      </c>
      <c r="C1155" t="s">
        <v>1047</v>
      </c>
      <c r="D1155" t="s">
        <v>1869</v>
      </c>
      <c r="F1155" t="s">
        <v>4541</v>
      </c>
      <c r="G1155" t="s">
        <v>3761</v>
      </c>
    </row>
    <row r="1156" spans="1:7">
      <c r="A1156" t="s">
        <v>2819</v>
      </c>
      <c r="B1156" t="s">
        <v>1870</v>
      </c>
      <c r="C1156" t="s">
        <v>1047</v>
      </c>
      <c r="D1156" t="s">
        <v>1871</v>
      </c>
      <c r="F1156" t="s">
        <v>3017</v>
      </c>
      <c r="G1156" t="s">
        <v>3764</v>
      </c>
    </row>
    <row r="1157" spans="1:7">
      <c r="A1157" t="s">
        <v>2819</v>
      </c>
      <c r="B1157" t="s">
        <v>1872</v>
      </c>
      <c r="C1157" t="s">
        <v>1047</v>
      </c>
      <c r="D1157" t="s">
        <v>1873</v>
      </c>
      <c r="F1157" t="s">
        <v>3782</v>
      </c>
      <c r="G1157" t="s">
        <v>3761</v>
      </c>
    </row>
    <row r="1158" spans="1:7">
      <c r="A1158" t="s">
        <v>2819</v>
      </c>
      <c r="B1158" t="s">
        <v>1874</v>
      </c>
      <c r="C1158" t="s">
        <v>1047</v>
      </c>
      <c r="D1158" t="s">
        <v>1875</v>
      </c>
      <c r="F1158" t="s">
        <v>3756</v>
      </c>
      <c r="G1158" t="s">
        <v>3755</v>
      </c>
    </row>
    <row r="1159" spans="1:7">
      <c r="A1159" t="s">
        <v>2818</v>
      </c>
      <c r="B1159" t="s">
        <v>1876</v>
      </c>
      <c r="C1159" t="s">
        <v>1046</v>
      </c>
      <c r="D1159" t="s">
        <v>1877</v>
      </c>
      <c r="F1159" t="s">
        <v>3768</v>
      </c>
      <c r="G1159" t="s">
        <v>3761</v>
      </c>
    </row>
    <row r="1160" spans="1:7">
      <c r="A1160" t="s">
        <v>2817</v>
      </c>
      <c r="B1160" t="s">
        <v>1878</v>
      </c>
      <c r="C1160" t="s">
        <v>1045</v>
      </c>
      <c r="D1160" t="s">
        <v>1879</v>
      </c>
      <c r="F1160" t="s">
        <v>3766</v>
      </c>
      <c r="G1160" t="s">
        <v>3761</v>
      </c>
    </row>
    <row r="1161" spans="1:7">
      <c r="A1161" t="s">
        <v>2817</v>
      </c>
      <c r="B1161" t="s">
        <v>1880</v>
      </c>
      <c r="C1161" t="s">
        <v>1045</v>
      </c>
      <c r="D1161" t="s">
        <v>1881</v>
      </c>
      <c r="F1161" t="s">
        <v>4545</v>
      </c>
      <c r="G1161" t="s">
        <v>3761</v>
      </c>
    </row>
    <row r="1162" spans="1:7">
      <c r="A1162" t="s">
        <v>2817</v>
      </c>
      <c r="B1162" t="s">
        <v>1882</v>
      </c>
      <c r="C1162" t="s">
        <v>1045</v>
      </c>
      <c r="D1162" t="s">
        <v>3416</v>
      </c>
      <c r="F1162" t="s">
        <v>4545</v>
      </c>
      <c r="G1162" t="s">
        <v>3761</v>
      </c>
    </row>
    <row r="1163" spans="1:7">
      <c r="A1163" t="s">
        <v>2817</v>
      </c>
      <c r="B1163" t="s">
        <v>1883</v>
      </c>
      <c r="C1163" t="s">
        <v>1045</v>
      </c>
      <c r="D1163" t="s">
        <v>1884</v>
      </c>
      <c r="F1163" t="s">
        <v>4545</v>
      </c>
      <c r="G1163" t="s">
        <v>3761</v>
      </c>
    </row>
    <row r="1164" spans="1:7">
      <c r="A1164" t="s">
        <v>2817</v>
      </c>
      <c r="B1164" t="s">
        <v>1885</v>
      </c>
      <c r="C1164" t="s">
        <v>1045</v>
      </c>
      <c r="D1164" t="s">
        <v>1886</v>
      </c>
      <c r="F1164" t="s">
        <v>3758</v>
      </c>
      <c r="G1164" t="s">
        <v>3757</v>
      </c>
    </row>
    <row r="1165" spans="1:7">
      <c r="A1165" t="s">
        <v>2816</v>
      </c>
      <c r="B1165" t="s">
        <v>1887</v>
      </c>
      <c r="C1165" t="s">
        <v>1044</v>
      </c>
      <c r="D1165" t="s">
        <v>4243</v>
      </c>
      <c r="F1165" t="s">
        <v>3775</v>
      </c>
      <c r="G1165" t="s">
        <v>3764</v>
      </c>
    </row>
    <row r="1166" spans="1:7">
      <c r="A1166" t="s">
        <v>2816</v>
      </c>
      <c r="B1166" t="s">
        <v>1888</v>
      </c>
      <c r="C1166" t="s">
        <v>1044</v>
      </c>
      <c r="D1166" t="s">
        <v>1889</v>
      </c>
      <c r="F1166" t="s">
        <v>4536</v>
      </c>
      <c r="G1166" t="s">
        <v>3761</v>
      </c>
    </row>
    <row r="1167" spans="1:7">
      <c r="A1167" t="s">
        <v>2816</v>
      </c>
      <c r="B1167" t="s">
        <v>1890</v>
      </c>
      <c r="C1167" t="s">
        <v>1044</v>
      </c>
      <c r="D1167" t="s">
        <v>1891</v>
      </c>
      <c r="F1167" t="s">
        <v>4569</v>
      </c>
      <c r="G1167" t="s">
        <v>3770</v>
      </c>
    </row>
    <row r="1168" spans="1:7">
      <c r="A1168" t="s">
        <v>2816</v>
      </c>
      <c r="B1168" t="s">
        <v>1892</v>
      </c>
      <c r="C1168" t="s">
        <v>1044</v>
      </c>
      <c r="D1168" t="s">
        <v>2167</v>
      </c>
      <c r="F1168" t="s">
        <v>3771</v>
      </c>
      <c r="G1168" t="s">
        <v>3770</v>
      </c>
    </row>
    <row r="1169" spans="1:7">
      <c r="A1169" t="s">
        <v>2816</v>
      </c>
      <c r="B1169" t="s">
        <v>1893</v>
      </c>
      <c r="C1169" t="s">
        <v>1044</v>
      </c>
      <c r="D1169" t="s">
        <v>1894</v>
      </c>
      <c r="F1169" t="s">
        <v>3771</v>
      </c>
      <c r="G1169" t="s">
        <v>3770</v>
      </c>
    </row>
    <row r="1170" spans="1:7">
      <c r="A1170" t="s">
        <v>2816</v>
      </c>
      <c r="B1170" t="s">
        <v>1895</v>
      </c>
      <c r="C1170" t="s">
        <v>1044</v>
      </c>
      <c r="D1170" t="s">
        <v>1896</v>
      </c>
      <c r="F1170" t="s">
        <v>4569</v>
      </c>
      <c r="G1170" t="s">
        <v>3770</v>
      </c>
    </row>
    <row r="1171" spans="1:7">
      <c r="A1171" t="s">
        <v>2816</v>
      </c>
      <c r="B1171" t="s">
        <v>1897</v>
      </c>
      <c r="C1171" t="s">
        <v>1044</v>
      </c>
      <c r="D1171" t="s">
        <v>1898</v>
      </c>
      <c r="F1171" t="s">
        <v>3771</v>
      </c>
      <c r="G1171" t="s">
        <v>3770</v>
      </c>
    </row>
    <row r="1172" spans="1:7">
      <c r="A1172" t="s">
        <v>2816</v>
      </c>
      <c r="B1172" t="s">
        <v>1899</v>
      </c>
      <c r="C1172" t="s">
        <v>1044</v>
      </c>
      <c r="D1172" t="s">
        <v>1900</v>
      </c>
      <c r="F1172" t="s">
        <v>3771</v>
      </c>
      <c r="G1172" t="s">
        <v>3770</v>
      </c>
    </row>
    <row r="1173" spans="1:7">
      <c r="A1173" t="s">
        <v>2816</v>
      </c>
      <c r="B1173" t="s">
        <v>1901</v>
      </c>
      <c r="C1173" t="s">
        <v>1044</v>
      </c>
      <c r="D1173" t="s">
        <v>1902</v>
      </c>
      <c r="F1173" t="s">
        <v>3758</v>
      </c>
      <c r="G1173" t="s">
        <v>3757</v>
      </c>
    </row>
    <row r="1174" spans="1:7">
      <c r="A1174" t="s">
        <v>2816</v>
      </c>
      <c r="B1174" t="s">
        <v>1903</v>
      </c>
      <c r="C1174" t="s">
        <v>1044</v>
      </c>
      <c r="D1174" t="s">
        <v>1904</v>
      </c>
      <c r="F1174" t="s">
        <v>3756</v>
      </c>
      <c r="G1174" t="s">
        <v>3755</v>
      </c>
    </row>
    <row r="1175" spans="1:7">
      <c r="A1175" t="s">
        <v>2816</v>
      </c>
      <c r="B1175" t="s">
        <v>1905</v>
      </c>
      <c r="C1175" t="s">
        <v>1044</v>
      </c>
      <c r="D1175" t="s">
        <v>1906</v>
      </c>
      <c r="F1175" t="s">
        <v>3756</v>
      </c>
      <c r="G1175" t="s">
        <v>3755</v>
      </c>
    </row>
    <row r="1176" spans="1:7">
      <c r="A1176" t="s">
        <v>2815</v>
      </c>
      <c r="B1176" t="s">
        <v>1907</v>
      </c>
      <c r="C1176" t="s">
        <v>1043</v>
      </c>
      <c r="D1176" t="s">
        <v>1908</v>
      </c>
      <c r="F1176" t="s">
        <v>3768</v>
      </c>
      <c r="G1176" t="s">
        <v>3761</v>
      </c>
    </row>
    <row r="1177" spans="1:7">
      <c r="A1177" t="s">
        <v>2814</v>
      </c>
      <c r="B1177" t="s">
        <v>1909</v>
      </c>
      <c r="C1177" t="s">
        <v>1042</v>
      </c>
      <c r="D1177" t="s">
        <v>1910</v>
      </c>
      <c r="F1177" t="s">
        <v>3780</v>
      </c>
      <c r="G1177" t="s">
        <v>3764</v>
      </c>
    </row>
    <row r="1178" spans="1:7">
      <c r="A1178" t="s">
        <v>2814</v>
      </c>
      <c r="B1178" t="s">
        <v>1911</v>
      </c>
      <c r="C1178" t="s">
        <v>1042</v>
      </c>
      <c r="D1178" t="s">
        <v>1912</v>
      </c>
      <c r="F1178" t="s">
        <v>3786</v>
      </c>
      <c r="G1178" t="s">
        <v>3761</v>
      </c>
    </row>
    <row r="1179" spans="1:7">
      <c r="A1179" t="s">
        <v>2814</v>
      </c>
      <c r="B1179" t="s">
        <v>1913</v>
      </c>
      <c r="C1179" t="s">
        <v>1042</v>
      </c>
      <c r="D1179" t="s">
        <v>1914</v>
      </c>
      <c r="F1179" t="s">
        <v>3796</v>
      </c>
      <c r="G1179" t="s">
        <v>3761</v>
      </c>
    </row>
    <row r="1180" spans="1:7">
      <c r="A1180" t="s">
        <v>2814</v>
      </c>
      <c r="B1180" t="s">
        <v>1915</v>
      </c>
      <c r="C1180" t="s">
        <v>1042</v>
      </c>
      <c r="D1180" t="s">
        <v>1916</v>
      </c>
      <c r="F1180" t="s">
        <v>3758</v>
      </c>
      <c r="G1180" t="s">
        <v>3757</v>
      </c>
    </row>
    <row r="1181" spans="1:7">
      <c r="A1181" t="s">
        <v>2813</v>
      </c>
      <c r="B1181" t="s">
        <v>1917</v>
      </c>
      <c r="C1181" t="s">
        <v>1041</v>
      </c>
      <c r="D1181" t="s">
        <v>1918</v>
      </c>
      <c r="F1181" t="s">
        <v>3781</v>
      </c>
      <c r="G1181" t="s">
        <v>3761</v>
      </c>
    </row>
    <row r="1182" spans="1:7">
      <c r="A1182" t="s">
        <v>2813</v>
      </c>
      <c r="B1182" t="s">
        <v>1919</v>
      </c>
      <c r="C1182" t="s">
        <v>1041</v>
      </c>
      <c r="D1182" t="s">
        <v>1920</v>
      </c>
      <c r="F1182" t="s">
        <v>3780</v>
      </c>
      <c r="G1182" t="s">
        <v>3764</v>
      </c>
    </row>
    <row r="1183" spans="1:7">
      <c r="A1183" t="s">
        <v>2813</v>
      </c>
      <c r="B1183" t="s">
        <v>1921</v>
      </c>
      <c r="C1183" t="s">
        <v>1041</v>
      </c>
      <c r="D1183" t="s">
        <v>1922</v>
      </c>
      <c r="F1183" t="s">
        <v>3781</v>
      </c>
      <c r="G1183" t="s">
        <v>3761</v>
      </c>
    </row>
    <row r="1184" spans="1:7">
      <c r="A1184" t="s">
        <v>2813</v>
      </c>
      <c r="B1184" t="s">
        <v>4656</v>
      </c>
      <c r="C1184" t="s">
        <v>1041</v>
      </c>
      <c r="D1184" t="s">
        <v>4657</v>
      </c>
      <c r="F1184" t="s">
        <v>3790</v>
      </c>
      <c r="G1184" t="s">
        <v>4553</v>
      </c>
    </row>
    <row r="1185" spans="1:7">
      <c r="A1185" t="s">
        <v>2812</v>
      </c>
      <c r="B1185" t="s">
        <v>1923</v>
      </c>
      <c r="C1185" t="s">
        <v>1040</v>
      </c>
      <c r="D1185" t="s">
        <v>1924</v>
      </c>
      <c r="F1185" t="s">
        <v>3780</v>
      </c>
      <c r="G1185" t="s">
        <v>3764</v>
      </c>
    </row>
    <row r="1186" spans="1:7">
      <c r="A1186" t="s">
        <v>2812</v>
      </c>
      <c r="B1186" t="s">
        <v>1925</v>
      </c>
      <c r="C1186" t="s">
        <v>1040</v>
      </c>
      <c r="D1186" t="s">
        <v>1926</v>
      </c>
      <c r="F1186" t="s">
        <v>3783</v>
      </c>
      <c r="G1186" t="s">
        <v>3761</v>
      </c>
    </row>
    <row r="1187" spans="1:7">
      <c r="A1187" t="s">
        <v>2812</v>
      </c>
      <c r="B1187" t="s">
        <v>1927</v>
      </c>
      <c r="C1187" t="s">
        <v>1040</v>
      </c>
      <c r="D1187" t="s">
        <v>1928</v>
      </c>
      <c r="F1187" t="s">
        <v>3769</v>
      </c>
      <c r="G1187" t="s">
        <v>3757</v>
      </c>
    </row>
    <row r="1188" spans="1:7">
      <c r="A1188" t="s">
        <v>2812</v>
      </c>
      <c r="B1188" t="s">
        <v>1929</v>
      </c>
      <c r="C1188" t="s">
        <v>1040</v>
      </c>
      <c r="D1188" t="s">
        <v>1930</v>
      </c>
      <c r="F1188" t="s">
        <v>3756</v>
      </c>
      <c r="G1188" t="s">
        <v>3755</v>
      </c>
    </row>
    <row r="1189" spans="1:7">
      <c r="A1189" t="s">
        <v>2811</v>
      </c>
      <c r="B1189" t="s">
        <v>4244</v>
      </c>
      <c r="C1189" t="s">
        <v>1039</v>
      </c>
      <c r="D1189" t="s">
        <v>4245</v>
      </c>
      <c r="F1189" t="s">
        <v>4545</v>
      </c>
      <c r="G1189" t="s">
        <v>3761</v>
      </c>
    </row>
    <row r="1190" spans="1:7">
      <c r="A1190" t="s">
        <v>2811</v>
      </c>
      <c r="B1190" t="s">
        <v>1931</v>
      </c>
      <c r="C1190" t="s">
        <v>1039</v>
      </c>
      <c r="D1190" t="s">
        <v>1932</v>
      </c>
      <c r="F1190" t="s">
        <v>3766</v>
      </c>
      <c r="G1190" t="s">
        <v>3761</v>
      </c>
    </row>
    <row r="1191" spans="1:7">
      <c r="A1191" t="s">
        <v>2811</v>
      </c>
      <c r="B1191" t="s">
        <v>1933</v>
      </c>
      <c r="C1191" t="s">
        <v>1039</v>
      </c>
      <c r="D1191" t="s">
        <v>1934</v>
      </c>
      <c r="F1191" t="s">
        <v>3766</v>
      </c>
      <c r="G1191" t="s">
        <v>3761</v>
      </c>
    </row>
    <row r="1192" spans="1:7">
      <c r="A1192" t="s">
        <v>2811</v>
      </c>
      <c r="B1192" t="s">
        <v>1935</v>
      </c>
      <c r="C1192" t="s">
        <v>1039</v>
      </c>
      <c r="D1192" t="s">
        <v>1936</v>
      </c>
      <c r="F1192" t="s">
        <v>4545</v>
      </c>
      <c r="G1192" t="s">
        <v>3761</v>
      </c>
    </row>
    <row r="1193" spans="1:7">
      <c r="A1193" t="s">
        <v>2811</v>
      </c>
      <c r="B1193" t="s">
        <v>1937</v>
      </c>
      <c r="C1193" t="s">
        <v>1039</v>
      </c>
      <c r="D1193" t="s">
        <v>1938</v>
      </c>
      <c r="F1193" t="s">
        <v>3766</v>
      </c>
      <c r="G1193" t="s">
        <v>3761</v>
      </c>
    </row>
    <row r="1194" spans="1:7">
      <c r="A1194" t="s">
        <v>2811</v>
      </c>
      <c r="B1194" t="s">
        <v>1939</v>
      </c>
      <c r="C1194" t="s">
        <v>1039</v>
      </c>
      <c r="D1194" t="s">
        <v>1940</v>
      </c>
      <c r="F1194" t="s">
        <v>4545</v>
      </c>
      <c r="G1194" t="s">
        <v>3761</v>
      </c>
    </row>
    <row r="1195" spans="1:7">
      <c r="A1195" t="s">
        <v>2811</v>
      </c>
      <c r="B1195" t="s">
        <v>1941</v>
      </c>
      <c r="C1195" t="s">
        <v>1039</v>
      </c>
      <c r="D1195" t="s">
        <v>1942</v>
      </c>
      <c r="F1195" t="s">
        <v>3766</v>
      </c>
      <c r="G1195" t="s">
        <v>3761</v>
      </c>
    </row>
    <row r="1196" spans="1:7">
      <c r="A1196" t="s">
        <v>2811</v>
      </c>
      <c r="B1196" t="s">
        <v>1943</v>
      </c>
      <c r="C1196" t="s">
        <v>1039</v>
      </c>
      <c r="D1196" t="s">
        <v>1944</v>
      </c>
      <c r="F1196" t="s">
        <v>3766</v>
      </c>
      <c r="G1196" t="s">
        <v>3761</v>
      </c>
    </row>
    <row r="1197" spans="1:7">
      <c r="A1197" t="s">
        <v>2811</v>
      </c>
      <c r="B1197" t="s">
        <v>1945</v>
      </c>
      <c r="C1197" t="s">
        <v>1039</v>
      </c>
      <c r="D1197" t="s">
        <v>1946</v>
      </c>
      <c r="F1197" t="s">
        <v>4545</v>
      </c>
      <c r="G1197" t="s">
        <v>3761</v>
      </c>
    </row>
    <row r="1198" spans="1:7">
      <c r="A1198" t="s">
        <v>2811</v>
      </c>
      <c r="B1198" t="s">
        <v>1947</v>
      </c>
      <c r="C1198" t="s">
        <v>1039</v>
      </c>
      <c r="D1198" t="s">
        <v>1948</v>
      </c>
      <c r="F1198" t="s">
        <v>4545</v>
      </c>
      <c r="G1198" t="s">
        <v>3761</v>
      </c>
    </row>
    <row r="1199" spans="1:7">
      <c r="A1199" t="s">
        <v>2811</v>
      </c>
      <c r="B1199" t="s">
        <v>1949</v>
      </c>
      <c r="C1199" t="s">
        <v>1039</v>
      </c>
      <c r="D1199" t="s">
        <v>1950</v>
      </c>
      <c r="F1199" t="s">
        <v>3766</v>
      </c>
      <c r="G1199" t="s">
        <v>3761</v>
      </c>
    </row>
    <row r="1200" spans="1:7">
      <c r="A1200" t="s">
        <v>2811</v>
      </c>
      <c r="B1200" t="s">
        <v>1951</v>
      </c>
      <c r="C1200" t="s">
        <v>1039</v>
      </c>
      <c r="D1200" t="s">
        <v>1952</v>
      </c>
      <c r="F1200" t="s">
        <v>3780</v>
      </c>
      <c r="G1200" t="s">
        <v>3764</v>
      </c>
    </row>
    <row r="1201" spans="1:7">
      <c r="A1201" t="s">
        <v>2811</v>
      </c>
      <c r="B1201" t="s">
        <v>1953</v>
      </c>
      <c r="C1201" t="s">
        <v>1039</v>
      </c>
      <c r="D1201" t="s">
        <v>1954</v>
      </c>
      <c r="F1201" t="s">
        <v>4545</v>
      </c>
      <c r="G1201" t="s">
        <v>3761</v>
      </c>
    </row>
    <row r="1202" spans="1:7">
      <c r="A1202" t="s">
        <v>2811</v>
      </c>
      <c r="B1202" t="s">
        <v>1955</v>
      </c>
      <c r="C1202" t="s">
        <v>1039</v>
      </c>
      <c r="D1202" t="s">
        <v>1956</v>
      </c>
      <c r="F1202" t="s">
        <v>4545</v>
      </c>
      <c r="G1202" t="s">
        <v>3761</v>
      </c>
    </row>
    <row r="1203" spans="1:7">
      <c r="A1203" t="s">
        <v>2811</v>
      </c>
      <c r="B1203" t="s">
        <v>1957</v>
      </c>
      <c r="C1203" t="s">
        <v>1039</v>
      </c>
      <c r="D1203" t="s">
        <v>1958</v>
      </c>
      <c r="F1203" t="s">
        <v>4545</v>
      </c>
      <c r="G1203" t="s">
        <v>3761</v>
      </c>
    </row>
    <row r="1204" spans="1:7">
      <c r="A1204" t="s">
        <v>2811</v>
      </c>
      <c r="B1204" t="s">
        <v>1959</v>
      </c>
      <c r="C1204" t="s">
        <v>1039</v>
      </c>
      <c r="D1204" t="s">
        <v>1960</v>
      </c>
      <c r="F1204" t="s">
        <v>3766</v>
      </c>
      <c r="G1204" t="s">
        <v>3761</v>
      </c>
    </row>
    <row r="1205" spans="1:7">
      <c r="A1205" t="s">
        <v>2811</v>
      </c>
      <c r="B1205" t="s">
        <v>1961</v>
      </c>
      <c r="C1205" t="s">
        <v>1039</v>
      </c>
      <c r="D1205" t="s">
        <v>1962</v>
      </c>
      <c r="F1205" t="s">
        <v>4545</v>
      </c>
      <c r="G1205" t="s">
        <v>3761</v>
      </c>
    </row>
    <row r="1206" spans="1:7">
      <c r="A1206" t="s">
        <v>2811</v>
      </c>
      <c r="B1206" t="s">
        <v>1963</v>
      </c>
      <c r="C1206" t="s">
        <v>1039</v>
      </c>
      <c r="D1206" t="s">
        <v>1964</v>
      </c>
      <c r="F1206" t="s">
        <v>3771</v>
      </c>
      <c r="G1206" t="s">
        <v>3770</v>
      </c>
    </row>
    <row r="1207" spans="1:7">
      <c r="A1207" t="s">
        <v>2811</v>
      </c>
      <c r="B1207" t="s">
        <v>1965</v>
      </c>
      <c r="C1207" t="s">
        <v>1039</v>
      </c>
      <c r="D1207" t="s">
        <v>4246</v>
      </c>
      <c r="F1207" t="s">
        <v>3766</v>
      </c>
      <c r="G1207" t="s">
        <v>3761</v>
      </c>
    </row>
    <row r="1208" spans="1:7">
      <c r="A1208" t="s">
        <v>2811</v>
      </c>
      <c r="B1208" t="s">
        <v>1966</v>
      </c>
      <c r="C1208" t="s">
        <v>1039</v>
      </c>
      <c r="D1208" t="s">
        <v>1967</v>
      </c>
      <c r="F1208" t="s">
        <v>4545</v>
      </c>
      <c r="G1208" t="s">
        <v>3761</v>
      </c>
    </row>
    <row r="1209" spans="1:7">
      <c r="A1209" t="s">
        <v>2811</v>
      </c>
      <c r="B1209" t="s">
        <v>1968</v>
      </c>
      <c r="C1209" t="s">
        <v>1039</v>
      </c>
      <c r="D1209" t="s">
        <v>557</v>
      </c>
      <c r="F1209" t="s">
        <v>4545</v>
      </c>
      <c r="G1209" t="s">
        <v>3761</v>
      </c>
    </row>
    <row r="1210" spans="1:7">
      <c r="A1210" t="s">
        <v>2811</v>
      </c>
      <c r="B1210" t="s">
        <v>1969</v>
      </c>
      <c r="C1210" t="s">
        <v>1039</v>
      </c>
      <c r="D1210" t="s">
        <v>929</v>
      </c>
      <c r="F1210" t="s">
        <v>4545</v>
      </c>
      <c r="G1210" t="s">
        <v>3761</v>
      </c>
    </row>
    <row r="1211" spans="1:7">
      <c r="A1211" t="s">
        <v>2811</v>
      </c>
      <c r="B1211" t="s">
        <v>1970</v>
      </c>
      <c r="C1211" t="s">
        <v>1039</v>
      </c>
      <c r="D1211" t="s">
        <v>1971</v>
      </c>
      <c r="F1211" t="s">
        <v>3766</v>
      </c>
      <c r="G1211" t="s">
        <v>3761</v>
      </c>
    </row>
    <row r="1212" spans="1:7">
      <c r="A1212" t="s">
        <v>2811</v>
      </c>
      <c r="B1212" t="s">
        <v>1972</v>
      </c>
      <c r="C1212" t="s">
        <v>1039</v>
      </c>
      <c r="D1212" t="s">
        <v>1973</v>
      </c>
      <c r="F1212" t="s">
        <v>4545</v>
      </c>
      <c r="G1212" t="s">
        <v>3761</v>
      </c>
    </row>
    <row r="1213" spans="1:7">
      <c r="A1213" t="s">
        <v>2811</v>
      </c>
      <c r="B1213" t="s">
        <v>1974</v>
      </c>
      <c r="C1213" t="s">
        <v>1039</v>
      </c>
      <c r="D1213" t="s">
        <v>0</v>
      </c>
      <c r="F1213" t="s">
        <v>4545</v>
      </c>
      <c r="G1213" t="s">
        <v>3761</v>
      </c>
    </row>
    <row r="1214" spans="1:7">
      <c r="A1214" t="s">
        <v>2811</v>
      </c>
      <c r="B1214" t="s">
        <v>1</v>
      </c>
      <c r="C1214" t="s">
        <v>1039</v>
      </c>
      <c r="D1214" t="s">
        <v>2</v>
      </c>
      <c r="F1214" t="s">
        <v>4545</v>
      </c>
      <c r="G1214" t="s">
        <v>3761</v>
      </c>
    </row>
    <row r="1215" spans="1:7">
      <c r="A1215" t="s">
        <v>2811</v>
      </c>
      <c r="B1215" t="s">
        <v>3</v>
      </c>
      <c r="C1215" t="s">
        <v>1039</v>
      </c>
      <c r="D1215" t="s">
        <v>4</v>
      </c>
      <c r="F1215" t="s">
        <v>3766</v>
      </c>
      <c r="G1215" t="s">
        <v>3761</v>
      </c>
    </row>
    <row r="1216" spans="1:7">
      <c r="A1216" t="s">
        <v>2811</v>
      </c>
      <c r="B1216" t="s">
        <v>5</v>
      </c>
      <c r="C1216" t="s">
        <v>1039</v>
      </c>
      <c r="D1216" t="s">
        <v>6</v>
      </c>
      <c r="F1216" t="s">
        <v>4545</v>
      </c>
      <c r="G1216" t="s">
        <v>3761</v>
      </c>
    </row>
    <row r="1217" spans="1:7">
      <c r="A1217" t="s">
        <v>2811</v>
      </c>
      <c r="B1217" t="s">
        <v>7</v>
      </c>
      <c r="C1217" t="s">
        <v>1039</v>
      </c>
      <c r="D1217" t="s">
        <v>4247</v>
      </c>
      <c r="F1217" t="s">
        <v>4545</v>
      </c>
      <c r="G1217" t="s">
        <v>3761</v>
      </c>
    </row>
    <row r="1218" spans="1:7">
      <c r="A1218" t="s">
        <v>2811</v>
      </c>
      <c r="B1218" t="s">
        <v>8</v>
      </c>
      <c r="C1218" t="s">
        <v>1039</v>
      </c>
      <c r="D1218" t="s">
        <v>9</v>
      </c>
      <c r="F1218" t="s">
        <v>3766</v>
      </c>
      <c r="G1218" t="s">
        <v>3761</v>
      </c>
    </row>
    <row r="1219" spans="1:7">
      <c r="A1219" t="s">
        <v>2811</v>
      </c>
      <c r="B1219" t="s">
        <v>10</v>
      </c>
      <c r="C1219" t="s">
        <v>1039</v>
      </c>
      <c r="D1219" t="s">
        <v>3164</v>
      </c>
      <c r="F1219" t="s">
        <v>3766</v>
      </c>
      <c r="G1219" t="s">
        <v>3761</v>
      </c>
    </row>
    <row r="1220" spans="1:7">
      <c r="A1220" t="s">
        <v>2811</v>
      </c>
      <c r="B1220" t="s">
        <v>11</v>
      </c>
      <c r="C1220" t="s">
        <v>1039</v>
      </c>
      <c r="D1220" t="s">
        <v>12</v>
      </c>
      <c r="F1220" t="s">
        <v>4545</v>
      </c>
      <c r="G1220" t="s">
        <v>3761</v>
      </c>
    </row>
    <row r="1221" spans="1:7">
      <c r="A1221" t="s">
        <v>2811</v>
      </c>
      <c r="B1221" t="s">
        <v>13</v>
      </c>
      <c r="C1221" t="s">
        <v>1039</v>
      </c>
      <c r="D1221" t="s">
        <v>14</v>
      </c>
      <c r="F1221" t="s">
        <v>3766</v>
      </c>
      <c r="G1221" t="s">
        <v>3761</v>
      </c>
    </row>
    <row r="1222" spans="1:7">
      <c r="A1222" t="s">
        <v>2811</v>
      </c>
      <c r="B1222" t="s">
        <v>15</v>
      </c>
      <c r="C1222" t="s">
        <v>1039</v>
      </c>
      <c r="D1222" t="s">
        <v>16</v>
      </c>
      <c r="F1222" t="s">
        <v>3790</v>
      </c>
      <c r="G1222" t="s">
        <v>4553</v>
      </c>
    </row>
    <row r="1223" spans="1:7">
      <c r="A1223" t="s">
        <v>2811</v>
      </c>
      <c r="B1223" t="s">
        <v>17</v>
      </c>
      <c r="C1223" t="s">
        <v>1039</v>
      </c>
      <c r="D1223" t="s">
        <v>18</v>
      </c>
      <c r="F1223" t="s">
        <v>3758</v>
      </c>
      <c r="G1223" t="s">
        <v>3757</v>
      </c>
    </row>
    <row r="1224" spans="1:7">
      <c r="A1224" t="s">
        <v>2811</v>
      </c>
      <c r="B1224" t="s">
        <v>19</v>
      </c>
      <c r="C1224" t="s">
        <v>1039</v>
      </c>
      <c r="D1224" t="s">
        <v>20</v>
      </c>
      <c r="F1224" t="s">
        <v>3758</v>
      </c>
      <c r="G1224" t="s">
        <v>3757</v>
      </c>
    </row>
    <row r="1225" spans="1:7">
      <c r="A1225" t="s">
        <v>2811</v>
      </c>
      <c r="B1225" t="s">
        <v>21</v>
      </c>
      <c r="C1225" t="s">
        <v>1039</v>
      </c>
      <c r="D1225" t="s">
        <v>22</v>
      </c>
      <c r="F1225" t="s">
        <v>3758</v>
      </c>
      <c r="G1225" t="s">
        <v>3757</v>
      </c>
    </row>
    <row r="1226" spans="1:7">
      <c r="A1226" t="s">
        <v>2811</v>
      </c>
      <c r="B1226" t="s">
        <v>23</v>
      </c>
      <c r="C1226" t="s">
        <v>1039</v>
      </c>
      <c r="D1226" t="s">
        <v>24</v>
      </c>
      <c r="F1226" t="s">
        <v>3758</v>
      </c>
      <c r="G1226" t="s">
        <v>3757</v>
      </c>
    </row>
    <row r="1227" spans="1:7">
      <c r="A1227" t="s">
        <v>2811</v>
      </c>
      <c r="B1227" t="s">
        <v>25</v>
      </c>
      <c r="C1227" t="s">
        <v>1039</v>
      </c>
      <c r="D1227" t="s">
        <v>26</v>
      </c>
      <c r="F1227" t="s">
        <v>3758</v>
      </c>
      <c r="G1227" t="s">
        <v>3757</v>
      </c>
    </row>
    <row r="1228" spans="1:7">
      <c r="A1228" t="s">
        <v>2811</v>
      </c>
      <c r="B1228" t="s">
        <v>27</v>
      </c>
      <c r="C1228" t="s">
        <v>1039</v>
      </c>
      <c r="D1228" t="s">
        <v>28</v>
      </c>
      <c r="F1228" t="s">
        <v>3758</v>
      </c>
      <c r="G1228" t="s">
        <v>3757</v>
      </c>
    </row>
    <row r="1229" spans="1:7">
      <c r="A1229" t="s">
        <v>2811</v>
      </c>
      <c r="B1229" t="s">
        <v>4248</v>
      </c>
      <c r="C1229" t="s">
        <v>1039</v>
      </c>
      <c r="D1229" t="s">
        <v>4249</v>
      </c>
      <c r="F1229" t="s">
        <v>3758</v>
      </c>
      <c r="G1229" t="s">
        <v>3757</v>
      </c>
    </row>
    <row r="1230" spans="1:7">
      <c r="A1230" t="s">
        <v>2811</v>
      </c>
      <c r="B1230" t="s">
        <v>29</v>
      </c>
      <c r="C1230" t="s">
        <v>1039</v>
      </c>
      <c r="D1230" t="s">
        <v>30</v>
      </c>
      <c r="F1230" t="s">
        <v>3758</v>
      </c>
      <c r="G1230" t="s">
        <v>3757</v>
      </c>
    </row>
    <row r="1231" spans="1:7">
      <c r="A1231" t="s">
        <v>2811</v>
      </c>
      <c r="B1231" t="s">
        <v>4250</v>
      </c>
      <c r="C1231" t="s">
        <v>1039</v>
      </c>
      <c r="D1231" t="s">
        <v>4251</v>
      </c>
      <c r="F1231" t="s">
        <v>3758</v>
      </c>
      <c r="G1231" t="s">
        <v>3757</v>
      </c>
    </row>
    <row r="1232" spans="1:7">
      <c r="A1232" t="s">
        <v>2811</v>
      </c>
      <c r="B1232" t="s">
        <v>4252</v>
      </c>
      <c r="C1232" t="s">
        <v>1039</v>
      </c>
      <c r="D1232" t="s">
        <v>4253</v>
      </c>
      <c r="F1232" t="s">
        <v>3758</v>
      </c>
      <c r="G1232" t="s">
        <v>3757</v>
      </c>
    </row>
    <row r="1233" spans="1:7">
      <c r="A1233" t="s">
        <v>2811</v>
      </c>
      <c r="B1233" t="s">
        <v>31</v>
      </c>
      <c r="C1233" t="s">
        <v>1039</v>
      </c>
      <c r="D1233" t="s">
        <v>32</v>
      </c>
      <c r="F1233" t="s">
        <v>3756</v>
      </c>
      <c r="G1233" t="s">
        <v>3755</v>
      </c>
    </row>
    <row r="1234" spans="1:7">
      <c r="A1234" t="s">
        <v>2811</v>
      </c>
      <c r="B1234" t="s">
        <v>33</v>
      </c>
      <c r="C1234" t="s">
        <v>1039</v>
      </c>
      <c r="D1234" t="s">
        <v>34</v>
      </c>
      <c r="F1234" t="s">
        <v>3756</v>
      </c>
      <c r="G1234" t="s">
        <v>3755</v>
      </c>
    </row>
    <row r="1235" spans="1:7">
      <c r="A1235" t="s">
        <v>2811</v>
      </c>
      <c r="B1235" t="s">
        <v>35</v>
      </c>
      <c r="C1235" t="s">
        <v>1039</v>
      </c>
      <c r="D1235" t="s">
        <v>36</v>
      </c>
      <c r="F1235" t="s">
        <v>3756</v>
      </c>
      <c r="G1235" t="s">
        <v>3755</v>
      </c>
    </row>
    <row r="1236" spans="1:7">
      <c r="A1236" t="s">
        <v>2811</v>
      </c>
      <c r="B1236" t="s">
        <v>4254</v>
      </c>
      <c r="C1236" t="s">
        <v>1039</v>
      </c>
      <c r="D1236" t="s">
        <v>4255</v>
      </c>
      <c r="F1236" t="s">
        <v>3756</v>
      </c>
      <c r="G1236" t="s">
        <v>3755</v>
      </c>
    </row>
    <row r="1237" spans="1:7">
      <c r="A1237" t="s">
        <v>2811</v>
      </c>
      <c r="B1237" t="s">
        <v>4256</v>
      </c>
      <c r="C1237" t="s">
        <v>1039</v>
      </c>
      <c r="D1237" t="s">
        <v>4257</v>
      </c>
      <c r="F1237" t="s">
        <v>3756</v>
      </c>
      <c r="G1237" t="s">
        <v>3755</v>
      </c>
    </row>
    <row r="1238" spans="1:7">
      <c r="A1238" t="s">
        <v>2811</v>
      </c>
      <c r="B1238" t="s">
        <v>4258</v>
      </c>
      <c r="C1238" t="s">
        <v>1039</v>
      </c>
      <c r="D1238" t="s">
        <v>4259</v>
      </c>
      <c r="F1238" t="s">
        <v>3791</v>
      </c>
      <c r="G1238" t="s">
        <v>3755</v>
      </c>
    </row>
    <row r="1239" spans="1:7">
      <c r="A1239" t="s">
        <v>2811</v>
      </c>
      <c r="B1239" t="s">
        <v>4260</v>
      </c>
      <c r="C1239" t="s">
        <v>1039</v>
      </c>
      <c r="D1239" t="s">
        <v>4261</v>
      </c>
      <c r="F1239" t="s">
        <v>3756</v>
      </c>
      <c r="G1239" t="s">
        <v>3755</v>
      </c>
    </row>
    <row r="1240" spans="1:7">
      <c r="A1240" t="s">
        <v>2811</v>
      </c>
      <c r="B1240" t="s">
        <v>4262</v>
      </c>
      <c r="C1240" t="s">
        <v>1039</v>
      </c>
      <c r="D1240" t="s">
        <v>4263</v>
      </c>
      <c r="F1240" t="s">
        <v>3804</v>
      </c>
      <c r="G1240" t="s">
        <v>3755</v>
      </c>
    </row>
    <row r="1241" spans="1:7">
      <c r="A1241" t="s">
        <v>2811</v>
      </c>
      <c r="B1241" t="s">
        <v>4777</v>
      </c>
      <c r="C1241" t="s">
        <v>1039</v>
      </c>
      <c r="D1241" t="s">
        <v>4776</v>
      </c>
      <c r="F1241" t="s">
        <v>3756</v>
      </c>
      <c r="G1241" t="s">
        <v>3755</v>
      </c>
    </row>
    <row r="1242" spans="1:7">
      <c r="A1242" t="s">
        <v>2811</v>
      </c>
      <c r="B1242" t="s">
        <v>37</v>
      </c>
      <c r="C1242" t="s">
        <v>1039</v>
      </c>
      <c r="D1242" t="s">
        <v>4264</v>
      </c>
      <c r="F1242" t="s">
        <v>3756</v>
      </c>
      <c r="G1242" t="s">
        <v>3755</v>
      </c>
    </row>
    <row r="1243" spans="1:7">
      <c r="A1243" t="s">
        <v>2810</v>
      </c>
      <c r="B1243" t="s">
        <v>38</v>
      </c>
      <c r="C1243" t="s">
        <v>1038</v>
      </c>
      <c r="D1243" t="s">
        <v>2385</v>
      </c>
      <c r="F1243" t="s">
        <v>4545</v>
      </c>
      <c r="G1243" t="s">
        <v>3761</v>
      </c>
    </row>
    <row r="1244" spans="1:7">
      <c r="A1244" t="s">
        <v>2810</v>
      </c>
      <c r="B1244" t="s">
        <v>39</v>
      </c>
      <c r="C1244" t="s">
        <v>1038</v>
      </c>
      <c r="D1244" t="s">
        <v>40</v>
      </c>
      <c r="F1244" t="s">
        <v>3766</v>
      </c>
      <c r="G1244" t="s">
        <v>3761</v>
      </c>
    </row>
    <row r="1245" spans="1:7">
      <c r="A1245" t="s">
        <v>2810</v>
      </c>
      <c r="B1245" t="s">
        <v>41</v>
      </c>
      <c r="C1245" t="s">
        <v>1038</v>
      </c>
      <c r="D1245" t="s">
        <v>42</v>
      </c>
      <c r="F1245" t="s">
        <v>4545</v>
      </c>
      <c r="G1245" t="s">
        <v>3761</v>
      </c>
    </row>
    <row r="1246" spans="1:7">
      <c r="A1246" t="s">
        <v>2810</v>
      </c>
      <c r="B1246" t="s">
        <v>43</v>
      </c>
      <c r="C1246" t="s">
        <v>1038</v>
      </c>
      <c r="D1246" t="s">
        <v>3416</v>
      </c>
      <c r="F1246" t="s">
        <v>3766</v>
      </c>
      <c r="G1246" t="s">
        <v>3761</v>
      </c>
    </row>
    <row r="1247" spans="1:7">
      <c r="A1247" t="s">
        <v>2810</v>
      </c>
      <c r="B1247" t="s">
        <v>44</v>
      </c>
      <c r="C1247" t="s">
        <v>1038</v>
      </c>
      <c r="D1247" t="s">
        <v>45</v>
      </c>
      <c r="F1247" t="s">
        <v>3758</v>
      </c>
      <c r="G1247" t="s">
        <v>3757</v>
      </c>
    </row>
    <row r="1248" spans="1:7">
      <c r="A1248" t="s">
        <v>2810</v>
      </c>
      <c r="B1248" t="s">
        <v>46</v>
      </c>
      <c r="C1248" t="s">
        <v>1038</v>
      </c>
      <c r="D1248" t="s">
        <v>47</v>
      </c>
      <c r="F1248" t="s">
        <v>3756</v>
      </c>
      <c r="G1248" t="s">
        <v>3755</v>
      </c>
    </row>
    <row r="1249" spans="1:7">
      <c r="A1249" t="s">
        <v>2809</v>
      </c>
      <c r="B1249" t="s">
        <v>48</v>
      </c>
      <c r="C1249" t="s">
        <v>1037</v>
      </c>
      <c r="D1249" t="s">
        <v>49</v>
      </c>
      <c r="F1249" t="s">
        <v>4545</v>
      </c>
      <c r="G1249" t="s">
        <v>3761</v>
      </c>
    </row>
    <row r="1250" spans="1:7">
      <c r="A1250" t="s">
        <v>2809</v>
      </c>
      <c r="B1250" t="s">
        <v>50</v>
      </c>
      <c r="C1250" t="s">
        <v>1037</v>
      </c>
      <c r="D1250" t="s">
        <v>4265</v>
      </c>
      <c r="F1250" t="s">
        <v>3017</v>
      </c>
      <c r="G1250" t="s">
        <v>3764</v>
      </c>
    </row>
    <row r="1251" spans="1:7">
      <c r="A1251" t="s">
        <v>2809</v>
      </c>
      <c r="B1251" t="s">
        <v>51</v>
      </c>
      <c r="C1251" t="s">
        <v>1037</v>
      </c>
      <c r="D1251" t="s">
        <v>4266</v>
      </c>
      <c r="F1251" t="s">
        <v>4545</v>
      </c>
      <c r="G1251" t="s">
        <v>3761</v>
      </c>
    </row>
    <row r="1252" spans="1:7">
      <c r="A1252" t="s">
        <v>2809</v>
      </c>
      <c r="B1252" t="s">
        <v>52</v>
      </c>
      <c r="C1252" t="s">
        <v>1037</v>
      </c>
      <c r="D1252" t="s">
        <v>2017</v>
      </c>
      <c r="F1252" t="s">
        <v>4545</v>
      </c>
      <c r="G1252" t="s">
        <v>3761</v>
      </c>
    </row>
    <row r="1253" spans="1:7">
      <c r="A1253" t="s">
        <v>2809</v>
      </c>
      <c r="B1253" t="s">
        <v>53</v>
      </c>
      <c r="C1253" t="s">
        <v>1037</v>
      </c>
      <c r="D1253" t="s">
        <v>2019</v>
      </c>
      <c r="F1253" t="s">
        <v>3766</v>
      </c>
      <c r="G1253" t="s">
        <v>3761</v>
      </c>
    </row>
    <row r="1254" spans="1:7">
      <c r="A1254" t="s">
        <v>2809</v>
      </c>
      <c r="B1254" t="s">
        <v>54</v>
      </c>
      <c r="C1254" t="s">
        <v>1037</v>
      </c>
      <c r="D1254" t="s">
        <v>55</v>
      </c>
      <c r="F1254" t="s">
        <v>4545</v>
      </c>
      <c r="G1254" t="s">
        <v>3761</v>
      </c>
    </row>
    <row r="1255" spans="1:7">
      <c r="A1255" t="s">
        <v>2809</v>
      </c>
      <c r="B1255" t="s">
        <v>56</v>
      </c>
      <c r="C1255" t="s">
        <v>1037</v>
      </c>
      <c r="D1255" t="s">
        <v>57</v>
      </c>
      <c r="F1255" t="s">
        <v>3758</v>
      </c>
      <c r="G1255" t="s">
        <v>3757</v>
      </c>
    </row>
    <row r="1256" spans="1:7">
      <c r="A1256" t="s">
        <v>2809</v>
      </c>
      <c r="B1256" t="s">
        <v>58</v>
      </c>
      <c r="C1256" t="s">
        <v>1037</v>
      </c>
      <c r="D1256" t="s">
        <v>59</v>
      </c>
      <c r="F1256" t="s">
        <v>3756</v>
      </c>
      <c r="G1256" t="s">
        <v>3755</v>
      </c>
    </row>
    <row r="1257" spans="1:7">
      <c r="A1257" t="s">
        <v>2808</v>
      </c>
      <c r="B1257" t="s">
        <v>60</v>
      </c>
      <c r="C1257" t="s">
        <v>1036</v>
      </c>
      <c r="D1257" t="s">
        <v>61</v>
      </c>
      <c r="F1257" t="s">
        <v>3768</v>
      </c>
      <c r="G1257" t="s">
        <v>3761</v>
      </c>
    </row>
    <row r="1258" spans="1:7">
      <c r="A1258" t="s">
        <v>2807</v>
      </c>
      <c r="B1258" t="s">
        <v>62</v>
      </c>
      <c r="C1258" t="s">
        <v>1035</v>
      </c>
      <c r="D1258" t="s">
        <v>63</v>
      </c>
      <c r="F1258" t="s">
        <v>4545</v>
      </c>
      <c r="G1258" t="s">
        <v>3761</v>
      </c>
    </row>
    <row r="1259" spans="1:7">
      <c r="A1259" t="s">
        <v>2807</v>
      </c>
      <c r="B1259" t="s">
        <v>64</v>
      </c>
      <c r="C1259" t="s">
        <v>1035</v>
      </c>
      <c r="D1259" t="s">
        <v>65</v>
      </c>
      <c r="F1259" t="s">
        <v>4545</v>
      </c>
      <c r="G1259" t="s">
        <v>3761</v>
      </c>
    </row>
    <row r="1260" spans="1:7">
      <c r="A1260" t="s">
        <v>2807</v>
      </c>
      <c r="B1260" t="s">
        <v>66</v>
      </c>
      <c r="C1260" t="s">
        <v>1035</v>
      </c>
      <c r="D1260" t="s">
        <v>4267</v>
      </c>
      <c r="F1260" t="s">
        <v>3766</v>
      </c>
      <c r="G1260" t="s">
        <v>3761</v>
      </c>
    </row>
    <row r="1261" spans="1:7">
      <c r="A1261" t="s">
        <v>2807</v>
      </c>
      <c r="B1261" t="s">
        <v>67</v>
      </c>
      <c r="C1261" t="s">
        <v>1035</v>
      </c>
      <c r="D1261" t="s">
        <v>68</v>
      </c>
      <c r="F1261" t="s">
        <v>3766</v>
      </c>
      <c r="G1261" t="s">
        <v>3761</v>
      </c>
    </row>
    <row r="1262" spans="1:7">
      <c r="A1262" t="s">
        <v>2807</v>
      </c>
      <c r="B1262" t="s">
        <v>69</v>
      </c>
      <c r="C1262" t="s">
        <v>1035</v>
      </c>
      <c r="D1262" t="s">
        <v>70</v>
      </c>
      <c r="F1262" t="s">
        <v>3758</v>
      </c>
      <c r="G1262" t="s">
        <v>3757</v>
      </c>
    </row>
    <row r="1263" spans="1:7">
      <c r="A1263" t="s">
        <v>2806</v>
      </c>
      <c r="B1263" t="s">
        <v>71</v>
      </c>
      <c r="C1263" t="s">
        <v>3094</v>
      </c>
      <c r="D1263" t="s">
        <v>72</v>
      </c>
      <c r="F1263" t="s">
        <v>3768</v>
      </c>
      <c r="G1263" t="s">
        <v>3761</v>
      </c>
    </row>
    <row r="1264" spans="1:7">
      <c r="A1264" t="s">
        <v>2805</v>
      </c>
      <c r="B1264" t="s">
        <v>73</v>
      </c>
      <c r="C1264" t="s">
        <v>3093</v>
      </c>
      <c r="D1264" t="s">
        <v>74</v>
      </c>
      <c r="F1264" t="s">
        <v>3765</v>
      </c>
      <c r="G1264" t="s">
        <v>3764</v>
      </c>
    </row>
    <row r="1265" spans="1:7">
      <c r="A1265" t="s">
        <v>2805</v>
      </c>
      <c r="B1265" t="s">
        <v>75</v>
      </c>
      <c r="C1265" t="s">
        <v>3093</v>
      </c>
      <c r="D1265" t="s">
        <v>76</v>
      </c>
      <c r="F1265" t="s">
        <v>3762</v>
      </c>
      <c r="G1265" t="s">
        <v>3761</v>
      </c>
    </row>
    <row r="1266" spans="1:7">
      <c r="A1266" t="s">
        <v>2805</v>
      </c>
      <c r="B1266" t="s">
        <v>77</v>
      </c>
      <c r="C1266" t="s">
        <v>3093</v>
      </c>
      <c r="D1266" t="s">
        <v>78</v>
      </c>
      <c r="F1266" t="s">
        <v>3758</v>
      </c>
      <c r="G1266" t="s">
        <v>3757</v>
      </c>
    </row>
    <row r="1267" spans="1:7">
      <c r="A1267" t="s">
        <v>2805</v>
      </c>
      <c r="B1267" t="s">
        <v>79</v>
      </c>
      <c r="C1267" t="s">
        <v>3093</v>
      </c>
      <c r="D1267" t="s">
        <v>80</v>
      </c>
      <c r="F1267" t="s">
        <v>3756</v>
      </c>
      <c r="G1267" t="s">
        <v>3755</v>
      </c>
    </row>
    <row r="1268" spans="1:7">
      <c r="A1268" t="s">
        <v>2804</v>
      </c>
      <c r="B1268" t="s">
        <v>81</v>
      </c>
      <c r="C1268" t="s">
        <v>3092</v>
      </c>
      <c r="D1268" t="s">
        <v>82</v>
      </c>
      <c r="F1268" t="s">
        <v>4541</v>
      </c>
      <c r="G1268" t="s">
        <v>3761</v>
      </c>
    </row>
    <row r="1269" spans="1:7">
      <c r="A1269" t="s">
        <v>2804</v>
      </c>
      <c r="B1269" t="s">
        <v>83</v>
      </c>
      <c r="C1269" t="s">
        <v>3092</v>
      </c>
      <c r="D1269" t="s">
        <v>84</v>
      </c>
      <c r="F1269" t="s">
        <v>4541</v>
      </c>
      <c r="G1269" t="s">
        <v>3761</v>
      </c>
    </row>
    <row r="1270" spans="1:7">
      <c r="A1270" t="s">
        <v>2804</v>
      </c>
      <c r="B1270" t="s">
        <v>85</v>
      </c>
      <c r="C1270" t="s">
        <v>3092</v>
      </c>
      <c r="D1270" t="s">
        <v>86</v>
      </c>
      <c r="F1270" t="s">
        <v>4541</v>
      </c>
      <c r="G1270" t="s">
        <v>3761</v>
      </c>
    </row>
    <row r="1271" spans="1:7">
      <c r="A1271" t="s">
        <v>2804</v>
      </c>
      <c r="B1271" t="s">
        <v>87</v>
      </c>
      <c r="C1271" t="s">
        <v>3092</v>
      </c>
      <c r="D1271" t="s">
        <v>88</v>
      </c>
      <c r="F1271" t="s">
        <v>4658</v>
      </c>
      <c r="G1271" t="s">
        <v>3757</v>
      </c>
    </row>
    <row r="1272" spans="1:7">
      <c r="A1272" t="s">
        <v>2804</v>
      </c>
      <c r="B1272" t="s">
        <v>89</v>
      </c>
      <c r="C1272" t="s">
        <v>3092</v>
      </c>
      <c r="D1272" t="s">
        <v>90</v>
      </c>
      <c r="F1272" t="s">
        <v>3756</v>
      </c>
      <c r="G1272" t="s">
        <v>3755</v>
      </c>
    </row>
    <row r="1273" spans="1:7">
      <c r="A1273" t="s">
        <v>2803</v>
      </c>
      <c r="B1273" t="s">
        <v>91</v>
      </c>
      <c r="C1273" t="s">
        <v>3091</v>
      </c>
      <c r="D1273" t="s">
        <v>92</v>
      </c>
      <c r="F1273" t="s">
        <v>3762</v>
      </c>
      <c r="G1273" t="s">
        <v>3761</v>
      </c>
    </row>
    <row r="1274" spans="1:7">
      <c r="A1274" t="s">
        <v>2803</v>
      </c>
      <c r="B1274" t="s">
        <v>93</v>
      </c>
      <c r="C1274" t="s">
        <v>3091</v>
      </c>
      <c r="D1274" t="s">
        <v>94</v>
      </c>
      <c r="F1274" t="s">
        <v>4548</v>
      </c>
      <c r="G1274" t="s">
        <v>3764</v>
      </c>
    </row>
    <row r="1275" spans="1:7">
      <c r="A1275" t="s">
        <v>2803</v>
      </c>
      <c r="B1275" t="s">
        <v>95</v>
      </c>
      <c r="C1275" t="s">
        <v>3091</v>
      </c>
      <c r="D1275" t="s">
        <v>4268</v>
      </c>
      <c r="F1275" t="s">
        <v>3765</v>
      </c>
      <c r="G1275" t="s">
        <v>3764</v>
      </c>
    </row>
    <row r="1276" spans="1:7">
      <c r="A1276" t="s">
        <v>2803</v>
      </c>
      <c r="B1276" t="s">
        <v>96</v>
      </c>
      <c r="C1276" t="s">
        <v>3091</v>
      </c>
      <c r="D1276" t="s">
        <v>97</v>
      </c>
      <c r="F1276" t="s">
        <v>3787</v>
      </c>
      <c r="G1276" t="s">
        <v>3761</v>
      </c>
    </row>
    <row r="1277" spans="1:7">
      <c r="A1277" t="s">
        <v>2803</v>
      </c>
      <c r="B1277" t="s">
        <v>98</v>
      </c>
      <c r="C1277" t="s">
        <v>3091</v>
      </c>
      <c r="D1277" t="s">
        <v>99</v>
      </c>
      <c r="F1277" t="s">
        <v>3758</v>
      </c>
      <c r="G1277" t="s">
        <v>3757</v>
      </c>
    </row>
    <row r="1278" spans="1:7">
      <c r="A1278" t="s">
        <v>2803</v>
      </c>
      <c r="B1278" t="s">
        <v>100</v>
      </c>
      <c r="C1278" t="s">
        <v>3091</v>
      </c>
      <c r="D1278" t="s">
        <v>101</v>
      </c>
      <c r="F1278" t="s">
        <v>3756</v>
      </c>
      <c r="G1278" t="s">
        <v>3755</v>
      </c>
    </row>
    <row r="1279" spans="1:7">
      <c r="A1279" t="s">
        <v>2802</v>
      </c>
      <c r="B1279" t="s">
        <v>102</v>
      </c>
      <c r="C1279" t="s">
        <v>3090</v>
      </c>
      <c r="D1279" t="s">
        <v>4778</v>
      </c>
      <c r="F1279" t="s">
        <v>3017</v>
      </c>
      <c r="G1279" t="s">
        <v>3764</v>
      </c>
    </row>
    <row r="1280" spans="1:7">
      <c r="A1280" t="s">
        <v>2802</v>
      </c>
      <c r="B1280" t="s">
        <v>103</v>
      </c>
      <c r="C1280" t="s">
        <v>3090</v>
      </c>
      <c r="D1280" t="s">
        <v>104</v>
      </c>
      <c r="F1280" t="s">
        <v>4541</v>
      </c>
      <c r="G1280" t="s">
        <v>3761</v>
      </c>
    </row>
    <row r="1281" spans="1:7">
      <c r="A1281" t="s">
        <v>2802</v>
      </c>
      <c r="B1281" t="s">
        <v>105</v>
      </c>
      <c r="C1281" t="s">
        <v>3090</v>
      </c>
      <c r="D1281" t="s">
        <v>106</v>
      </c>
      <c r="F1281" t="s">
        <v>4541</v>
      </c>
      <c r="G1281" t="s">
        <v>3761</v>
      </c>
    </row>
    <row r="1282" spans="1:7">
      <c r="A1282" t="s">
        <v>2802</v>
      </c>
      <c r="B1282" t="s">
        <v>107</v>
      </c>
      <c r="C1282" t="s">
        <v>3090</v>
      </c>
      <c r="D1282" t="s">
        <v>4269</v>
      </c>
      <c r="F1282" t="s">
        <v>4541</v>
      </c>
      <c r="G1282" t="s">
        <v>3761</v>
      </c>
    </row>
    <row r="1283" spans="1:7">
      <c r="A1283" t="s">
        <v>2802</v>
      </c>
      <c r="B1283" t="s">
        <v>3573</v>
      </c>
      <c r="C1283" t="s">
        <v>3090</v>
      </c>
      <c r="D1283" t="s">
        <v>3579</v>
      </c>
      <c r="F1283" t="s">
        <v>4541</v>
      </c>
      <c r="G1283" t="s">
        <v>3761</v>
      </c>
    </row>
    <row r="1284" spans="1:7">
      <c r="A1284" t="s">
        <v>2802</v>
      </c>
      <c r="B1284" t="s">
        <v>108</v>
      </c>
      <c r="C1284" t="s">
        <v>3090</v>
      </c>
      <c r="D1284" t="s">
        <v>109</v>
      </c>
      <c r="F1284" t="s">
        <v>4541</v>
      </c>
      <c r="G1284" t="s">
        <v>3761</v>
      </c>
    </row>
    <row r="1285" spans="1:7">
      <c r="A1285" t="s">
        <v>2802</v>
      </c>
      <c r="B1285" t="s">
        <v>110</v>
      </c>
      <c r="C1285" t="s">
        <v>3090</v>
      </c>
      <c r="D1285" t="s">
        <v>111</v>
      </c>
      <c r="F1285" t="s">
        <v>4541</v>
      </c>
      <c r="G1285" t="s">
        <v>3761</v>
      </c>
    </row>
    <row r="1286" spans="1:7">
      <c r="A1286" t="s">
        <v>2802</v>
      </c>
      <c r="B1286" t="s">
        <v>112</v>
      </c>
      <c r="C1286" t="s">
        <v>3090</v>
      </c>
      <c r="D1286" t="s">
        <v>113</v>
      </c>
      <c r="F1286" t="s">
        <v>3798</v>
      </c>
      <c r="G1286" t="s">
        <v>3757</v>
      </c>
    </row>
    <row r="1287" spans="1:7">
      <c r="A1287" t="s">
        <v>2802</v>
      </c>
      <c r="B1287" t="s">
        <v>114</v>
      </c>
      <c r="C1287" t="s">
        <v>3090</v>
      </c>
      <c r="D1287" t="s">
        <v>115</v>
      </c>
      <c r="F1287" t="s">
        <v>4541</v>
      </c>
      <c r="G1287" t="s">
        <v>3761</v>
      </c>
    </row>
    <row r="1288" spans="1:7">
      <c r="A1288" t="s">
        <v>2802</v>
      </c>
      <c r="B1288" t="s">
        <v>116</v>
      </c>
      <c r="C1288" t="s">
        <v>3090</v>
      </c>
      <c r="D1288" t="s">
        <v>117</v>
      </c>
      <c r="F1288" t="s">
        <v>3798</v>
      </c>
      <c r="G1288" t="s">
        <v>3757</v>
      </c>
    </row>
    <row r="1289" spans="1:7">
      <c r="A1289" t="s">
        <v>2802</v>
      </c>
      <c r="B1289" t="s">
        <v>118</v>
      </c>
      <c r="C1289" t="s">
        <v>3090</v>
      </c>
      <c r="D1289" t="s">
        <v>119</v>
      </c>
      <c r="F1289" t="s">
        <v>3798</v>
      </c>
      <c r="G1289" t="s">
        <v>3757</v>
      </c>
    </row>
    <row r="1290" spans="1:7">
      <c r="A1290" t="s">
        <v>2802</v>
      </c>
      <c r="B1290" t="s">
        <v>120</v>
      </c>
      <c r="C1290" t="s">
        <v>3090</v>
      </c>
      <c r="D1290" t="s">
        <v>121</v>
      </c>
      <c r="F1290" t="s">
        <v>3792</v>
      </c>
      <c r="G1290" t="s">
        <v>4553</v>
      </c>
    </row>
    <row r="1291" spans="1:7">
      <c r="A1291" t="s">
        <v>2802</v>
      </c>
      <c r="B1291" t="s">
        <v>4660</v>
      </c>
      <c r="C1291" t="s">
        <v>3090</v>
      </c>
      <c r="D1291" t="s">
        <v>4779</v>
      </c>
      <c r="F1291" t="s">
        <v>3792</v>
      </c>
      <c r="G1291" t="s">
        <v>3755</v>
      </c>
    </row>
    <row r="1292" spans="1:7">
      <c r="A1292" t="s">
        <v>2801</v>
      </c>
      <c r="B1292" t="s">
        <v>122</v>
      </c>
      <c r="C1292" t="s">
        <v>3089</v>
      </c>
      <c r="D1292" t="s">
        <v>123</v>
      </c>
      <c r="F1292" t="s">
        <v>3765</v>
      </c>
      <c r="G1292" t="s">
        <v>3764</v>
      </c>
    </row>
    <row r="1293" spans="1:7">
      <c r="A1293" t="s">
        <v>2801</v>
      </c>
      <c r="B1293" t="s">
        <v>124</v>
      </c>
      <c r="C1293" t="s">
        <v>3089</v>
      </c>
      <c r="D1293" t="s">
        <v>125</v>
      </c>
      <c r="F1293" t="s">
        <v>4548</v>
      </c>
      <c r="G1293" t="s">
        <v>3764</v>
      </c>
    </row>
    <row r="1294" spans="1:7">
      <c r="A1294" t="s">
        <v>2801</v>
      </c>
      <c r="B1294" t="s">
        <v>126</v>
      </c>
      <c r="C1294" t="s">
        <v>3089</v>
      </c>
      <c r="D1294" t="s">
        <v>127</v>
      </c>
      <c r="F1294" t="s">
        <v>3778</v>
      </c>
      <c r="G1294" t="s">
        <v>3761</v>
      </c>
    </row>
    <row r="1295" spans="1:7">
      <c r="A1295" t="s">
        <v>2801</v>
      </c>
      <c r="B1295" t="s">
        <v>128</v>
      </c>
      <c r="C1295" t="s">
        <v>3089</v>
      </c>
      <c r="D1295" t="s">
        <v>129</v>
      </c>
      <c r="F1295" t="s">
        <v>3782</v>
      </c>
      <c r="G1295" t="s">
        <v>3761</v>
      </c>
    </row>
    <row r="1296" spans="1:7">
      <c r="A1296" t="s">
        <v>2801</v>
      </c>
      <c r="B1296" t="s">
        <v>130</v>
      </c>
      <c r="C1296" t="s">
        <v>3089</v>
      </c>
      <c r="D1296" t="s">
        <v>131</v>
      </c>
      <c r="F1296" t="s">
        <v>3778</v>
      </c>
      <c r="G1296" t="s">
        <v>3761</v>
      </c>
    </row>
    <row r="1297" spans="1:7">
      <c r="A1297" t="s">
        <v>2801</v>
      </c>
      <c r="B1297" t="s">
        <v>132</v>
      </c>
      <c r="C1297" t="s">
        <v>3089</v>
      </c>
      <c r="D1297" t="s">
        <v>133</v>
      </c>
      <c r="F1297" t="s">
        <v>3772</v>
      </c>
      <c r="G1297" t="s">
        <v>3757</v>
      </c>
    </row>
    <row r="1298" spans="1:7">
      <c r="A1298" t="s">
        <v>2801</v>
      </c>
      <c r="B1298" t="s">
        <v>134</v>
      </c>
      <c r="C1298" t="s">
        <v>3089</v>
      </c>
      <c r="D1298" t="s">
        <v>135</v>
      </c>
      <c r="F1298" t="s">
        <v>3756</v>
      </c>
      <c r="G1298" t="s">
        <v>3755</v>
      </c>
    </row>
    <row r="1299" spans="1:7">
      <c r="A1299" t="s">
        <v>2800</v>
      </c>
      <c r="B1299" t="s">
        <v>136</v>
      </c>
      <c r="C1299" t="s">
        <v>3088</v>
      </c>
      <c r="D1299" t="s">
        <v>137</v>
      </c>
      <c r="F1299" t="s">
        <v>3771</v>
      </c>
      <c r="G1299" t="s">
        <v>3770</v>
      </c>
    </row>
    <row r="1300" spans="1:7">
      <c r="A1300" t="s">
        <v>2799</v>
      </c>
      <c r="B1300" t="s">
        <v>138</v>
      </c>
      <c r="C1300" t="s">
        <v>3087</v>
      </c>
      <c r="D1300" t="s">
        <v>139</v>
      </c>
      <c r="F1300" t="s">
        <v>3773</v>
      </c>
      <c r="G1300" t="s">
        <v>3761</v>
      </c>
    </row>
    <row r="1301" spans="1:7">
      <c r="A1301" t="s">
        <v>2799</v>
      </c>
      <c r="B1301" t="s">
        <v>140</v>
      </c>
      <c r="C1301" t="s">
        <v>3087</v>
      </c>
      <c r="D1301" t="s">
        <v>141</v>
      </c>
      <c r="F1301" t="s">
        <v>3785</v>
      </c>
      <c r="G1301" t="s">
        <v>3761</v>
      </c>
    </row>
    <row r="1302" spans="1:7">
      <c r="A1302" t="s">
        <v>2798</v>
      </c>
      <c r="B1302" t="s">
        <v>142</v>
      </c>
      <c r="C1302" t="s">
        <v>3086</v>
      </c>
      <c r="D1302" t="s">
        <v>143</v>
      </c>
      <c r="F1302" t="s">
        <v>3768</v>
      </c>
      <c r="G1302" t="s">
        <v>3761</v>
      </c>
    </row>
    <row r="1303" spans="1:7">
      <c r="A1303" t="s">
        <v>2797</v>
      </c>
      <c r="B1303" t="s">
        <v>144</v>
      </c>
      <c r="C1303" t="s">
        <v>3085</v>
      </c>
      <c r="D1303" t="s">
        <v>145</v>
      </c>
      <c r="F1303" t="s">
        <v>3766</v>
      </c>
      <c r="G1303" t="s">
        <v>3761</v>
      </c>
    </row>
    <row r="1304" spans="1:7">
      <c r="A1304" t="s">
        <v>2797</v>
      </c>
      <c r="B1304" t="s">
        <v>146</v>
      </c>
      <c r="C1304" t="s">
        <v>3085</v>
      </c>
      <c r="D1304" t="s">
        <v>147</v>
      </c>
      <c r="F1304" t="s">
        <v>3758</v>
      </c>
      <c r="G1304" t="s">
        <v>3757</v>
      </c>
    </row>
    <row r="1305" spans="1:7">
      <c r="A1305" t="s">
        <v>2797</v>
      </c>
      <c r="B1305" t="s">
        <v>148</v>
      </c>
      <c r="C1305" t="s">
        <v>3085</v>
      </c>
      <c r="D1305" t="s">
        <v>149</v>
      </c>
      <c r="F1305" t="s">
        <v>3756</v>
      </c>
      <c r="G1305" t="s">
        <v>3755</v>
      </c>
    </row>
    <row r="1306" spans="1:7">
      <c r="A1306" t="s">
        <v>2796</v>
      </c>
      <c r="B1306" t="s">
        <v>150</v>
      </c>
      <c r="C1306" t="s">
        <v>3084</v>
      </c>
      <c r="D1306" t="s">
        <v>4661</v>
      </c>
      <c r="F1306" t="s">
        <v>3765</v>
      </c>
      <c r="G1306" t="s">
        <v>3764</v>
      </c>
    </row>
    <row r="1307" spans="1:7">
      <c r="A1307" t="s">
        <v>2796</v>
      </c>
      <c r="B1307" t="s">
        <v>151</v>
      </c>
      <c r="C1307" t="s">
        <v>3084</v>
      </c>
      <c r="D1307" t="s">
        <v>4664</v>
      </c>
      <c r="F1307" t="s">
        <v>3758</v>
      </c>
      <c r="G1307" t="s">
        <v>3757</v>
      </c>
    </row>
    <row r="1308" spans="1:7">
      <c r="A1308" t="s">
        <v>2796</v>
      </c>
      <c r="B1308" t="s">
        <v>4662</v>
      </c>
      <c r="C1308" t="s">
        <v>3084</v>
      </c>
      <c r="D1308" t="s">
        <v>4663</v>
      </c>
      <c r="F1308" t="s">
        <v>3762</v>
      </c>
      <c r="G1308" t="s">
        <v>3761</v>
      </c>
    </row>
    <row r="1309" spans="1:7">
      <c r="A1309" t="s">
        <v>2796</v>
      </c>
      <c r="B1309" t="s">
        <v>152</v>
      </c>
      <c r="C1309" t="s">
        <v>3084</v>
      </c>
      <c r="D1309" t="s">
        <v>153</v>
      </c>
      <c r="F1309" t="s">
        <v>3756</v>
      </c>
      <c r="G1309" t="s">
        <v>3755</v>
      </c>
    </row>
    <row r="1310" spans="1:7">
      <c r="A1310" t="s">
        <v>2795</v>
      </c>
      <c r="B1310" t="s">
        <v>154</v>
      </c>
      <c r="C1310" t="s">
        <v>3083</v>
      </c>
      <c r="D1310" t="s">
        <v>155</v>
      </c>
      <c r="F1310" t="s">
        <v>3776</v>
      </c>
      <c r="G1310" t="s">
        <v>3761</v>
      </c>
    </row>
    <row r="1311" spans="1:7">
      <c r="A1311" t="s">
        <v>2795</v>
      </c>
      <c r="B1311" t="s">
        <v>156</v>
      </c>
      <c r="C1311" t="s">
        <v>3083</v>
      </c>
      <c r="D1311" t="s">
        <v>157</v>
      </c>
      <c r="F1311" t="s">
        <v>3776</v>
      </c>
      <c r="G1311" t="s">
        <v>3761</v>
      </c>
    </row>
    <row r="1312" spans="1:7">
      <c r="A1312" t="s">
        <v>2795</v>
      </c>
      <c r="B1312" t="s">
        <v>158</v>
      </c>
      <c r="C1312" t="s">
        <v>3083</v>
      </c>
      <c r="D1312" t="s">
        <v>159</v>
      </c>
      <c r="F1312" t="s">
        <v>4541</v>
      </c>
      <c r="G1312" t="s">
        <v>3761</v>
      </c>
    </row>
    <row r="1313" spans="1:7">
      <c r="A1313" t="s">
        <v>2795</v>
      </c>
      <c r="B1313" t="s">
        <v>160</v>
      </c>
      <c r="C1313" t="s">
        <v>3083</v>
      </c>
      <c r="D1313" t="s">
        <v>161</v>
      </c>
      <c r="F1313" t="s">
        <v>4541</v>
      </c>
      <c r="G1313" t="s">
        <v>3761</v>
      </c>
    </row>
    <row r="1314" spans="1:7">
      <c r="A1314" t="s">
        <v>2795</v>
      </c>
      <c r="B1314" t="s">
        <v>162</v>
      </c>
      <c r="C1314" t="s">
        <v>3083</v>
      </c>
      <c r="D1314" t="s">
        <v>163</v>
      </c>
      <c r="F1314" t="s">
        <v>3769</v>
      </c>
      <c r="G1314" t="s">
        <v>3757</v>
      </c>
    </row>
    <row r="1315" spans="1:7">
      <c r="A1315" t="s">
        <v>2795</v>
      </c>
      <c r="B1315" t="s">
        <v>164</v>
      </c>
      <c r="C1315" t="s">
        <v>3083</v>
      </c>
      <c r="D1315" t="s">
        <v>165</v>
      </c>
      <c r="F1315" t="s">
        <v>3756</v>
      </c>
      <c r="G1315" t="s">
        <v>3755</v>
      </c>
    </row>
    <row r="1316" spans="1:7">
      <c r="A1316" t="s">
        <v>2794</v>
      </c>
      <c r="B1316" t="s">
        <v>166</v>
      </c>
      <c r="C1316" t="s">
        <v>3082</v>
      </c>
      <c r="D1316" t="s">
        <v>167</v>
      </c>
      <c r="F1316" t="s">
        <v>3768</v>
      </c>
      <c r="G1316" t="s">
        <v>3761</v>
      </c>
    </row>
    <row r="1317" spans="1:7">
      <c r="A1317" t="s">
        <v>2793</v>
      </c>
      <c r="B1317" t="s">
        <v>168</v>
      </c>
      <c r="C1317" t="s">
        <v>3081</v>
      </c>
      <c r="D1317" t="s">
        <v>169</v>
      </c>
      <c r="F1317" t="s">
        <v>3017</v>
      </c>
      <c r="G1317" t="s">
        <v>3764</v>
      </c>
    </row>
    <row r="1318" spans="1:7">
      <c r="A1318" t="s">
        <v>2793</v>
      </c>
      <c r="B1318" t="s">
        <v>170</v>
      </c>
      <c r="C1318" t="s">
        <v>3081</v>
      </c>
      <c r="D1318" t="s">
        <v>3302</v>
      </c>
      <c r="F1318" t="s">
        <v>4545</v>
      </c>
      <c r="G1318" t="s">
        <v>3761</v>
      </c>
    </row>
    <row r="1319" spans="1:7">
      <c r="A1319" t="s">
        <v>2793</v>
      </c>
      <c r="B1319" t="s">
        <v>171</v>
      </c>
      <c r="C1319" t="s">
        <v>3081</v>
      </c>
      <c r="D1319" t="s">
        <v>172</v>
      </c>
      <c r="F1319" t="s">
        <v>4545</v>
      </c>
      <c r="G1319" t="s">
        <v>3761</v>
      </c>
    </row>
    <row r="1320" spans="1:7">
      <c r="A1320" t="s">
        <v>2793</v>
      </c>
      <c r="B1320" t="s">
        <v>173</v>
      </c>
      <c r="C1320" t="s">
        <v>3081</v>
      </c>
      <c r="D1320" t="s">
        <v>174</v>
      </c>
      <c r="F1320" t="s">
        <v>4545</v>
      </c>
      <c r="G1320" t="s">
        <v>3761</v>
      </c>
    </row>
    <row r="1321" spans="1:7">
      <c r="A1321" t="s">
        <v>2793</v>
      </c>
      <c r="B1321" t="s">
        <v>175</v>
      </c>
      <c r="C1321" t="s">
        <v>3081</v>
      </c>
      <c r="D1321" t="s">
        <v>176</v>
      </c>
      <c r="F1321" t="s">
        <v>4545</v>
      </c>
      <c r="G1321" t="s">
        <v>3761</v>
      </c>
    </row>
    <row r="1322" spans="1:7">
      <c r="A1322" t="s">
        <v>2793</v>
      </c>
      <c r="B1322" t="s">
        <v>177</v>
      </c>
      <c r="C1322" t="s">
        <v>3081</v>
      </c>
      <c r="D1322" t="s">
        <v>178</v>
      </c>
      <c r="F1322" t="s">
        <v>3758</v>
      </c>
      <c r="G1322" t="s">
        <v>3757</v>
      </c>
    </row>
    <row r="1323" spans="1:7">
      <c r="A1323" t="s">
        <v>2793</v>
      </c>
      <c r="B1323" t="s">
        <v>179</v>
      </c>
      <c r="C1323" t="s">
        <v>3081</v>
      </c>
      <c r="D1323" t="s">
        <v>180</v>
      </c>
      <c r="F1323" t="s">
        <v>3758</v>
      </c>
      <c r="G1323" t="s">
        <v>3757</v>
      </c>
    </row>
    <row r="1324" spans="1:7">
      <c r="A1324" t="s">
        <v>2793</v>
      </c>
      <c r="B1324" t="s">
        <v>181</v>
      </c>
      <c r="C1324" t="s">
        <v>3081</v>
      </c>
      <c r="D1324" t="s">
        <v>182</v>
      </c>
      <c r="F1324" t="s">
        <v>3756</v>
      </c>
      <c r="G1324" t="s">
        <v>3755</v>
      </c>
    </row>
    <row r="1325" spans="1:7">
      <c r="A1325" t="s">
        <v>2792</v>
      </c>
      <c r="B1325" t="s">
        <v>183</v>
      </c>
      <c r="C1325" t="s">
        <v>3080</v>
      </c>
      <c r="D1325" t="s">
        <v>184</v>
      </c>
      <c r="F1325" t="s">
        <v>3766</v>
      </c>
      <c r="G1325" t="s">
        <v>3761</v>
      </c>
    </row>
    <row r="1326" spans="1:7">
      <c r="A1326" t="s">
        <v>2792</v>
      </c>
      <c r="B1326" t="s">
        <v>185</v>
      </c>
      <c r="C1326" t="s">
        <v>3080</v>
      </c>
      <c r="D1326" t="s">
        <v>3599</v>
      </c>
      <c r="F1326" t="s">
        <v>4545</v>
      </c>
      <c r="G1326" t="s">
        <v>3761</v>
      </c>
    </row>
    <row r="1327" spans="1:7">
      <c r="A1327" t="s">
        <v>2792</v>
      </c>
      <c r="B1327" t="s">
        <v>3600</v>
      </c>
      <c r="C1327" t="s">
        <v>3080</v>
      </c>
      <c r="D1327" t="s">
        <v>3601</v>
      </c>
      <c r="F1327" t="s">
        <v>3766</v>
      </c>
      <c r="G1327" t="s">
        <v>3761</v>
      </c>
    </row>
    <row r="1328" spans="1:7">
      <c r="A1328" t="s">
        <v>2792</v>
      </c>
      <c r="B1328" t="s">
        <v>3602</v>
      </c>
      <c r="C1328" t="s">
        <v>3080</v>
      </c>
      <c r="D1328" t="s">
        <v>3603</v>
      </c>
      <c r="F1328" t="s">
        <v>4545</v>
      </c>
      <c r="G1328" t="s">
        <v>3761</v>
      </c>
    </row>
    <row r="1329" spans="1:7">
      <c r="A1329" t="s">
        <v>2792</v>
      </c>
      <c r="B1329" t="s">
        <v>3604</v>
      </c>
      <c r="C1329" t="s">
        <v>3080</v>
      </c>
      <c r="D1329" t="s">
        <v>3605</v>
      </c>
      <c r="F1329" t="s">
        <v>4545</v>
      </c>
      <c r="G1329" t="s">
        <v>3761</v>
      </c>
    </row>
    <row r="1330" spans="1:7">
      <c r="A1330" t="s">
        <v>2792</v>
      </c>
      <c r="B1330" t="s">
        <v>3606</v>
      </c>
      <c r="C1330" t="s">
        <v>3080</v>
      </c>
      <c r="D1330" t="s">
        <v>3607</v>
      </c>
      <c r="F1330" t="s">
        <v>4545</v>
      </c>
      <c r="G1330" t="s">
        <v>3761</v>
      </c>
    </row>
    <row r="1331" spans="1:7">
      <c r="A1331" t="s">
        <v>2792</v>
      </c>
      <c r="B1331" t="s">
        <v>3608</v>
      </c>
      <c r="C1331" t="s">
        <v>3080</v>
      </c>
      <c r="D1331" t="s">
        <v>24</v>
      </c>
      <c r="F1331" t="s">
        <v>3758</v>
      </c>
      <c r="G1331" t="s">
        <v>3757</v>
      </c>
    </row>
    <row r="1332" spans="1:7">
      <c r="A1332" t="s">
        <v>2792</v>
      </c>
      <c r="B1332" t="s">
        <v>3609</v>
      </c>
      <c r="C1332" t="s">
        <v>3080</v>
      </c>
      <c r="D1332" t="s">
        <v>3610</v>
      </c>
      <c r="F1332" t="s">
        <v>3758</v>
      </c>
      <c r="G1332" t="s">
        <v>3757</v>
      </c>
    </row>
    <row r="1333" spans="1:7">
      <c r="A1333" t="s">
        <v>2792</v>
      </c>
      <c r="B1333" t="s">
        <v>3611</v>
      </c>
      <c r="C1333" t="s">
        <v>3080</v>
      </c>
      <c r="D1333" t="s">
        <v>3612</v>
      </c>
      <c r="F1333" t="s">
        <v>3756</v>
      </c>
      <c r="G1333" t="s">
        <v>3755</v>
      </c>
    </row>
    <row r="1334" spans="1:7">
      <c r="A1334" t="s">
        <v>2791</v>
      </c>
      <c r="B1334" t="s">
        <v>3613</v>
      </c>
      <c r="C1334" t="s">
        <v>3079</v>
      </c>
      <c r="D1334" t="s">
        <v>4270</v>
      </c>
      <c r="F1334" t="s">
        <v>3785</v>
      </c>
      <c r="G1334" t="s">
        <v>3761</v>
      </c>
    </row>
    <row r="1335" spans="1:7">
      <c r="A1335" t="s">
        <v>2791</v>
      </c>
      <c r="B1335" t="s">
        <v>3614</v>
      </c>
      <c r="C1335" t="s">
        <v>3079</v>
      </c>
      <c r="D1335" t="s">
        <v>3615</v>
      </c>
      <c r="F1335" t="s">
        <v>3773</v>
      </c>
      <c r="G1335" t="s">
        <v>3761</v>
      </c>
    </row>
    <row r="1336" spans="1:7">
      <c r="A1336" t="s">
        <v>2791</v>
      </c>
      <c r="B1336" t="s">
        <v>3616</v>
      </c>
      <c r="C1336" t="s">
        <v>3079</v>
      </c>
      <c r="D1336" t="s">
        <v>3617</v>
      </c>
      <c r="F1336" t="s">
        <v>3767</v>
      </c>
      <c r="G1336" t="s">
        <v>4553</v>
      </c>
    </row>
    <row r="1337" spans="1:7">
      <c r="A1337" t="s">
        <v>2790</v>
      </c>
      <c r="B1337" t="s">
        <v>3618</v>
      </c>
      <c r="C1337" t="s">
        <v>3078</v>
      </c>
      <c r="D1337" t="s">
        <v>3619</v>
      </c>
      <c r="F1337" t="s">
        <v>4541</v>
      </c>
      <c r="G1337" t="s">
        <v>3761</v>
      </c>
    </row>
    <row r="1338" spans="1:7">
      <c r="A1338" t="s">
        <v>2790</v>
      </c>
      <c r="B1338" t="s">
        <v>3620</v>
      </c>
      <c r="C1338" t="s">
        <v>3078</v>
      </c>
      <c r="D1338" t="s">
        <v>3621</v>
      </c>
      <c r="F1338" t="s">
        <v>4541</v>
      </c>
      <c r="G1338" t="s">
        <v>3761</v>
      </c>
    </row>
    <row r="1339" spans="1:7">
      <c r="A1339" t="s">
        <v>2790</v>
      </c>
      <c r="B1339" t="s">
        <v>3622</v>
      </c>
      <c r="C1339" t="s">
        <v>3078</v>
      </c>
      <c r="D1339" t="s">
        <v>3623</v>
      </c>
      <c r="F1339" t="s">
        <v>3017</v>
      </c>
      <c r="G1339" t="s">
        <v>3764</v>
      </c>
    </row>
    <row r="1340" spans="1:7">
      <c r="A1340" t="s">
        <v>2790</v>
      </c>
      <c r="B1340" t="s">
        <v>3624</v>
      </c>
      <c r="C1340" t="s">
        <v>3078</v>
      </c>
      <c r="D1340" t="s">
        <v>3625</v>
      </c>
      <c r="F1340" t="s">
        <v>3769</v>
      </c>
      <c r="G1340" t="s">
        <v>3757</v>
      </c>
    </row>
    <row r="1341" spans="1:7">
      <c r="A1341" t="s">
        <v>2790</v>
      </c>
      <c r="B1341" t="s">
        <v>3626</v>
      </c>
      <c r="C1341" t="s">
        <v>3078</v>
      </c>
      <c r="D1341" t="s">
        <v>3627</v>
      </c>
      <c r="F1341" t="s">
        <v>3767</v>
      </c>
      <c r="G1341" t="s">
        <v>4553</v>
      </c>
    </row>
    <row r="1342" spans="1:7">
      <c r="A1342" t="s">
        <v>2790</v>
      </c>
      <c r="B1342" t="s">
        <v>3628</v>
      </c>
      <c r="C1342" t="s">
        <v>3078</v>
      </c>
      <c r="D1342" t="s">
        <v>3629</v>
      </c>
      <c r="F1342" t="s">
        <v>3767</v>
      </c>
      <c r="G1342" t="s">
        <v>3755</v>
      </c>
    </row>
    <row r="1343" spans="1:7">
      <c r="A1343" t="s">
        <v>2790</v>
      </c>
      <c r="B1343" t="s">
        <v>3630</v>
      </c>
      <c r="C1343" t="s">
        <v>3078</v>
      </c>
      <c r="D1343" t="s">
        <v>3631</v>
      </c>
      <c r="F1343" t="s">
        <v>3756</v>
      </c>
      <c r="G1343" t="s">
        <v>3755</v>
      </c>
    </row>
    <row r="1344" spans="1:7">
      <c r="A1344" t="s">
        <v>2789</v>
      </c>
      <c r="B1344" t="s">
        <v>3632</v>
      </c>
      <c r="C1344" t="s">
        <v>3077</v>
      </c>
      <c r="D1344" t="s">
        <v>3633</v>
      </c>
      <c r="F1344" t="s">
        <v>3766</v>
      </c>
      <c r="G1344" t="s">
        <v>3761</v>
      </c>
    </row>
    <row r="1345" spans="1:7">
      <c r="A1345" t="s">
        <v>2789</v>
      </c>
      <c r="B1345" t="s">
        <v>3634</v>
      </c>
      <c r="C1345" t="s">
        <v>3077</v>
      </c>
      <c r="D1345" t="s">
        <v>3635</v>
      </c>
      <c r="F1345" t="s">
        <v>3766</v>
      </c>
      <c r="G1345" t="s">
        <v>3761</v>
      </c>
    </row>
    <row r="1346" spans="1:7">
      <c r="A1346" t="s">
        <v>2789</v>
      </c>
      <c r="B1346" t="s">
        <v>3636</v>
      </c>
      <c r="C1346" t="s">
        <v>3077</v>
      </c>
      <c r="D1346" t="s">
        <v>3637</v>
      </c>
      <c r="F1346" t="s">
        <v>3766</v>
      </c>
      <c r="G1346" t="s">
        <v>3761</v>
      </c>
    </row>
    <row r="1347" spans="1:7">
      <c r="A1347" t="s">
        <v>2789</v>
      </c>
      <c r="B1347" t="s">
        <v>3638</v>
      </c>
      <c r="C1347" t="s">
        <v>3077</v>
      </c>
      <c r="D1347" t="s">
        <v>3639</v>
      </c>
      <c r="F1347" t="s">
        <v>3758</v>
      </c>
      <c r="G1347" t="s">
        <v>3757</v>
      </c>
    </row>
    <row r="1348" spans="1:7">
      <c r="A1348" t="s">
        <v>2789</v>
      </c>
      <c r="B1348" t="s">
        <v>3640</v>
      </c>
      <c r="C1348" t="s">
        <v>3077</v>
      </c>
      <c r="D1348" t="s">
        <v>3641</v>
      </c>
      <c r="F1348" t="s">
        <v>3756</v>
      </c>
      <c r="G1348" t="s">
        <v>3755</v>
      </c>
    </row>
    <row r="1349" spans="1:7">
      <c r="A1349" t="s">
        <v>2788</v>
      </c>
      <c r="B1349" t="s">
        <v>3642</v>
      </c>
      <c r="C1349" t="s">
        <v>3076</v>
      </c>
      <c r="D1349" t="s">
        <v>3643</v>
      </c>
      <c r="F1349" t="s">
        <v>3781</v>
      </c>
      <c r="G1349" t="s">
        <v>3761</v>
      </c>
    </row>
    <row r="1350" spans="1:7">
      <c r="A1350" t="s">
        <v>2788</v>
      </c>
      <c r="B1350" t="s">
        <v>3644</v>
      </c>
      <c r="C1350" t="s">
        <v>3076</v>
      </c>
      <c r="D1350" t="s">
        <v>3645</v>
      </c>
      <c r="F1350" t="s">
        <v>3781</v>
      </c>
      <c r="G1350" t="s">
        <v>3761</v>
      </c>
    </row>
    <row r="1351" spans="1:7">
      <c r="A1351" t="s">
        <v>2788</v>
      </c>
      <c r="B1351" t="s">
        <v>3646</v>
      </c>
      <c r="C1351" t="s">
        <v>3076</v>
      </c>
      <c r="D1351" t="s">
        <v>3647</v>
      </c>
      <c r="F1351" t="s">
        <v>3775</v>
      </c>
      <c r="G1351" t="s">
        <v>3764</v>
      </c>
    </row>
    <row r="1352" spans="1:7">
      <c r="A1352" t="s">
        <v>2788</v>
      </c>
      <c r="B1352" t="s">
        <v>3648</v>
      </c>
      <c r="C1352" t="s">
        <v>3076</v>
      </c>
      <c r="D1352" t="s">
        <v>3649</v>
      </c>
      <c r="F1352" t="s">
        <v>3758</v>
      </c>
      <c r="G1352" t="s">
        <v>3757</v>
      </c>
    </row>
    <row r="1353" spans="1:7">
      <c r="A1353" t="s">
        <v>2788</v>
      </c>
      <c r="B1353" t="s">
        <v>3650</v>
      </c>
      <c r="C1353" t="s">
        <v>3076</v>
      </c>
      <c r="D1353" t="s">
        <v>3651</v>
      </c>
      <c r="F1353" t="s">
        <v>3756</v>
      </c>
      <c r="G1353" t="s">
        <v>3755</v>
      </c>
    </row>
    <row r="1354" spans="1:7">
      <c r="A1354" t="s">
        <v>2787</v>
      </c>
      <c r="B1354" t="s">
        <v>3652</v>
      </c>
      <c r="C1354" t="s">
        <v>3075</v>
      </c>
      <c r="D1354" t="s">
        <v>3653</v>
      </c>
      <c r="F1354" t="s">
        <v>3765</v>
      </c>
      <c r="G1354" t="s">
        <v>3764</v>
      </c>
    </row>
    <row r="1355" spans="1:7">
      <c r="A1355" t="s">
        <v>2787</v>
      </c>
      <c r="B1355" t="s">
        <v>3654</v>
      </c>
      <c r="C1355" t="s">
        <v>3075</v>
      </c>
      <c r="D1355" t="s">
        <v>3655</v>
      </c>
      <c r="F1355" t="s">
        <v>3777</v>
      </c>
      <c r="G1355" t="s">
        <v>3761</v>
      </c>
    </row>
    <row r="1356" spans="1:7">
      <c r="A1356" t="s">
        <v>2787</v>
      </c>
      <c r="B1356" t="s">
        <v>3656</v>
      </c>
      <c r="C1356" t="s">
        <v>3075</v>
      </c>
      <c r="D1356" t="s">
        <v>4271</v>
      </c>
      <c r="F1356" t="s">
        <v>3767</v>
      </c>
      <c r="G1356" t="s">
        <v>4553</v>
      </c>
    </row>
    <row r="1357" spans="1:7">
      <c r="A1357" t="s">
        <v>2786</v>
      </c>
      <c r="B1357" t="s">
        <v>3657</v>
      </c>
      <c r="C1357" t="s">
        <v>3074</v>
      </c>
      <c r="D1357" t="s">
        <v>3658</v>
      </c>
      <c r="F1357" t="s">
        <v>4545</v>
      </c>
      <c r="G1357" t="s">
        <v>3761</v>
      </c>
    </row>
    <row r="1358" spans="1:7">
      <c r="A1358" t="s">
        <v>2786</v>
      </c>
      <c r="B1358" t="s">
        <v>3659</v>
      </c>
      <c r="C1358" t="s">
        <v>3074</v>
      </c>
      <c r="D1358" t="s">
        <v>3660</v>
      </c>
      <c r="F1358" t="s">
        <v>3766</v>
      </c>
      <c r="G1358" t="s">
        <v>3761</v>
      </c>
    </row>
    <row r="1359" spans="1:7">
      <c r="A1359" t="s">
        <v>2786</v>
      </c>
      <c r="B1359" t="s">
        <v>3661</v>
      </c>
      <c r="C1359" t="s">
        <v>3074</v>
      </c>
      <c r="D1359" t="s">
        <v>3662</v>
      </c>
      <c r="F1359" t="s">
        <v>4545</v>
      </c>
      <c r="G1359" t="s">
        <v>3761</v>
      </c>
    </row>
    <row r="1360" spans="1:7">
      <c r="A1360" t="s">
        <v>2786</v>
      </c>
      <c r="B1360" t="s">
        <v>3663</v>
      </c>
      <c r="C1360" t="s">
        <v>3074</v>
      </c>
      <c r="D1360" t="s">
        <v>3664</v>
      </c>
      <c r="F1360" t="s">
        <v>4545</v>
      </c>
      <c r="G1360" t="s">
        <v>3761</v>
      </c>
    </row>
    <row r="1361" spans="1:7">
      <c r="A1361" t="s">
        <v>2786</v>
      </c>
      <c r="B1361" t="s">
        <v>3665</v>
      </c>
      <c r="C1361" t="s">
        <v>3074</v>
      </c>
      <c r="D1361" t="s">
        <v>3666</v>
      </c>
      <c r="F1361" t="s">
        <v>4545</v>
      </c>
      <c r="G1361" t="s">
        <v>3761</v>
      </c>
    </row>
    <row r="1362" spans="1:7">
      <c r="A1362" t="s">
        <v>2786</v>
      </c>
      <c r="B1362" t="s">
        <v>3667</v>
      </c>
      <c r="C1362" t="s">
        <v>3074</v>
      </c>
      <c r="D1362" t="s">
        <v>3668</v>
      </c>
      <c r="F1362" t="s">
        <v>4545</v>
      </c>
      <c r="G1362" t="s">
        <v>3761</v>
      </c>
    </row>
    <row r="1363" spans="1:7">
      <c r="A1363" t="s">
        <v>2786</v>
      </c>
      <c r="B1363" t="s">
        <v>3669</v>
      </c>
      <c r="C1363" t="s">
        <v>3074</v>
      </c>
      <c r="D1363" t="s">
        <v>3670</v>
      </c>
      <c r="F1363" t="s">
        <v>4545</v>
      </c>
      <c r="G1363" t="s">
        <v>3761</v>
      </c>
    </row>
    <row r="1364" spans="1:7">
      <c r="A1364" t="s">
        <v>2786</v>
      </c>
      <c r="B1364" t="s">
        <v>3671</v>
      </c>
      <c r="C1364" t="s">
        <v>3074</v>
      </c>
      <c r="D1364" t="s">
        <v>3672</v>
      </c>
      <c r="F1364" t="s">
        <v>3758</v>
      </c>
      <c r="G1364" t="s">
        <v>3757</v>
      </c>
    </row>
    <row r="1365" spans="1:7">
      <c r="A1365" t="s">
        <v>2786</v>
      </c>
      <c r="B1365" t="s">
        <v>3673</v>
      </c>
      <c r="C1365" t="s">
        <v>3074</v>
      </c>
      <c r="D1365" t="s">
        <v>3674</v>
      </c>
      <c r="F1365" t="s">
        <v>3756</v>
      </c>
      <c r="G1365" t="s">
        <v>3755</v>
      </c>
    </row>
    <row r="1366" spans="1:7">
      <c r="A1366" t="s">
        <v>2785</v>
      </c>
      <c r="B1366" t="s">
        <v>3675</v>
      </c>
      <c r="C1366" t="s">
        <v>3073</v>
      </c>
      <c r="D1366" t="s">
        <v>3676</v>
      </c>
      <c r="F1366" t="s">
        <v>3766</v>
      </c>
      <c r="G1366" t="s">
        <v>3761</v>
      </c>
    </row>
    <row r="1367" spans="1:7">
      <c r="A1367" t="s">
        <v>2784</v>
      </c>
      <c r="B1367" t="s">
        <v>3677</v>
      </c>
      <c r="C1367" t="s">
        <v>3072</v>
      </c>
      <c r="D1367" t="s">
        <v>3678</v>
      </c>
      <c r="F1367" t="s">
        <v>4556</v>
      </c>
      <c r="G1367" t="s">
        <v>3761</v>
      </c>
    </row>
    <row r="1368" spans="1:7">
      <c r="A1368" t="s">
        <v>2784</v>
      </c>
      <c r="B1368" t="s">
        <v>3679</v>
      </c>
      <c r="C1368" t="s">
        <v>3072</v>
      </c>
      <c r="D1368" t="s">
        <v>3680</v>
      </c>
      <c r="F1368" t="s">
        <v>4556</v>
      </c>
      <c r="G1368" t="s">
        <v>3761</v>
      </c>
    </row>
    <row r="1369" spans="1:7">
      <c r="A1369" t="s">
        <v>2784</v>
      </c>
      <c r="B1369" t="s">
        <v>3681</v>
      </c>
      <c r="C1369" t="s">
        <v>3072</v>
      </c>
      <c r="D1369" t="s">
        <v>4272</v>
      </c>
      <c r="F1369" t="s">
        <v>3785</v>
      </c>
      <c r="G1369" t="s">
        <v>3761</v>
      </c>
    </row>
    <row r="1370" spans="1:7">
      <c r="A1370" t="s">
        <v>2784</v>
      </c>
      <c r="B1370" t="s">
        <v>3682</v>
      </c>
      <c r="C1370" t="s">
        <v>3072</v>
      </c>
      <c r="D1370" t="s">
        <v>3683</v>
      </c>
      <c r="F1370" t="s">
        <v>3773</v>
      </c>
      <c r="G1370" t="s">
        <v>3761</v>
      </c>
    </row>
    <row r="1371" spans="1:7">
      <c r="A1371" t="s">
        <v>2784</v>
      </c>
      <c r="B1371" t="s">
        <v>3684</v>
      </c>
      <c r="C1371" t="s">
        <v>3072</v>
      </c>
      <c r="D1371" t="s">
        <v>3685</v>
      </c>
      <c r="F1371" t="s">
        <v>3772</v>
      </c>
      <c r="G1371" t="s">
        <v>3757</v>
      </c>
    </row>
    <row r="1372" spans="1:7">
      <c r="A1372" t="s">
        <v>2784</v>
      </c>
      <c r="B1372" t="s">
        <v>3686</v>
      </c>
      <c r="C1372" t="s">
        <v>3072</v>
      </c>
      <c r="D1372" t="s">
        <v>3687</v>
      </c>
      <c r="F1372" t="s">
        <v>3756</v>
      </c>
      <c r="G1372" t="s">
        <v>3755</v>
      </c>
    </row>
    <row r="1373" spans="1:7">
      <c r="A1373" t="s">
        <v>2783</v>
      </c>
      <c r="B1373" t="s">
        <v>3688</v>
      </c>
      <c r="C1373" t="s">
        <v>3071</v>
      </c>
      <c r="D1373" t="s">
        <v>3689</v>
      </c>
      <c r="F1373" t="s">
        <v>3766</v>
      </c>
      <c r="G1373" t="s">
        <v>3761</v>
      </c>
    </row>
    <row r="1374" spans="1:7">
      <c r="A1374" t="s">
        <v>2783</v>
      </c>
      <c r="B1374" t="s">
        <v>3690</v>
      </c>
      <c r="C1374" t="s">
        <v>3071</v>
      </c>
      <c r="D1374" t="s">
        <v>4273</v>
      </c>
      <c r="F1374" t="s">
        <v>3790</v>
      </c>
      <c r="G1374" t="s">
        <v>4553</v>
      </c>
    </row>
    <row r="1375" spans="1:7">
      <c r="A1375" t="s">
        <v>2782</v>
      </c>
      <c r="B1375" t="s">
        <v>3691</v>
      </c>
      <c r="C1375" t="s">
        <v>3070</v>
      </c>
      <c r="D1375" t="s">
        <v>3692</v>
      </c>
      <c r="F1375" t="s">
        <v>3774</v>
      </c>
      <c r="G1375" t="s">
        <v>3761</v>
      </c>
    </row>
    <row r="1376" spans="1:7">
      <c r="A1376" t="s">
        <v>2782</v>
      </c>
      <c r="B1376" t="s">
        <v>3693</v>
      </c>
      <c r="C1376" t="s">
        <v>3070</v>
      </c>
      <c r="D1376" t="s">
        <v>3694</v>
      </c>
      <c r="F1376" t="s">
        <v>3775</v>
      </c>
      <c r="G1376" t="s">
        <v>3764</v>
      </c>
    </row>
    <row r="1377" spans="1:7">
      <c r="A1377" t="s">
        <v>2782</v>
      </c>
      <c r="B1377" t="s">
        <v>3695</v>
      </c>
      <c r="C1377" t="s">
        <v>3070</v>
      </c>
      <c r="D1377" t="s">
        <v>586</v>
      </c>
      <c r="F1377" t="s">
        <v>3773</v>
      </c>
      <c r="G1377" t="s">
        <v>3761</v>
      </c>
    </row>
    <row r="1378" spans="1:7">
      <c r="A1378" t="s">
        <v>2782</v>
      </c>
      <c r="B1378" t="s">
        <v>3696</v>
      </c>
      <c r="C1378" t="s">
        <v>3070</v>
      </c>
      <c r="D1378" t="s">
        <v>4274</v>
      </c>
      <c r="F1378" t="s">
        <v>3767</v>
      </c>
      <c r="G1378" t="s">
        <v>4553</v>
      </c>
    </row>
    <row r="1379" spans="1:7">
      <c r="A1379" t="s">
        <v>2781</v>
      </c>
      <c r="B1379" t="s">
        <v>3697</v>
      </c>
      <c r="C1379" t="s">
        <v>3069</v>
      </c>
      <c r="D1379" t="s">
        <v>4275</v>
      </c>
      <c r="F1379" t="s">
        <v>3017</v>
      </c>
      <c r="G1379" t="s">
        <v>3764</v>
      </c>
    </row>
    <row r="1380" spans="1:7">
      <c r="A1380" t="s">
        <v>2781</v>
      </c>
      <c r="B1380" t="s">
        <v>3698</v>
      </c>
      <c r="C1380" t="s">
        <v>3069</v>
      </c>
      <c r="D1380" t="s">
        <v>3699</v>
      </c>
      <c r="F1380" t="s">
        <v>4545</v>
      </c>
      <c r="G1380" t="s">
        <v>3761</v>
      </c>
    </row>
    <row r="1381" spans="1:7">
      <c r="A1381" t="s">
        <v>2781</v>
      </c>
      <c r="B1381" t="s">
        <v>3700</v>
      </c>
      <c r="C1381" t="s">
        <v>3069</v>
      </c>
      <c r="D1381" t="s">
        <v>3701</v>
      </c>
      <c r="F1381" t="s">
        <v>4545</v>
      </c>
      <c r="G1381" t="s">
        <v>3761</v>
      </c>
    </row>
    <row r="1382" spans="1:7">
      <c r="A1382" t="s">
        <v>2781</v>
      </c>
      <c r="B1382" t="s">
        <v>3702</v>
      </c>
      <c r="C1382" t="s">
        <v>3069</v>
      </c>
      <c r="D1382" t="s">
        <v>3703</v>
      </c>
      <c r="F1382" t="s">
        <v>4545</v>
      </c>
      <c r="G1382" t="s">
        <v>3761</v>
      </c>
    </row>
    <row r="1383" spans="1:7">
      <c r="A1383" t="s">
        <v>2781</v>
      </c>
      <c r="B1383" t="s">
        <v>3704</v>
      </c>
      <c r="C1383" t="s">
        <v>3069</v>
      </c>
      <c r="D1383" t="s">
        <v>3705</v>
      </c>
      <c r="F1383" t="s">
        <v>4545</v>
      </c>
      <c r="G1383" t="s">
        <v>3761</v>
      </c>
    </row>
    <row r="1384" spans="1:7">
      <c r="A1384" t="s">
        <v>2781</v>
      </c>
      <c r="B1384" t="s">
        <v>3706</v>
      </c>
      <c r="C1384" t="s">
        <v>3069</v>
      </c>
      <c r="D1384" t="s">
        <v>3707</v>
      </c>
      <c r="F1384" t="s">
        <v>4545</v>
      </c>
      <c r="G1384" t="s">
        <v>3761</v>
      </c>
    </row>
    <row r="1385" spans="1:7">
      <c r="A1385" t="s">
        <v>2781</v>
      </c>
      <c r="B1385" t="s">
        <v>3708</v>
      </c>
      <c r="C1385" t="s">
        <v>3069</v>
      </c>
      <c r="D1385" t="s">
        <v>3709</v>
      </c>
      <c r="F1385" t="s">
        <v>4545</v>
      </c>
      <c r="G1385" t="s">
        <v>3761</v>
      </c>
    </row>
    <row r="1386" spans="1:7">
      <c r="A1386" t="s">
        <v>2781</v>
      </c>
      <c r="B1386" t="s">
        <v>3710</v>
      </c>
      <c r="C1386" t="s">
        <v>3069</v>
      </c>
      <c r="D1386" t="s">
        <v>3711</v>
      </c>
      <c r="F1386" t="s">
        <v>4545</v>
      </c>
      <c r="G1386" t="s">
        <v>3761</v>
      </c>
    </row>
    <row r="1387" spans="1:7">
      <c r="A1387" t="s">
        <v>2781</v>
      </c>
      <c r="B1387" t="s">
        <v>3712</v>
      </c>
      <c r="C1387" t="s">
        <v>3069</v>
      </c>
      <c r="D1387" t="s">
        <v>599</v>
      </c>
      <c r="F1387" t="s">
        <v>3758</v>
      </c>
      <c r="G1387" t="s">
        <v>3757</v>
      </c>
    </row>
    <row r="1388" spans="1:7">
      <c r="A1388" t="s">
        <v>2781</v>
      </c>
      <c r="B1388" t="s">
        <v>3713</v>
      </c>
      <c r="C1388" t="s">
        <v>3069</v>
      </c>
      <c r="D1388" t="s">
        <v>565</v>
      </c>
      <c r="F1388" t="s">
        <v>3758</v>
      </c>
      <c r="G1388" t="s">
        <v>3757</v>
      </c>
    </row>
    <row r="1389" spans="1:7">
      <c r="A1389" t="s">
        <v>2781</v>
      </c>
      <c r="B1389" t="s">
        <v>3714</v>
      </c>
      <c r="C1389" t="s">
        <v>3069</v>
      </c>
      <c r="D1389" t="s">
        <v>3715</v>
      </c>
      <c r="F1389" t="s">
        <v>3756</v>
      </c>
      <c r="G1389" t="s">
        <v>3755</v>
      </c>
    </row>
    <row r="1390" spans="1:7">
      <c r="A1390" t="s">
        <v>2781</v>
      </c>
      <c r="B1390" t="s">
        <v>3716</v>
      </c>
      <c r="C1390" t="s">
        <v>3069</v>
      </c>
      <c r="D1390" t="s">
        <v>4276</v>
      </c>
      <c r="F1390" t="s">
        <v>3756</v>
      </c>
      <c r="G1390" t="s">
        <v>3755</v>
      </c>
    </row>
    <row r="1391" spans="1:7">
      <c r="A1391" t="s">
        <v>2780</v>
      </c>
      <c r="B1391" t="s">
        <v>3717</v>
      </c>
      <c r="C1391" t="s">
        <v>3068</v>
      </c>
      <c r="D1391" t="s">
        <v>4277</v>
      </c>
      <c r="F1391" t="s">
        <v>3762</v>
      </c>
      <c r="G1391" t="s">
        <v>3761</v>
      </c>
    </row>
    <row r="1392" spans="1:7">
      <c r="A1392" t="s">
        <v>2780</v>
      </c>
      <c r="B1392" t="s">
        <v>3718</v>
      </c>
      <c r="C1392" t="s">
        <v>3068</v>
      </c>
      <c r="D1392" t="s">
        <v>3719</v>
      </c>
      <c r="F1392" t="s">
        <v>3762</v>
      </c>
      <c r="G1392" t="s">
        <v>3761</v>
      </c>
    </row>
    <row r="1393" spans="1:7">
      <c r="A1393" t="s">
        <v>2780</v>
      </c>
      <c r="B1393" t="s">
        <v>3720</v>
      </c>
      <c r="C1393" t="s">
        <v>3068</v>
      </c>
      <c r="D1393" t="s">
        <v>3721</v>
      </c>
      <c r="F1393" t="s">
        <v>3017</v>
      </c>
      <c r="G1393" t="s">
        <v>3764</v>
      </c>
    </row>
    <row r="1394" spans="1:7">
      <c r="A1394" t="s">
        <v>2780</v>
      </c>
      <c r="B1394" t="s">
        <v>3722</v>
      </c>
      <c r="C1394" t="s">
        <v>3068</v>
      </c>
      <c r="D1394" t="s">
        <v>3723</v>
      </c>
      <c r="F1394" t="s">
        <v>4548</v>
      </c>
      <c r="G1394" t="s">
        <v>3764</v>
      </c>
    </row>
    <row r="1395" spans="1:7">
      <c r="A1395" t="s">
        <v>2780</v>
      </c>
      <c r="B1395" t="s">
        <v>3724</v>
      </c>
      <c r="C1395" t="s">
        <v>3068</v>
      </c>
      <c r="D1395" t="s">
        <v>3725</v>
      </c>
      <c r="F1395" t="s">
        <v>4548</v>
      </c>
      <c r="G1395" t="s">
        <v>3764</v>
      </c>
    </row>
    <row r="1396" spans="1:7">
      <c r="A1396" t="s">
        <v>2780</v>
      </c>
      <c r="B1396" t="s">
        <v>3726</v>
      </c>
      <c r="C1396" t="s">
        <v>3068</v>
      </c>
      <c r="D1396" t="s">
        <v>3727</v>
      </c>
      <c r="F1396" t="s">
        <v>3762</v>
      </c>
      <c r="G1396" t="s">
        <v>3761</v>
      </c>
    </row>
    <row r="1397" spans="1:7">
      <c r="A1397" t="s">
        <v>2780</v>
      </c>
      <c r="B1397" t="s">
        <v>3728</v>
      </c>
      <c r="C1397" t="s">
        <v>3068</v>
      </c>
      <c r="D1397" t="s">
        <v>3729</v>
      </c>
      <c r="F1397" t="s">
        <v>4548</v>
      </c>
      <c r="G1397" t="s">
        <v>3764</v>
      </c>
    </row>
    <row r="1398" spans="1:7">
      <c r="A1398" t="s">
        <v>2780</v>
      </c>
      <c r="B1398" t="s">
        <v>3730</v>
      </c>
      <c r="C1398" t="s">
        <v>3068</v>
      </c>
      <c r="D1398" t="s">
        <v>3731</v>
      </c>
      <c r="F1398" t="s">
        <v>3758</v>
      </c>
      <c r="G1398" t="s">
        <v>3757</v>
      </c>
    </row>
    <row r="1399" spans="1:7">
      <c r="A1399" t="s">
        <v>2780</v>
      </c>
      <c r="B1399" t="s">
        <v>3732</v>
      </c>
      <c r="C1399" t="s">
        <v>3068</v>
      </c>
      <c r="D1399" t="s">
        <v>3733</v>
      </c>
      <c r="F1399" t="s">
        <v>3758</v>
      </c>
      <c r="G1399" t="s">
        <v>3757</v>
      </c>
    </row>
    <row r="1400" spans="1:7">
      <c r="A1400" t="s">
        <v>2780</v>
      </c>
      <c r="B1400" t="s">
        <v>3734</v>
      </c>
      <c r="C1400" t="s">
        <v>3068</v>
      </c>
      <c r="D1400" t="s">
        <v>3735</v>
      </c>
      <c r="F1400" t="s">
        <v>3756</v>
      </c>
      <c r="G1400" t="s">
        <v>3755</v>
      </c>
    </row>
    <row r="1401" spans="1:7">
      <c r="A1401" t="s">
        <v>2779</v>
      </c>
      <c r="B1401" t="s">
        <v>3736</v>
      </c>
      <c r="C1401" t="s">
        <v>3067</v>
      </c>
      <c r="D1401" t="s">
        <v>4278</v>
      </c>
      <c r="F1401" t="s">
        <v>3768</v>
      </c>
      <c r="G1401" t="s">
        <v>3761</v>
      </c>
    </row>
    <row r="1402" spans="1:7">
      <c r="A1402" t="s">
        <v>2778</v>
      </c>
      <c r="B1402" t="s">
        <v>3737</v>
      </c>
      <c r="C1402" t="s">
        <v>3066</v>
      </c>
      <c r="D1402" t="s">
        <v>3738</v>
      </c>
      <c r="F1402" t="s">
        <v>3785</v>
      </c>
      <c r="G1402" t="s">
        <v>3761</v>
      </c>
    </row>
    <row r="1403" spans="1:7">
      <c r="A1403" t="s">
        <v>2778</v>
      </c>
      <c r="B1403" t="s">
        <v>3739</v>
      </c>
      <c r="C1403" t="s">
        <v>3066</v>
      </c>
      <c r="D1403" t="s">
        <v>4279</v>
      </c>
      <c r="F1403" t="s">
        <v>3786</v>
      </c>
      <c r="G1403" t="s">
        <v>3761</v>
      </c>
    </row>
    <row r="1404" spans="1:7">
      <c r="A1404" t="s">
        <v>2778</v>
      </c>
      <c r="B1404" t="s">
        <v>3740</v>
      </c>
      <c r="C1404" t="s">
        <v>3066</v>
      </c>
      <c r="D1404" t="s">
        <v>965</v>
      </c>
      <c r="F1404" t="s">
        <v>3785</v>
      </c>
      <c r="G1404" t="s">
        <v>3761</v>
      </c>
    </row>
    <row r="1405" spans="1:7">
      <c r="A1405" t="s">
        <v>2778</v>
      </c>
      <c r="B1405" t="s">
        <v>3741</v>
      </c>
      <c r="C1405" t="s">
        <v>3066</v>
      </c>
      <c r="D1405" t="s">
        <v>3742</v>
      </c>
      <c r="F1405" t="s">
        <v>3758</v>
      </c>
      <c r="G1405" t="s">
        <v>3757</v>
      </c>
    </row>
    <row r="1406" spans="1:7">
      <c r="A1406" t="s">
        <v>2778</v>
      </c>
      <c r="B1406" t="s">
        <v>3743</v>
      </c>
      <c r="C1406" t="s">
        <v>3066</v>
      </c>
      <c r="D1406" t="s">
        <v>3744</v>
      </c>
      <c r="F1406" t="s">
        <v>3756</v>
      </c>
      <c r="G1406" t="s">
        <v>3755</v>
      </c>
    </row>
    <row r="1407" spans="1:7">
      <c r="A1407" t="s">
        <v>2777</v>
      </c>
      <c r="B1407" t="s">
        <v>3745</v>
      </c>
      <c r="C1407" t="s">
        <v>3065</v>
      </c>
      <c r="D1407" t="s">
        <v>3746</v>
      </c>
      <c r="F1407" t="s">
        <v>3775</v>
      </c>
      <c r="G1407" t="s">
        <v>3764</v>
      </c>
    </row>
    <row r="1408" spans="1:7">
      <c r="A1408" t="s">
        <v>2777</v>
      </c>
      <c r="B1408" t="s">
        <v>3747</v>
      </c>
      <c r="C1408" t="s">
        <v>3065</v>
      </c>
      <c r="D1408" t="s">
        <v>3748</v>
      </c>
      <c r="F1408" t="s">
        <v>3793</v>
      </c>
      <c r="G1408" t="s">
        <v>3761</v>
      </c>
    </row>
    <row r="1409" spans="1:7">
      <c r="A1409" t="s">
        <v>2777</v>
      </c>
      <c r="B1409" t="s">
        <v>3749</v>
      </c>
      <c r="C1409" t="s">
        <v>3065</v>
      </c>
      <c r="D1409" t="s">
        <v>3750</v>
      </c>
      <c r="F1409" t="s">
        <v>3769</v>
      </c>
      <c r="G1409" t="s">
        <v>3757</v>
      </c>
    </row>
    <row r="1410" spans="1:7">
      <c r="A1410" t="s">
        <v>2777</v>
      </c>
      <c r="B1410" t="s">
        <v>1522</v>
      </c>
      <c r="C1410" t="s">
        <v>3065</v>
      </c>
      <c r="D1410" t="s">
        <v>1523</v>
      </c>
      <c r="F1410" t="s">
        <v>3756</v>
      </c>
      <c r="G1410" t="s">
        <v>3755</v>
      </c>
    </row>
    <row r="1411" spans="1:7">
      <c r="A1411" t="s">
        <v>2776</v>
      </c>
      <c r="B1411" t="s">
        <v>4665</v>
      </c>
      <c r="C1411" t="s">
        <v>3064</v>
      </c>
      <c r="D1411" t="s">
        <v>4666</v>
      </c>
      <c r="F1411" t="s">
        <v>3017</v>
      </c>
      <c r="G1411" t="s">
        <v>3764</v>
      </c>
    </row>
    <row r="1412" spans="1:7">
      <c r="A1412" t="s">
        <v>2776</v>
      </c>
      <c r="B1412" t="s">
        <v>1524</v>
      </c>
      <c r="C1412" t="s">
        <v>3064</v>
      </c>
      <c r="D1412" t="s">
        <v>1525</v>
      </c>
      <c r="F1412" t="s">
        <v>4596</v>
      </c>
      <c r="G1412" t="s">
        <v>3764</v>
      </c>
    </row>
    <row r="1413" spans="1:7">
      <c r="A1413" t="s">
        <v>2776</v>
      </c>
      <c r="B1413" t="s">
        <v>1526</v>
      </c>
      <c r="C1413" t="s">
        <v>3064</v>
      </c>
      <c r="D1413" t="s">
        <v>1527</v>
      </c>
      <c r="F1413" t="s">
        <v>4545</v>
      </c>
      <c r="G1413" t="s">
        <v>3761</v>
      </c>
    </row>
    <row r="1414" spans="1:7">
      <c r="A1414" t="s">
        <v>2776</v>
      </c>
      <c r="B1414" t="s">
        <v>1528</v>
      </c>
      <c r="C1414" t="s">
        <v>3064</v>
      </c>
      <c r="D1414" t="s">
        <v>1529</v>
      </c>
      <c r="F1414" t="s">
        <v>4545</v>
      </c>
      <c r="G1414" t="s">
        <v>3761</v>
      </c>
    </row>
    <row r="1415" spans="1:7">
      <c r="A1415" t="s">
        <v>2776</v>
      </c>
      <c r="B1415" t="s">
        <v>1530</v>
      </c>
      <c r="C1415" t="s">
        <v>3064</v>
      </c>
      <c r="D1415" t="s">
        <v>636</v>
      </c>
      <c r="F1415" t="s">
        <v>3781</v>
      </c>
      <c r="G1415" t="s">
        <v>3761</v>
      </c>
    </row>
    <row r="1416" spans="1:7">
      <c r="A1416" t="s">
        <v>2776</v>
      </c>
      <c r="B1416" t="s">
        <v>1531</v>
      </c>
      <c r="C1416" t="s">
        <v>3064</v>
      </c>
      <c r="D1416" t="s">
        <v>1532</v>
      </c>
      <c r="F1416" t="s">
        <v>3781</v>
      </c>
      <c r="G1416" t="s">
        <v>3761</v>
      </c>
    </row>
    <row r="1417" spans="1:7">
      <c r="A1417" t="s">
        <v>2776</v>
      </c>
      <c r="B1417" t="s">
        <v>1533</v>
      </c>
      <c r="C1417" t="s">
        <v>3064</v>
      </c>
      <c r="D1417" t="s">
        <v>1534</v>
      </c>
      <c r="F1417" t="s">
        <v>3781</v>
      </c>
      <c r="G1417" t="s">
        <v>3761</v>
      </c>
    </row>
    <row r="1418" spans="1:7">
      <c r="A1418" t="s">
        <v>2776</v>
      </c>
      <c r="B1418" t="s">
        <v>1535</v>
      </c>
      <c r="C1418" t="s">
        <v>3064</v>
      </c>
      <c r="D1418" t="s">
        <v>1536</v>
      </c>
      <c r="F1418" t="s">
        <v>3758</v>
      </c>
      <c r="G1418" t="s">
        <v>3757</v>
      </c>
    </row>
    <row r="1419" spans="1:7">
      <c r="A1419" t="s">
        <v>2776</v>
      </c>
      <c r="B1419" t="s">
        <v>1537</v>
      </c>
      <c r="C1419" t="s">
        <v>3064</v>
      </c>
      <c r="D1419" t="s">
        <v>1538</v>
      </c>
      <c r="F1419" t="s">
        <v>3756</v>
      </c>
      <c r="G1419" t="s">
        <v>3755</v>
      </c>
    </row>
    <row r="1420" spans="1:7">
      <c r="A1420" t="s">
        <v>2776</v>
      </c>
      <c r="B1420" t="s">
        <v>4781</v>
      </c>
      <c r="C1420" t="s">
        <v>3064</v>
      </c>
      <c r="D1420" t="s">
        <v>4780</v>
      </c>
      <c r="F1420" t="s">
        <v>3804</v>
      </c>
      <c r="G1420" t="s">
        <v>3755</v>
      </c>
    </row>
    <row r="1421" spans="1:7">
      <c r="A1421" t="s">
        <v>2775</v>
      </c>
      <c r="B1421" t="s">
        <v>1539</v>
      </c>
      <c r="C1421" t="s">
        <v>3063</v>
      </c>
      <c r="D1421" t="s">
        <v>1540</v>
      </c>
      <c r="F1421" t="s">
        <v>4545</v>
      </c>
      <c r="G1421" t="s">
        <v>3761</v>
      </c>
    </row>
    <row r="1422" spans="1:7">
      <c r="A1422" t="s">
        <v>2775</v>
      </c>
      <c r="B1422" t="s">
        <v>1541</v>
      </c>
      <c r="C1422" t="s">
        <v>3063</v>
      </c>
      <c r="D1422" t="s">
        <v>595</v>
      </c>
      <c r="F1422" t="s">
        <v>4545</v>
      </c>
      <c r="G1422" t="s">
        <v>3761</v>
      </c>
    </row>
    <row r="1423" spans="1:7">
      <c r="A1423" t="s">
        <v>2775</v>
      </c>
      <c r="B1423" t="s">
        <v>1542</v>
      </c>
      <c r="C1423" t="s">
        <v>3063</v>
      </c>
      <c r="D1423" t="s">
        <v>1543</v>
      </c>
      <c r="F1423" t="s">
        <v>4545</v>
      </c>
      <c r="G1423" t="s">
        <v>3761</v>
      </c>
    </row>
    <row r="1424" spans="1:7">
      <c r="A1424" t="s">
        <v>2775</v>
      </c>
      <c r="B1424" t="s">
        <v>1544</v>
      </c>
      <c r="C1424" t="s">
        <v>3063</v>
      </c>
      <c r="D1424" t="s">
        <v>1545</v>
      </c>
      <c r="F1424" t="s">
        <v>4545</v>
      </c>
      <c r="G1424" t="s">
        <v>3761</v>
      </c>
    </row>
    <row r="1425" spans="1:7">
      <c r="A1425" t="s">
        <v>2775</v>
      </c>
      <c r="B1425" t="s">
        <v>1546</v>
      </c>
      <c r="C1425" t="s">
        <v>3063</v>
      </c>
      <c r="D1425" t="s">
        <v>1547</v>
      </c>
      <c r="F1425" t="s">
        <v>4545</v>
      </c>
      <c r="G1425" t="s">
        <v>3761</v>
      </c>
    </row>
    <row r="1426" spans="1:7">
      <c r="A1426" t="s">
        <v>2775</v>
      </c>
      <c r="B1426" t="s">
        <v>1548</v>
      </c>
      <c r="C1426" t="s">
        <v>3063</v>
      </c>
      <c r="D1426" t="s">
        <v>1549</v>
      </c>
      <c r="F1426" t="s">
        <v>3017</v>
      </c>
      <c r="G1426" t="s">
        <v>3764</v>
      </c>
    </row>
    <row r="1427" spans="1:7">
      <c r="A1427" t="s">
        <v>2775</v>
      </c>
      <c r="B1427" t="s">
        <v>1550</v>
      </c>
      <c r="C1427" t="s">
        <v>3063</v>
      </c>
      <c r="D1427" t="s">
        <v>1551</v>
      </c>
      <c r="F1427" t="s">
        <v>3758</v>
      </c>
      <c r="G1427" t="s">
        <v>3757</v>
      </c>
    </row>
    <row r="1428" spans="1:7">
      <c r="A1428" t="s">
        <v>2775</v>
      </c>
      <c r="B1428" t="s">
        <v>1552</v>
      </c>
      <c r="C1428" t="s">
        <v>3063</v>
      </c>
      <c r="D1428" t="s">
        <v>1553</v>
      </c>
      <c r="F1428" t="s">
        <v>3756</v>
      </c>
      <c r="G1428" t="s">
        <v>3755</v>
      </c>
    </row>
    <row r="1429" spans="1:7">
      <c r="A1429" t="s">
        <v>2774</v>
      </c>
      <c r="B1429" t="s">
        <v>1554</v>
      </c>
      <c r="C1429" t="s">
        <v>3062</v>
      </c>
      <c r="D1429" t="s">
        <v>4280</v>
      </c>
      <c r="F1429" t="s">
        <v>3017</v>
      </c>
      <c r="G1429" t="s">
        <v>3764</v>
      </c>
    </row>
    <row r="1430" spans="1:7">
      <c r="A1430" t="s">
        <v>2774</v>
      </c>
      <c r="B1430" t="s">
        <v>1555</v>
      </c>
      <c r="C1430" t="s">
        <v>3062</v>
      </c>
      <c r="D1430" t="s">
        <v>1556</v>
      </c>
      <c r="F1430" t="s">
        <v>4541</v>
      </c>
      <c r="G1430" t="s">
        <v>3761</v>
      </c>
    </row>
    <row r="1431" spans="1:7">
      <c r="A1431" t="s">
        <v>2774</v>
      </c>
      <c r="B1431" t="s">
        <v>1557</v>
      </c>
      <c r="C1431" t="s">
        <v>3062</v>
      </c>
      <c r="D1431" t="s">
        <v>1558</v>
      </c>
      <c r="F1431" t="s">
        <v>3772</v>
      </c>
      <c r="G1431" t="s">
        <v>3757</v>
      </c>
    </row>
    <row r="1432" spans="1:7">
      <c r="A1432" t="s">
        <v>2774</v>
      </c>
      <c r="B1432" t="s">
        <v>1559</v>
      </c>
      <c r="C1432" t="s">
        <v>3062</v>
      </c>
      <c r="D1432" t="s">
        <v>1560</v>
      </c>
      <c r="F1432" t="s">
        <v>4541</v>
      </c>
      <c r="G1432" t="s">
        <v>3761</v>
      </c>
    </row>
    <row r="1433" spans="1:7">
      <c r="A1433" t="s">
        <v>2774</v>
      </c>
      <c r="B1433" t="s">
        <v>1561</v>
      </c>
      <c r="C1433" t="s">
        <v>3062</v>
      </c>
      <c r="D1433" t="s">
        <v>1562</v>
      </c>
      <c r="F1433" t="s">
        <v>4541</v>
      </c>
      <c r="G1433" t="s">
        <v>3761</v>
      </c>
    </row>
    <row r="1434" spans="1:7">
      <c r="A1434" t="s">
        <v>2774</v>
      </c>
      <c r="B1434" t="s">
        <v>1563</v>
      </c>
      <c r="C1434" t="s">
        <v>3062</v>
      </c>
      <c r="D1434" t="s">
        <v>1564</v>
      </c>
      <c r="F1434" t="s">
        <v>4541</v>
      </c>
      <c r="G1434" t="s">
        <v>3761</v>
      </c>
    </row>
    <row r="1435" spans="1:7">
      <c r="A1435" t="s">
        <v>2774</v>
      </c>
      <c r="B1435" t="s">
        <v>1565</v>
      </c>
      <c r="C1435" t="s">
        <v>3062</v>
      </c>
      <c r="D1435" t="s">
        <v>1566</v>
      </c>
      <c r="F1435" t="s">
        <v>4541</v>
      </c>
      <c r="G1435" t="s">
        <v>3761</v>
      </c>
    </row>
    <row r="1436" spans="1:7">
      <c r="A1436" t="s">
        <v>2774</v>
      </c>
      <c r="B1436" t="s">
        <v>1567</v>
      </c>
      <c r="C1436" t="s">
        <v>3062</v>
      </c>
      <c r="D1436" t="s">
        <v>1568</v>
      </c>
      <c r="F1436" t="s">
        <v>4541</v>
      </c>
      <c r="G1436" t="s">
        <v>3761</v>
      </c>
    </row>
    <row r="1437" spans="1:7">
      <c r="A1437" t="s">
        <v>2774</v>
      </c>
      <c r="B1437" t="s">
        <v>1569</v>
      </c>
      <c r="C1437" t="s">
        <v>3062</v>
      </c>
      <c r="D1437" t="s">
        <v>1570</v>
      </c>
      <c r="F1437" t="s">
        <v>4541</v>
      </c>
      <c r="G1437" t="s">
        <v>3761</v>
      </c>
    </row>
    <row r="1438" spans="1:7">
      <c r="A1438" t="s">
        <v>2774</v>
      </c>
      <c r="B1438" t="s">
        <v>1571</v>
      </c>
      <c r="C1438" t="s">
        <v>3062</v>
      </c>
      <c r="D1438" t="s">
        <v>1572</v>
      </c>
      <c r="F1438" t="s">
        <v>4541</v>
      </c>
      <c r="G1438" t="s">
        <v>3761</v>
      </c>
    </row>
    <row r="1439" spans="1:7">
      <c r="A1439" t="s">
        <v>2774</v>
      </c>
      <c r="B1439" t="s">
        <v>1573</v>
      </c>
      <c r="C1439" t="s">
        <v>3062</v>
      </c>
      <c r="D1439" t="s">
        <v>1574</v>
      </c>
      <c r="F1439" t="s">
        <v>3782</v>
      </c>
      <c r="G1439" t="s">
        <v>3761</v>
      </c>
    </row>
    <row r="1440" spans="1:7">
      <c r="A1440" t="s">
        <v>2774</v>
      </c>
      <c r="B1440" t="s">
        <v>1575</v>
      </c>
      <c r="C1440" t="s">
        <v>3062</v>
      </c>
      <c r="D1440" t="s">
        <v>1576</v>
      </c>
      <c r="F1440" t="s">
        <v>3756</v>
      </c>
      <c r="G1440" t="s">
        <v>3755</v>
      </c>
    </row>
    <row r="1441" spans="1:7">
      <c r="A1441" t="s">
        <v>2773</v>
      </c>
      <c r="B1441" t="s">
        <v>1577</v>
      </c>
      <c r="C1441" t="s">
        <v>3061</v>
      </c>
      <c r="D1441" t="s">
        <v>1578</v>
      </c>
      <c r="F1441" t="s">
        <v>3768</v>
      </c>
      <c r="G1441" t="s">
        <v>3761</v>
      </c>
    </row>
    <row r="1442" spans="1:7">
      <c r="A1442" t="s">
        <v>2772</v>
      </c>
      <c r="B1442" t="s">
        <v>4667</v>
      </c>
      <c r="C1442" t="s">
        <v>3060</v>
      </c>
      <c r="D1442" t="s">
        <v>4668</v>
      </c>
      <c r="F1442" t="s">
        <v>3768</v>
      </c>
      <c r="G1442" t="s">
        <v>3761</v>
      </c>
    </row>
    <row r="1443" spans="1:7">
      <c r="A1443" t="s">
        <v>2771</v>
      </c>
      <c r="B1443" t="s">
        <v>1579</v>
      </c>
      <c r="C1443" t="s">
        <v>3059</v>
      </c>
      <c r="D1443" t="s">
        <v>1580</v>
      </c>
      <c r="F1443" t="s">
        <v>3768</v>
      </c>
      <c r="G1443" t="s">
        <v>3761</v>
      </c>
    </row>
    <row r="1444" spans="1:7">
      <c r="A1444" t="s">
        <v>2770</v>
      </c>
      <c r="B1444" t="s">
        <v>1581</v>
      </c>
      <c r="C1444" t="s">
        <v>3058</v>
      </c>
      <c r="D1444" t="s">
        <v>1582</v>
      </c>
      <c r="F1444" t="s">
        <v>3775</v>
      </c>
      <c r="G1444" t="s">
        <v>3764</v>
      </c>
    </row>
    <row r="1445" spans="1:7">
      <c r="A1445" t="s">
        <v>2770</v>
      </c>
      <c r="B1445" t="s">
        <v>1583</v>
      </c>
      <c r="C1445" t="s">
        <v>3058</v>
      </c>
      <c r="D1445" t="s">
        <v>1584</v>
      </c>
      <c r="F1445" t="s">
        <v>3775</v>
      </c>
      <c r="G1445" t="s">
        <v>3764</v>
      </c>
    </row>
    <row r="1446" spans="1:7">
      <c r="A1446" t="s">
        <v>2770</v>
      </c>
      <c r="B1446" t="s">
        <v>1585</v>
      </c>
      <c r="C1446" t="s">
        <v>3058</v>
      </c>
      <c r="D1446" t="s">
        <v>1586</v>
      </c>
      <c r="F1446" t="s">
        <v>3774</v>
      </c>
      <c r="G1446" t="s">
        <v>3761</v>
      </c>
    </row>
    <row r="1447" spans="1:7">
      <c r="A1447" t="s">
        <v>2770</v>
      </c>
      <c r="B1447" t="s">
        <v>1587</v>
      </c>
      <c r="C1447" t="s">
        <v>3058</v>
      </c>
      <c r="D1447" t="s">
        <v>4281</v>
      </c>
      <c r="F1447" t="s">
        <v>3774</v>
      </c>
      <c r="G1447" t="s">
        <v>3761</v>
      </c>
    </row>
    <row r="1448" spans="1:7">
      <c r="A1448" t="s">
        <v>2770</v>
      </c>
      <c r="B1448" t="s">
        <v>1588</v>
      </c>
      <c r="C1448" t="s">
        <v>3058</v>
      </c>
      <c r="D1448" t="s">
        <v>1589</v>
      </c>
      <c r="F1448" t="s">
        <v>3786</v>
      </c>
      <c r="G1448" t="s">
        <v>3761</v>
      </c>
    </row>
    <row r="1449" spans="1:7">
      <c r="A1449" t="s">
        <v>2770</v>
      </c>
      <c r="B1449" t="s">
        <v>1590</v>
      </c>
      <c r="C1449" t="s">
        <v>3058</v>
      </c>
      <c r="D1449" t="s">
        <v>1591</v>
      </c>
      <c r="F1449" t="s">
        <v>3786</v>
      </c>
      <c r="G1449" t="s">
        <v>3761</v>
      </c>
    </row>
    <row r="1450" spans="1:7">
      <c r="A1450" t="s">
        <v>2770</v>
      </c>
      <c r="B1450" t="s">
        <v>1592</v>
      </c>
      <c r="C1450" t="s">
        <v>3058</v>
      </c>
      <c r="D1450" t="s">
        <v>3857</v>
      </c>
      <c r="F1450" t="s">
        <v>3758</v>
      </c>
      <c r="G1450" t="s">
        <v>3757</v>
      </c>
    </row>
    <row r="1451" spans="1:7">
      <c r="A1451" t="s">
        <v>2770</v>
      </c>
      <c r="B1451" t="s">
        <v>3858</v>
      </c>
      <c r="C1451" t="s">
        <v>3058</v>
      </c>
      <c r="D1451" t="s">
        <v>3859</v>
      </c>
      <c r="F1451" t="s">
        <v>3756</v>
      </c>
      <c r="G1451" t="s">
        <v>3755</v>
      </c>
    </row>
    <row r="1452" spans="1:7">
      <c r="A1452" t="s">
        <v>2769</v>
      </c>
      <c r="B1452" t="s">
        <v>3860</v>
      </c>
      <c r="C1452" t="s">
        <v>3057</v>
      </c>
      <c r="D1452" t="s">
        <v>3861</v>
      </c>
      <c r="F1452" t="s">
        <v>3017</v>
      </c>
      <c r="G1452" t="s">
        <v>3764</v>
      </c>
    </row>
    <row r="1453" spans="1:7">
      <c r="A1453" t="s">
        <v>2769</v>
      </c>
      <c r="B1453" t="s">
        <v>3862</v>
      </c>
      <c r="C1453" t="s">
        <v>3057</v>
      </c>
      <c r="D1453" t="s">
        <v>636</v>
      </c>
      <c r="F1453" t="s">
        <v>4548</v>
      </c>
      <c r="G1453" t="s">
        <v>3764</v>
      </c>
    </row>
    <row r="1454" spans="1:7">
      <c r="A1454" t="s">
        <v>2769</v>
      </c>
      <c r="B1454" t="s">
        <v>3863</v>
      </c>
      <c r="C1454" t="s">
        <v>3057</v>
      </c>
      <c r="D1454" t="s">
        <v>4282</v>
      </c>
      <c r="F1454" t="s">
        <v>3762</v>
      </c>
      <c r="G1454" t="s">
        <v>3761</v>
      </c>
    </row>
    <row r="1455" spans="1:7">
      <c r="A1455" t="s">
        <v>2769</v>
      </c>
      <c r="B1455" t="s">
        <v>4783</v>
      </c>
      <c r="C1455" t="s">
        <v>3057</v>
      </c>
      <c r="D1455" t="s">
        <v>4782</v>
      </c>
      <c r="F1455" t="s">
        <v>3758</v>
      </c>
      <c r="G1455" t="s">
        <v>3757</v>
      </c>
    </row>
    <row r="1456" spans="1:7">
      <c r="A1456" t="s">
        <v>2769</v>
      </c>
      <c r="B1456" t="s">
        <v>4785</v>
      </c>
      <c r="C1456" t="s">
        <v>3057</v>
      </c>
      <c r="D1456" t="s">
        <v>4784</v>
      </c>
      <c r="F1456" t="s">
        <v>3756</v>
      </c>
      <c r="G1456" t="s">
        <v>3755</v>
      </c>
    </row>
    <row r="1457" spans="1:7">
      <c r="A1457" t="s">
        <v>2768</v>
      </c>
      <c r="B1457" t="s">
        <v>3864</v>
      </c>
      <c r="C1457" t="s">
        <v>3056</v>
      </c>
      <c r="D1457" t="s">
        <v>3865</v>
      </c>
      <c r="F1457" t="s">
        <v>4545</v>
      </c>
      <c r="G1457" t="s">
        <v>3761</v>
      </c>
    </row>
    <row r="1458" spans="1:7">
      <c r="A1458" t="s">
        <v>2768</v>
      </c>
      <c r="B1458" t="s">
        <v>3866</v>
      </c>
      <c r="C1458" t="s">
        <v>3056</v>
      </c>
      <c r="D1458" t="s">
        <v>3867</v>
      </c>
      <c r="F1458" t="s">
        <v>3766</v>
      </c>
      <c r="G1458" t="s">
        <v>3761</v>
      </c>
    </row>
    <row r="1459" spans="1:7">
      <c r="A1459" t="s">
        <v>2768</v>
      </c>
      <c r="B1459" t="s">
        <v>3868</v>
      </c>
      <c r="C1459" t="s">
        <v>3056</v>
      </c>
      <c r="D1459" t="s">
        <v>3869</v>
      </c>
      <c r="F1459" t="s">
        <v>4545</v>
      </c>
      <c r="G1459" t="s">
        <v>3761</v>
      </c>
    </row>
    <row r="1460" spans="1:7">
      <c r="A1460" t="s">
        <v>2768</v>
      </c>
      <c r="B1460" t="s">
        <v>3870</v>
      </c>
      <c r="C1460" t="s">
        <v>3056</v>
      </c>
      <c r="D1460" t="s">
        <v>3871</v>
      </c>
      <c r="F1460" t="s">
        <v>4545</v>
      </c>
      <c r="G1460" t="s">
        <v>3761</v>
      </c>
    </row>
    <row r="1461" spans="1:7">
      <c r="A1461" t="s">
        <v>2768</v>
      </c>
      <c r="B1461" t="s">
        <v>3872</v>
      </c>
      <c r="C1461" t="s">
        <v>3056</v>
      </c>
      <c r="D1461" t="s">
        <v>3873</v>
      </c>
      <c r="F1461" t="s">
        <v>4545</v>
      </c>
      <c r="G1461" t="s">
        <v>3761</v>
      </c>
    </row>
    <row r="1462" spans="1:7">
      <c r="A1462" t="s">
        <v>2768</v>
      </c>
      <c r="B1462" t="s">
        <v>3874</v>
      </c>
      <c r="C1462" t="s">
        <v>3056</v>
      </c>
      <c r="D1462" t="s">
        <v>3875</v>
      </c>
      <c r="F1462" t="s">
        <v>3758</v>
      </c>
      <c r="G1462" t="s">
        <v>3757</v>
      </c>
    </row>
    <row r="1463" spans="1:7">
      <c r="A1463" t="s">
        <v>2768</v>
      </c>
      <c r="B1463" t="s">
        <v>3876</v>
      </c>
      <c r="C1463" t="s">
        <v>3056</v>
      </c>
      <c r="D1463" t="s">
        <v>3877</v>
      </c>
      <c r="F1463" t="s">
        <v>3756</v>
      </c>
      <c r="G1463" t="s">
        <v>3755</v>
      </c>
    </row>
    <row r="1464" spans="1:7">
      <c r="A1464" t="s">
        <v>2767</v>
      </c>
      <c r="B1464" t="s">
        <v>3878</v>
      </c>
      <c r="C1464" t="s">
        <v>3476</v>
      </c>
      <c r="D1464" t="s">
        <v>3879</v>
      </c>
      <c r="F1464" t="s">
        <v>3765</v>
      </c>
      <c r="G1464" t="s">
        <v>3764</v>
      </c>
    </row>
    <row r="1465" spans="1:7">
      <c r="A1465" t="s">
        <v>2767</v>
      </c>
      <c r="B1465" t="s">
        <v>3880</v>
      </c>
      <c r="C1465" t="s">
        <v>3476</v>
      </c>
      <c r="D1465" t="s">
        <v>3881</v>
      </c>
      <c r="F1465" t="s">
        <v>3762</v>
      </c>
      <c r="G1465" t="s">
        <v>3761</v>
      </c>
    </row>
    <row r="1466" spans="1:7">
      <c r="A1466" t="s">
        <v>2767</v>
      </c>
      <c r="B1466" t="s">
        <v>3882</v>
      </c>
      <c r="C1466" t="s">
        <v>3476</v>
      </c>
      <c r="D1466" t="s">
        <v>3883</v>
      </c>
      <c r="F1466" t="s">
        <v>3758</v>
      </c>
      <c r="G1466" t="s">
        <v>3757</v>
      </c>
    </row>
    <row r="1467" spans="1:7">
      <c r="A1467" t="s">
        <v>2767</v>
      </c>
      <c r="B1467" t="s">
        <v>3884</v>
      </c>
      <c r="C1467" t="s">
        <v>3476</v>
      </c>
      <c r="D1467" t="s">
        <v>3885</v>
      </c>
      <c r="F1467" t="s">
        <v>3756</v>
      </c>
      <c r="G1467" t="s">
        <v>3755</v>
      </c>
    </row>
    <row r="1468" spans="1:7">
      <c r="A1468" t="s">
        <v>2766</v>
      </c>
      <c r="B1468" t="s">
        <v>3886</v>
      </c>
      <c r="C1468" t="s">
        <v>3055</v>
      </c>
      <c r="D1468" t="s">
        <v>4283</v>
      </c>
      <c r="F1468" t="s">
        <v>4545</v>
      </c>
      <c r="G1468" t="s">
        <v>3761</v>
      </c>
    </row>
    <row r="1469" spans="1:7">
      <c r="A1469" t="s">
        <v>2766</v>
      </c>
      <c r="B1469" t="s">
        <v>3887</v>
      </c>
      <c r="C1469" t="s">
        <v>3055</v>
      </c>
      <c r="D1469" t="s">
        <v>3888</v>
      </c>
      <c r="F1469" t="s">
        <v>4545</v>
      </c>
      <c r="G1469" t="s">
        <v>3761</v>
      </c>
    </row>
    <row r="1470" spans="1:7">
      <c r="A1470" t="s">
        <v>2766</v>
      </c>
      <c r="B1470" t="s">
        <v>3889</v>
      </c>
      <c r="C1470" t="s">
        <v>3055</v>
      </c>
      <c r="D1470" t="s">
        <v>3890</v>
      </c>
      <c r="F1470" t="s">
        <v>4545</v>
      </c>
      <c r="G1470" t="s">
        <v>3761</v>
      </c>
    </row>
    <row r="1471" spans="1:7">
      <c r="A1471" t="s">
        <v>2766</v>
      </c>
      <c r="B1471" t="s">
        <v>3891</v>
      </c>
      <c r="C1471" t="s">
        <v>3055</v>
      </c>
      <c r="D1471" t="s">
        <v>3892</v>
      </c>
      <c r="F1471" t="s">
        <v>3766</v>
      </c>
      <c r="G1471" t="s">
        <v>3761</v>
      </c>
    </row>
    <row r="1472" spans="1:7">
      <c r="A1472" t="s">
        <v>2766</v>
      </c>
      <c r="B1472" t="s">
        <v>3893</v>
      </c>
      <c r="C1472" t="s">
        <v>3055</v>
      </c>
      <c r="D1472" t="s">
        <v>3894</v>
      </c>
      <c r="F1472" t="s">
        <v>3766</v>
      </c>
      <c r="G1472" t="s">
        <v>3761</v>
      </c>
    </row>
    <row r="1473" spans="1:7">
      <c r="A1473" t="s">
        <v>2766</v>
      </c>
      <c r="B1473" t="s">
        <v>3895</v>
      </c>
      <c r="C1473" t="s">
        <v>3055</v>
      </c>
      <c r="D1473" t="s">
        <v>3896</v>
      </c>
      <c r="F1473" t="s">
        <v>4545</v>
      </c>
      <c r="G1473" t="s">
        <v>3761</v>
      </c>
    </row>
    <row r="1474" spans="1:7">
      <c r="A1474" t="s">
        <v>2766</v>
      </c>
      <c r="B1474" t="s">
        <v>3897</v>
      </c>
      <c r="C1474" t="s">
        <v>3055</v>
      </c>
      <c r="D1474" t="s">
        <v>3898</v>
      </c>
      <c r="F1474" t="s">
        <v>4545</v>
      </c>
      <c r="G1474" t="s">
        <v>3761</v>
      </c>
    </row>
    <row r="1475" spans="1:7">
      <c r="A1475" t="s">
        <v>2766</v>
      </c>
      <c r="B1475" t="s">
        <v>3899</v>
      </c>
      <c r="C1475" t="s">
        <v>3055</v>
      </c>
      <c r="D1475" t="s">
        <v>3900</v>
      </c>
      <c r="F1475" t="s">
        <v>4545</v>
      </c>
      <c r="G1475" t="s">
        <v>3761</v>
      </c>
    </row>
    <row r="1476" spans="1:7">
      <c r="A1476" t="s">
        <v>2766</v>
      </c>
      <c r="B1476" t="s">
        <v>3901</v>
      </c>
      <c r="C1476" t="s">
        <v>3055</v>
      </c>
      <c r="D1476" t="s">
        <v>1316</v>
      </c>
      <c r="F1476" t="s">
        <v>3758</v>
      </c>
      <c r="G1476" t="s">
        <v>3757</v>
      </c>
    </row>
    <row r="1477" spans="1:7">
      <c r="A1477" t="s">
        <v>2766</v>
      </c>
      <c r="B1477" t="s">
        <v>3902</v>
      </c>
      <c r="C1477" t="s">
        <v>3055</v>
      </c>
      <c r="D1477" t="s">
        <v>3903</v>
      </c>
      <c r="F1477" t="s">
        <v>3758</v>
      </c>
      <c r="G1477" t="s">
        <v>3757</v>
      </c>
    </row>
    <row r="1478" spans="1:7">
      <c r="A1478" t="s">
        <v>2766</v>
      </c>
      <c r="B1478" t="s">
        <v>3904</v>
      </c>
      <c r="C1478" t="s">
        <v>3055</v>
      </c>
      <c r="D1478" t="s">
        <v>3905</v>
      </c>
      <c r="F1478" t="s">
        <v>3756</v>
      </c>
      <c r="G1478" t="s">
        <v>3755</v>
      </c>
    </row>
    <row r="1479" spans="1:7">
      <c r="A1479" t="s">
        <v>2765</v>
      </c>
      <c r="B1479" t="s">
        <v>3906</v>
      </c>
      <c r="C1479" t="s">
        <v>3003</v>
      </c>
      <c r="D1479" t="s">
        <v>3907</v>
      </c>
      <c r="F1479" t="s">
        <v>3017</v>
      </c>
      <c r="G1479" t="s">
        <v>3764</v>
      </c>
    </row>
    <row r="1480" spans="1:7">
      <c r="A1480" t="s">
        <v>2765</v>
      </c>
      <c r="B1480" t="s">
        <v>3908</v>
      </c>
      <c r="C1480" t="s">
        <v>3003</v>
      </c>
      <c r="D1480" t="s">
        <v>3909</v>
      </c>
      <c r="F1480" t="s">
        <v>3768</v>
      </c>
      <c r="G1480" t="s">
        <v>3761</v>
      </c>
    </row>
    <row r="1481" spans="1:7">
      <c r="A1481" t="s">
        <v>2765</v>
      </c>
      <c r="B1481" t="s">
        <v>3910</v>
      </c>
      <c r="C1481" t="s">
        <v>3003</v>
      </c>
      <c r="D1481" t="s">
        <v>3911</v>
      </c>
      <c r="F1481" t="s">
        <v>4536</v>
      </c>
      <c r="G1481" t="s">
        <v>3761</v>
      </c>
    </row>
    <row r="1482" spans="1:7">
      <c r="A1482" t="s">
        <v>2765</v>
      </c>
      <c r="B1482" t="s">
        <v>3912</v>
      </c>
      <c r="C1482" t="s">
        <v>3003</v>
      </c>
      <c r="D1482" t="s">
        <v>3913</v>
      </c>
      <c r="F1482" t="s">
        <v>3768</v>
      </c>
      <c r="G1482" t="s">
        <v>3761</v>
      </c>
    </row>
    <row r="1483" spans="1:7">
      <c r="A1483" t="s">
        <v>2765</v>
      </c>
      <c r="B1483" t="s">
        <v>3914</v>
      </c>
      <c r="C1483" t="s">
        <v>3003</v>
      </c>
      <c r="D1483" t="s">
        <v>3915</v>
      </c>
      <c r="F1483" t="s">
        <v>4536</v>
      </c>
      <c r="G1483" t="s">
        <v>3761</v>
      </c>
    </row>
    <row r="1484" spans="1:7">
      <c r="A1484" t="s">
        <v>2765</v>
      </c>
      <c r="B1484" t="s">
        <v>3916</v>
      </c>
      <c r="C1484" t="s">
        <v>3003</v>
      </c>
      <c r="D1484" t="s">
        <v>3917</v>
      </c>
      <c r="F1484" t="s">
        <v>3768</v>
      </c>
      <c r="G1484" t="s">
        <v>3761</v>
      </c>
    </row>
    <row r="1485" spans="1:7">
      <c r="A1485" t="s">
        <v>2765</v>
      </c>
      <c r="B1485" t="s">
        <v>3918</v>
      </c>
      <c r="C1485" t="s">
        <v>3003</v>
      </c>
      <c r="D1485" t="s">
        <v>4284</v>
      </c>
      <c r="F1485" t="s">
        <v>4536</v>
      </c>
      <c r="G1485" t="s">
        <v>3761</v>
      </c>
    </row>
    <row r="1486" spans="1:7">
      <c r="A1486" t="s">
        <v>2765</v>
      </c>
      <c r="B1486" t="s">
        <v>3919</v>
      </c>
      <c r="C1486" t="s">
        <v>3003</v>
      </c>
      <c r="D1486" t="s">
        <v>3920</v>
      </c>
      <c r="F1486" t="s">
        <v>3768</v>
      </c>
      <c r="G1486" t="s">
        <v>3761</v>
      </c>
    </row>
    <row r="1487" spans="1:7">
      <c r="A1487" t="s">
        <v>2765</v>
      </c>
      <c r="B1487" t="s">
        <v>3921</v>
      </c>
      <c r="C1487" t="s">
        <v>3003</v>
      </c>
      <c r="D1487" t="s">
        <v>3922</v>
      </c>
      <c r="F1487" t="s">
        <v>3768</v>
      </c>
      <c r="G1487" t="s">
        <v>3761</v>
      </c>
    </row>
    <row r="1488" spans="1:7">
      <c r="A1488" t="s">
        <v>2765</v>
      </c>
      <c r="B1488" t="s">
        <v>3923</v>
      </c>
      <c r="C1488" t="s">
        <v>3003</v>
      </c>
      <c r="D1488" t="s">
        <v>3924</v>
      </c>
      <c r="F1488" t="s">
        <v>3768</v>
      </c>
      <c r="G1488" t="s">
        <v>3761</v>
      </c>
    </row>
    <row r="1489" spans="1:7">
      <c r="A1489" t="s">
        <v>2765</v>
      </c>
      <c r="B1489" t="s">
        <v>3925</v>
      </c>
      <c r="C1489" t="s">
        <v>3003</v>
      </c>
      <c r="D1489" t="s">
        <v>3926</v>
      </c>
      <c r="F1489" t="s">
        <v>3768</v>
      </c>
      <c r="G1489" t="s">
        <v>3761</v>
      </c>
    </row>
    <row r="1490" spans="1:7">
      <c r="A1490" t="s">
        <v>2765</v>
      </c>
      <c r="B1490" t="s">
        <v>3927</v>
      </c>
      <c r="C1490" t="s">
        <v>3003</v>
      </c>
      <c r="D1490" t="s">
        <v>3928</v>
      </c>
      <c r="F1490" t="s">
        <v>4536</v>
      </c>
      <c r="G1490" t="s">
        <v>3761</v>
      </c>
    </row>
    <row r="1491" spans="1:7">
      <c r="A1491" t="s">
        <v>2765</v>
      </c>
      <c r="B1491" t="s">
        <v>3929</v>
      </c>
      <c r="C1491" t="s">
        <v>3003</v>
      </c>
      <c r="D1491" t="s">
        <v>3930</v>
      </c>
      <c r="F1491" t="s">
        <v>3768</v>
      </c>
      <c r="G1491" t="s">
        <v>3761</v>
      </c>
    </row>
    <row r="1492" spans="1:7">
      <c r="A1492" t="s">
        <v>2765</v>
      </c>
      <c r="B1492" t="s">
        <v>3931</v>
      </c>
      <c r="C1492" t="s">
        <v>3003</v>
      </c>
      <c r="D1492" t="s">
        <v>4285</v>
      </c>
      <c r="F1492" t="s">
        <v>3768</v>
      </c>
      <c r="G1492" t="s">
        <v>3761</v>
      </c>
    </row>
    <row r="1493" spans="1:7">
      <c r="A1493" t="s">
        <v>2765</v>
      </c>
      <c r="B1493" t="s">
        <v>3932</v>
      </c>
      <c r="C1493" t="s">
        <v>3003</v>
      </c>
      <c r="D1493" t="s">
        <v>3933</v>
      </c>
      <c r="F1493" t="s">
        <v>3768</v>
      </c>
      <c r="G1493" t="s">
        <v>3761</v>
      </c>
    </row>
    <row r="1494" spans="1:7">
      <c r="A1494" t="s">
        <v>2765</v>
      </c>
      <c r="B1494" t="s">
        <v>3934</v>
      </c>
      <c r="C1494" t="s">
        <v>3003</v>
      </c>
      <c r="D1494" t="s">
        <v>3935</v>
      </c>
      <c r="F1494" t="s">
        <v>3768</v>
      </c>
      <c r="G1494" t="s">
        <v>3761</v>
      </c>
    </row>
    <row r="1495" spans="1:7">
      <c r="A1495" t="s">
        <v>2765</v>
      </c>
      <c r="B1495" t="s">
        <v>3936</v>
      </c>
      <c r="C1495" t="s">
        <v>3003</v>
      </c>
      <c r="D1495" t="s">
        <v>3937</v>
      </c>
      <c r="F1495" t="s">
        <v>4536</v>
      </c>
      <c r="G1495" t="s">
        <v>3761</v>
      </c>
    </row>
    <row r="1496" spans="1:7">
      <c r="A1496" t="s">
        <v>2765</v>
      </c>
      <c r="B1496" t="s">
        <v>3938</v>
      </c>
      <c r="C1496" t="s">
        <v>3003</v>
      </c>
      <c r="D1496" t="s">
        <v>3939</v>
      </c>
      <c r="F1496" t="s">
        <v>3768</v>
      </c>
      <c r="G1496" t="s">
        <v>3761</v>
      </c>
    </row>
    <row r="1497" spans="1:7">
      <c r="A1497" t="s">
        <v>2765</v>
      </c>
      <c r="B1497" t="s">
        <v>3940</v>
      </c>
      <c r="C1497" t="s">
        <v>3003</v>
      </c>
      <c r="D1497" t="s">
        <v>3941</v>
      </c>
      <c r="F1497" t="s">
        <v>4536</v>
      </c>
      <c r="G1497" t="s">
        <v>3761</v>
      </c>
    </row>
    <row r="1498" spans="1:7">
      <c r="A1498" t="s">
        <v>2765</v>
      </c>
      <c r="B1498" t="s">
        <v>3942</v>
      </c>
      <c r="C1498" t="s">
        <v>3003</v>
      </c>
      <c r="D1498" t="s">
        <v>1349</v>
      </c>
      <c r="F1498" t="s">
        <v>3768</v>
      </c>
      <c r="G1498" t="s">
        <v>3761</v>
      </c>
    </row>
    <row r="1499" spans="1:7">
      <c r="A1499" t="s">
        <v>2765</v>
      </c>
      <c r="B1499" t="s">
        <v>3943</v>
      </c>
      <c r="C1499" t="s">
        <v>3003</v>
      </c>
      <c r="D1499" t="s">
        <v>3944</v>
      </c>
      <c r="F1499" t="s">
        <v>4536</v>
      </c>
      <c r="G1499" t="s">
        <v>3761</v>
      </c>
    </row>
    <row r="1500" spans="1:7">
      <c r="A1500" t="s">
        <v>2765</v>
      </c>
      <c r="B1500" t="s">
        <v>3945</v>
      </c>
      <c r="C1500" t="s">
        <v>3003</v>
      </c>
      <c r="D1500" t="s">
        <v>4286</v>
      </c>
      <c r="F1500" t="s">
        <v>3768</v>
      </c>
      <c r="G1500" t="s">
        <v>3761</v>
      </c>
    </row>
    <row r="1501" spans="1:7">
      <c r="A1501" t="s">
        <v>2765</v>
      </c>
      <c r="B1501" t="s">
        <v>3946</v>
      </c>
      <c r="C1501" t="s">
        <v>3003</v>
      </c>
      <c r="D1501" t="s">
        <v>3947</v>
      </c>
      <c r="F1501" t="s">
        <v>4536</v>
      </c>
      <c r="G1501" t="s">
        <v>3761</v>
      </c>
    </row>
    <row r="1502" spans="1:7">
      <c r="A1502" t="s">
        <v>2765</v>
      </c>
      <c r="B1502" t="s">
        <v>3948</v>
      </c>
      <c r="C1502" t="s">
        <v>3003</v>
      </c>
      <c r="D1502" t="s">
        <v>3949</v>
      </c>
      <c r="F1502" t="s">
        <v>3768</v>
      </c>
      <c r="G1502" t="s">
        <v>3761</v>
      </c>
    </row>
    <row r="1503" spans="1:7">
      <c r="A1503" t="s">
        <v>2765</v>
      </c>
      <c r="B1503" t="s">
        <v>3950</v>
      </c>
      <c r="C1503" t="s">
        <v>3003</v>
      </c>
      <c r="D1503" t="s">
        <v>3951</v>
      </c>
      <c r="F1503" t="s">
        <v>3768</v>
      </c>
      <c r="G1503" t="s">
        <v>3761</v>
      </c>
    </row>
    <row r="1504" spans="1:7">
      <c r="A1504" t="s">
        <v>2765</v>
      </c>
      <c r="B1504" t="s">
        <v>3952</v>
      </c>
      <c r="C1504" t="s">
        <v>3003</v>
      </c>
      <c r="D1504" t="s">
        <v>3953</v>
      </c>
      <c r="F1504" t="s">
        <v>3768</v>
      </c>
      <c r="G1504" t="s">
        <v>3761</v>
      </c>
    </row>
    <row r="1505" spans="1:7">
      <c r="A1505" t="s">
        <v>2765</v>
      </c>
      <c r="B1505" t="s">
        <v>3954</v>
      </c>
      <c r="C1505" t="s">
        <v>3003</v>
      </c>
      <c r="D1505" t="s">
        <v>3955</v>
      </c>
      <c r="F1505" t="s">
        <v>4536</v>
      </c>
      <c r="G1505" t="s">
        <v>3761</v>
      </c>
    </row>
    <row r="1506" spans="1:7">
      <c r="A1506" t="s">
        <v>2765</v>
      </c>
      <c r="B1506" t="s">
        <v>3956</v>
      </c>
      <c r="C1506" t="s">
        <v>3003</v>
      </c>
      <c r="D1506" t="s">
        <v>932</v>
      </c>
      <c r="F1506" t="s">
        <v>3768</v>
      </c>
      <c r="G1506" t="s">
        <v>3761</v>
      </c>
    </row>
    <row r="1507" spans="1:7">
      <c r="A1507" t="s">
        <v>2765</v>
      </c>
      <c r="B1507" t="s">
        <v>3957</v>
      </c>
      <c r="C1507" t="s">
        <v>3003</v>
      </c>
      <c r="D1507" t="s">
        <v>4287</v>
      </c>
      <c r="F1507" t="s">
        <v>3768</v>
      </c>
      <c r="G1507" t="s">
        <v>3761</v>
      </c>
    </row>
    <row r="1508" spans="1:7">
      <c r="A1508" t="s">
        <v>2765</v>
      </c>
      <c r="B1508" t="s">
        <v>3958</v>
      </c>
      <c r="C1508" t="s">
        <v>3003</v>
      </c>
      <c r="D1508" t="s">
        <v>3959</v>
      </c>
      <c r="F1508" t="s">
        <v>4536</v>
      </c>
      <c r="G1508" t="s">
        <v>3761</v>
      </c>
    </row>
    <row r="1509" spans="1:7">
      <c r="A1509" t="s">
        <v>2765</v>
      </c>
      <c r="B1509" t="s">
        <v>3960</v>
      </c>
      <c r="C1509" t="s">
        <v>3003</v>
      </c>
      <c r="D1509" t="s">
        <v>3961</v>
      </c>
      <c r="F1509" t="s">
        <v>4536</v>
      </c>
      <c r="G1509" t="s">
        <v>3761</v>
      </c>
    </row>
    <row r="1510" spans="1:7">
      <c r="A1510" t="s">
        <v>2765</v>
      </c>
      <c r="B1510" t="s">
        <v>3962</v>
      </c>
      <c r="C1510" t="s">
        <v>3003</v>
      </c>
      <c r="D1510" t="s">
        <v>3963</v>
      </c>
      <c r="F1510" t="s">
        <v>3768</v>
      </c>
      <c r="G1510" t="s">
        <v>3761</v>
      </c>
    </row>
    <row r="1511" spans="1:7">
      <c r="A1511" t="s">
        <v>2765</v>
      </c>
      <c r="B1511" t="s">
        <v>3964</v>
      </c>
      <c r="C1511" t="s">
        <v>3003</v>
      </c>
      <c r="D1511" t="s">
        <v>3965</v>
      </c>
      <c r="F1511" t="s">
        <v>3768</v>
      </c>
      <c r="G1511" t="s">
        <v>3761</v>
      </c>
    </row>
    <row r="1512" spans="1:7">
      <c r="A1512" t="s">
        <v>2765</v>
      </c>
      <c r="B1512" t="s">
        <v>3966</v>
      </c>
      <c r="C1512" t="s">
        <v>3003</v>
      </c>
      <c r="D1512" t="s">
        <v>3967</v>
      </c>
      <c r="F1512" t="s">
        <v>3768</v>
      </c>
      <c r="G1512" t="s">
        <v>3761</v>
      </c>
    </row>
    <row r="1513" spans="1:7">
      <c r="A1513" t="s">
        <v>2765</v>
      </c>
      <c r="B1513" t="s">
        <v>3968</v>
      </c>
      <c r="C1513" t="s">
        <v>3003</v>
      </c>
      <c r="D1513" t="s">
        <v>4288</v>
      </c>
      <c r="F1513" t="s">
        <v>3767</v>
      </c>
      <c r="G1513" t="s">
        <v>4553</v>
      </c>
    </row>
    <row r="1514" spans="1:7">
      <c r="A1514" t="s">
        <v>2765</v>
      </c>
      <c r="B1514" t="s">
        <v>3969</v>
      </c>
      <c r="C1514" t="s">
        <v>3003</v>
      </c>
      <c r="D1514" t="s">
        <v>3970</v>
      </c>
      <c r="F1514" t="s">
        <v>3767</v>
      </c>
      <c r="G1514" t="s">
        <v>4553</v>
      </c>
    </row>
    <row r="1515" spans="1:7">
      <c r="A1515" t="s">
        <v>2765</v>
      </c>
      <c r="B1515" t="s">
        <v>3971</v>
      </c>
      <c r="C1515" t="s">
        <v>3003</v>
      </c>
      <c r="D1515" t="s">
        <v>3972</v>
      </c>
      <c r="F1515" t="s">
        <v>3772</v>
      </c>
      <c r="G1515" t="s">
        <v>3757</v>
      </c>
    </row>
    <row r="1516" spans="1:7">
      <c r="A1516" t="s">
        <v>2765</v>
      </c>
      <c r="B1516" t="s">
        <v>3973</v>
      </c>
      <c r="C1516" t="s">
        <v>3003</v>
      </c>
      <c r="D1516" t="s">
        <v>3974</v>
      </c>
      <c r="F1516" t="s">
        <v>3772</v>
      </c>
      <c r="G1516" t="s">
        <v>3757</v>
      </c>
    </row>
    <row r="1517" spans="1:7">
      <c r="A1517" t="s">
        <v>2765</v>
      </c>
      <c r="B1517" t="s">
        <v>3975</v>
      </c>
      <c r="C1517" t="s">
        <v>3003</v>
      </c>
      <c r="D1517" t="s">
        <v>3976</v>
      </c>
      <c r="F1517" t="s">
        <v>3758</v>
      </c>
      <c r="G1517" t="s">
        <v>3757</v>
      </c>
    </row>
    <row r="1518" spans="1:7">
      <c r="A1518" t="s">
        <v>2765</v>
      </c>
      <c r="B1518" t="s">
        <v>3977</v>
      </c>
      <c r="C1518" t="s">
        <v>3003</v>
      </c>
      <c r="D1518" t="s">
        <v>3978</v>
      </c>
      <c r="F1518" t="s">
        <v>3758</v>
      </c>
      <c r="G1518" t="s">
        <v>3757</v>
      </c>
    </row>
    <row r="1519" spans="1:7">
      <c r="A1519" t="s">
        <v>2765</v>
      </c>
      <c r="B1519" t="s">
        <v>3979</v>
      </c>
      <c r="C1519" t="s">
        <v>3003</v>
      </c>
      <c r="D1519" t="s">
        <v>3980</v>
      </c>
      <c r="F1519" t="s">
        <v>3756</v>
      </c>
      <c r="G1519" t="s">
        <v>3755</v>
      </c>
    </row>
    <row r="1520" spans="1:7">
      <c r="A1520" t="s">
        <v>2765</v>
      </c>
      <c r="B1520" t="s">
        <v>3981</v>
      </c>
      <c r="C1520" t="s">
        <v>3003</v>
      </c>
      <c r="D1520" t="s">
        <v>3982</v>
      </c>
      <c r="F1520" t="s">
        <v>3756</v>
      </c>
      <c r="G1520" t="s">
        <v>3755</v>
      </c>
    </row>
    <row r="1521" spans="1:7">
      <c r="A1521" t="s">
        <v>2765</v>
      </c>
      <c r="B1521" t="s">
        <v>3983</v>
      </c>
      <c r="C1521" t="s">
        <v>3003</v>
      </c>
      <c r="D1521" t="s">
        <v>3984</v>
      </c>
      <c r="F1521" t="s">
        <v>3756</v>
      </c>
      <c r="G1521" t="s">
        <v>3755</v>
      </c>
    </row>
    <row r="1522" spans="1:7">
      <c r="A1522" t="s">
        <v>2765</v>
      </c>
      <c r="B1522" t="s">
        <v>3985</v>
      </c>
      <c r="C1522" t="s">
        <v>3003</v>
      </c>
      <c r="D1522" t="s">
        <v>3986</v>
      </c>
      <c r="F1522" t="s">
        <v>3756</v>
      </c>
      <c r="G1522" t="s">
        <v>3755</v>
      </c>
    </row>
    <row r="1523" spans="1:7">
      <c r="A1523" t="s">
        <v>2765</v>
      </c>
      <c r="B1523" t="s">
        <v>3987</v>
      </c>
      <c r="C1523" t="s">
        <v>3003</v>
      </c>
      <c r="D1523" t="s">
        <v>3988</v>
      </c>
      <c r="F1523" t="s">
        <v>3756</v>
      </c>
      <c r="G1523" t="s">
        <v>3755</v>
      </c>
    </row>
    <row r="1524" spans="1:7">
      <c r="A1524" t="s">
        <v>2764</v>
      </c>
      <c r="B1524" t="s">
        <v>3989</v>
      </c>
      <c r="C1524" t="s">
        <v>3054</v>
      </c>
      <c r="D1524" t="s">
        <v>3990</v>
      </c>
      <c r="F1524" t="s">
        <v>3785</v>
      </c>
      <c r="G1524" t="s">
        <v>3761</v>
      </c>
    </row>
    <row r="1525" spans="1:7">
      <c r="A1525" t="s">
        <v>2764</v>
      </c>
      <c r="B1525" t="s">
        <v>3991</v>
      </c>
      <c r="C1525" t="s">
        <v>3054</v>
      </c>
      <c r="D1525" t="s">
        <v>3992</v>
      </c>
      <c r="F1525" t="s">
        <v>3773</v>
      </c>
      <c r="G1525" t="s">
        <v>3761</v>
      </c>
    </row>
    <row r="1526" spans="1:7">
      <c r="A1526" t="s">
        <v>2763</v>
      </c>
      <c r="B1526" t="s">
        <v>3993</v>
      </c>
      <c r="C1526" t="s">
        <v>4425</v>
      </c>
      <c r="D1526" t="s">
        <v>4289</v>
      </c>
      <c r="F1526" t="s">
        <v>3756</v>
      </c>
      <c r="G1526" t="s">
        <v>3755</v>
      </c>
    </row>
    <row r="1527" spans="1:7">
      <c r="A1527" t="s">
        <v>4669</v>
      </c>
      <c r="B1527" t="s">
        <v>4670</v>
      </c>
      <c r="C1527" t="s">
        <v>4714</v>
      </c>
      <c r="D1527" t="s">
        <v>4671</v>
      </c>
      <c r="F1527" t="s">
        <v>3765</v>
      </c>
      <c r="G1527" t="s">
        <v>3764</v>
      </c>
    </row>
    <row r="1528" spans="1:7">
      <c r="A1528" t="s">
        <v>4290</v>
      </c>
      <c r="B1528" t="s">
        <v>4291</v>
      </c>
      <c r="C1528" t="s">
        <v>4426</v>
      </c>
      <c r="D1528" t="s">
        <v>4292</v>
      </c>
      <c r="F1528" t="s">
        <v>4541</v>
      </c>
      <c r="G1528" t="s">
        <v>3761</v>
      </c>
    </row>
    <row r="1529" spans="1:7">
      <c r="A1529" t="s">
        <v>2762</v>
      </c>
      <c r="B1529" t="s">
        <v>3994</v>
      </c>
      <c r="C1529" t="s">
        <v>4427</v>
      </c>
      <c r="D1529" t="s">
        <v>3995</v>
      </c>
      <c r="F1529" t="s">
        <v>3769</v>
      </c>
      <c r="G1529" t="s">
        <v>3757</v>
      </c>
    </row>
    <row r="1530" spans="1:7">
      <c r="A1530" t="s">
        <v>4293</v>
      </c>
      <c r="B1530" t="s">
        <v>4294</v>
      </c>
      <c r="C1530" t="s">
        <v>4428</v>
      </c>
      <c r="D1530" t="s">
        <v>4295</v>
      </c>
      <c r="F1530" t="s">
        <v>3756</v>
      </c>
      <c r="G1530" t="s">
        <v>3755</v>
      </c>
    </row>
    <row r="1531" spans="1:7">
      <c r="A1531" t="s">
        <v>2761</v>
      </c>
      <c r="B1531" t="s">
        <v>3996</v>
      </c>
      <c r="C1531" t="s">
        <v>4429</v>
      </c>
      <c r="D1531" t="s">
        <v>3997</v>
      </c>
      <c r="F1531" t="s">
        <v>3789</v>
      </c>
      <c r="G1531" t="s">
        <v>4553</v>
      </c>
    </row>
    <row r="1532" spans="1:7">
      <c r="A1532" t="s">
        <v>2760</v>
      </c>
      <c r="B1532" t="s">
        <v>3998</v>
      </c>
      <c r="C1532" t="s">
        <v>4430</v>
      </c>
      <c r="D1532" t="s">
        <v>3999</v>
      </c>
      <c r="F1532" t="s">
        <v>3767</v>
      </c>
      <c r="G1532" t="s">
        <v>4553</v>
      </c>
    </row>
    <row r="1533" spans="1:7">
      <c r="A1533" t="s">
        <v>2759</v>
      </c>
      <c r="B1533" t="s">
        <v>4000</v>
      </c>
      <c r="C1533" t="s">
        <v>4431</v>
      </c>
      <c r="D1533" t="s">
        <v>4001</v>
      </c>
      <c r="F1533" t="s">
        <v>3790</v>
      </c>
      <c r="G1533" t="s">
        <v>4553</v>
      </c>
    </row>
    <row r="1534" spans="1:7">
      <c r="A1534" t="s">
        <v>2758</v>
      </c>
      <c r="B1534" t="s">
        <v>4002</v>
      </c>
      <c r="C1534" t="s">
        <v>4432</v>
      </c>
      <c r="D1534" t="s">
        <v>4003</v>
      </c>
      <c r="F1534" t="s">
        <v>3756</v>
      </c>
      <c r="G1534" t="s">
        <v>3755</v>
      </c>
    </row>
    <row r="1535" spans="1:7">
      <c r="A1535" t="s">
        <v>2757</v>
      </c>
      <c r="B1535" t="s">
        <v>4004</v>
      </c>
      <c r="C1535" t="s">
        <v>4433</v>
      </c>
      <c r="D1535" t="s">
        <v>4005</v>
      </c>
      <c r="F1535" t="s">
        <v>3790</v>
      </c>
      <c r="G1535" t="s">
        <v>4553</v>
      </c>
    </row>
    <row r="1536" spans="1:7">
      <c r="A1536" t="s">
        <v>4296</v>
      </c>
      <c r="B1536" t="s">
        <v>4297</v>
      </c>
      <c r="C1536" t="s">
        <v>4434</v>
      </c>
      <c r="D1536" t="s">
        <v>4298</v>
      </c>
      <c r="F1536" t="s">
        <v>3765</v>
      </c>
      <c r="G1536" t="s">
        <v>3764</v>
      </c>
    </row>
    <row r="1537" spans="1:7">
      <c r="A1537" t="s">
        <v>2756</v>
      </c>
      <c r="B1537" t="s">
        <v>4006</v>
      </c>
      <c r="C1537" t="s">
        <v>4435</v>
      </c>
      <c r="D1537" t="s">
        <v>4007</v>
      </c>
      <c r="F1537" t="s">
        <v>3758</v>
      </c>
      <c r="G1537" t="s">
        <v>3757</v>
      </c>
    </row>
    <row r="1538" spans="1:7">
      <c r="A1538" t="s">
        <v>2755</v>
      </c>
      <c r="B1538" t="s">
        <v>4008</v>
      </c>
      <c r="C1538" t="s">
        <v>4436</v>
      </c>
      <c r="D1538" t="s">
        <v>4009</v>
      </c>
      <c r="F1538" t="s">
        <v>3758</v>
      </c>
      <c r="G1538" t="s">
        <v>3757</v>
      </c>
    </row>
    <row r="1539" spans="1:7">
      <c r="A1539" t="s">
        <v>2754</v>
      </c>
      <c r="B1539" t="s">
        <v>4010</v>
      </c>
      <c r="C1539" t="s">
        <v>4437</v>
      </c>
      <c r="D1539" t="s">
        <v>4011</v>
      </c>
      <c r="F1539" t="s">
        <v>4536</v>
      </c>
      <c r="G1539" t="s">
        <v>3761</v>
      </c>
    </row>
    <row r="1540" spans="1:7">
      <c r="A1540" t="s">
        <v>2753</v>
      </c>
      <c r="B1540" t="s">
        <v>4012</v>
      </c>
      <c r="C1540" t="s">
        <v>4438</v>
      </c>
      <c r="D1540" t="s">
        <v>4013</v>
      </c>
      <c r="F1540" t="s">
        <v>3756</v>
      </c>
      <c r="G1540" t="s">
        <v>3755</v>
      </c>
    </row>
    <row r="1541" spans="1:7">
      <c r="A1541" t="s">
        <v>4673</v>
      </c>
      <c r="B1541" t="s">
        <v>4674</v>
      </c>
      <c r="C1541" t="s">
        <v>4713</v>
      </c>
      <c r="D1541" t="s">
        <v>4713</v>
      </c>
      <c r="F1541" t="s">
        <v>3765</v>
      </c>
      <c r="G1541" t="s">
        <v>3764</v>
      </c>
    </row>
    <row r="1542" spans="1:7">
      <c r="A1542" t="s">
        <v>2752</v>
      </c>
      <c r="B1542" t="s">
        <v>4014</v>
      </c>
      <c r="C1542" t="s">
        <v>4439</v>
      </c>
      <c r="D1542" t="s">
        <v>4015</v>
      </c>
      <c r="F1542" t="s">
        <v>4556</v>
      </c>
      <c r="G1542" t="s">
        <v>3761</v>
      </c>
    </row>
    <row r="1543" spans="1:7">
      <c r="A1543" t="s">
        <v>2751</v>
      </c>
      <c r="B1543" t="s">
        <v>4016</v>
      </c>
      <c r="C1543" t="s">
        <v>4440</v>
      </c>
      <c r="D1543" t="s">
        <v>4786</v>
      </c>
      <c r="F1543" t="s">
        <v>4569</v>
      </c>
      <c r="G1543" t="s">
        <v>3770</v>
      </c>
    </row>
    <row r="1544" spans="1:7">
      <c r="A1544" t="s">
        <v>2750</v>
      </c>
      <c r="B1544" t="s">
        <v>4017</v>
      </c>
      <c r="C1544" t="s">
        <v>4441</v>
      </c>
      <c r="D1544" t="s">
        <v>4018</v>
      </c>
      <c r="F1544" t="s">
        <v>4787</v>
      </c>
      <c r="G1544" t="s">
        <v>4553</v>
      </c>
    </row>
    <row r="1545" spans="1:7">
      <c r="A1545" t="s">
        <v>2749</v>
      </c>
      <c r="B1545" t="s">
        <v>4019</v>
      </c>
      <c r="C1545" t="s">
        <v>4442</v>
      </c>
      <c r="D1545" t="s">
        <v>4020</v>
      </c>
      <c r="F1545" t="s">
        <v>3790</v>
      </c>
      <c r="G1545" t="s">
        <v>4553</v>
      </c>
    </row>
    <row r="1546" spans="1:7">
      <c r="A1546" t="s">
        <v>4677</v>
      </c>
      <c r="B1546" t="s">
        <v>4678</v>
      </c>
      <c r="C1546" t="s">
        <v>4716</v>
      </c>
      <c r="D1546" t="s">
        <v>4716</v>
      </c>
      <c r="F1546" t="s">
        <v>3765</v>
      </c>
      <c r="G1546" t="s">
        <v>3764</v>
      </c>
    </row>
    <row r="1547" spans="1:7">
      <c r="A1547" t="s">
        <v>2748</v>
      </c>
      <c r="B1547" t="s">
        <v>4021</v>
      </c>
      <c r="C1547" t="s">
        <v>4443</v>
      </c>
      <c r="D1547" t="s">
        <v>4022</v>
      </c>
      <c r="F1547" t="s">
        <v>3758</v>
      </c>
      <c r="G1547" t="s">
        <v>3757</v>
      </c>
    </row>
    <row r="1548" spans="1:7">
      <c r="A1548" t="s">
        <v>2747</v>
      </c>
      <c r="B1548" t="s">
        <v>4023</v>
      </c>
      <c r="C1548" t="s">
        <v>4444</v>
      </c>
      <c r="D1548" t="s">
        <v>4024</v>
      </c>
      <c r="F1548" t="s">
        <v>3789</v>
      </c>
      <c r="G1548" t="s">
        <v>4553</v>
      </c>
    </row>
    <row r="1549" spans="1:7">
      <c r="A1549" t="s">
        <v>2746</v>
      </c>
      <c r="B1549" t="s">
        <v>4025</v>
      </c>
      <c r="C1549" t="s">
        <v>4026</v>
      </c>
      <c r="D1549" t="s">
        <v>4026</v>
      </c>
      <c r="F1549" t="s">
        <v>3767</v>
      </c>
      <c r="G1549" t="s">
        <v>4553</v>
      </c>
    </row>
    <row r="1550" spans="1:7">
      <c r="A1550" t="s">
        <v>2745</v>
      </c>
      <c r="B1550" t="s">
        <v>4027</v>
      </c>
      <c r="C1550" t="s">
        <v>4445</v>
      </c>
      <c r="D1550" t="s">
        <v>4028</v>
      </c>
      <c r="F1550" t="s">
        <v>3756</v>
      </c>
      <c r="G1550" t="s">
        <v>3755</v>
      </c>
    </row>
    <row r="1551" spans="1:7">
      <c r="A1551" t="s">
        <v>2744</v>
      </c>
      <c r="B1551" t="s">
        <v>4029</v>
      </c>
      <c r="C1551" t="s">
        <v>4446</v>
      </c>
      <c r="D1551" t="s">
        <v>4030</v>
      </c>
      <c r="F1551" t="s">
        <v>4729</v>
      </c>
      <c r="G1551" t="s">
        <v>3755</v>
      </c>
    </row>
    <row r="1552" spans="1:7">
      <c r="A1552" t="s">
        <v>2743</v>
      </c>
      <c r="B1552" t="s">
        <v>4031</v>
      </c>
      <c r="C1552" t="s">
        <v>4447</v>
      </c>
      <c r="D1552" t="s">
        <v>4032</v>
      </c>
      <c r="F1552" t="s">
        <v>3799</v>
      </c>
      <c r="G1552" t="s">
        <v>3770</v>
      </c>
    </row>
    <row r="1553" spans="1:7">
      <c r="A1553" t="s">
        <v>2742</v>
      </c>
      <c r="B1553" t="s">
        <v>4033</v>
      </c>
      <c r="C1553" t="s">
        <v>4299</v>
      </c>
      <c r="D1553" t="s">
        <v>4299</v>
      </c>
      <c r="F1553" t="s">
        <v>3771</v>
      </c>
      <c r="G1553" t="s">
        <v>3770</v>
      </c>
    </row>
    <row r="1554" spans="1:7">
      <c r="A1554" t="s">
        <v>2741</v>
      </c>
      <c r="B1554" t="s">
        <v>4034</v>
      </c>
      <c r="C1554" t="s">
        <v>4448</v>
      </c>
      <c r="D1554" t="s">
        <v>4035</v>
      </c>
      <c r="F1554" t="s">
        <v>4616</v>
      </c>
      <c r="G1554" t="s">
        <v>4553</v>
      </c>
    </row>
    <row r="1555" spans="1:7">
      <c r="A1555" t="s">
        <v>4300</v>
      </c>
      <c r="B1555" t="s">
        <v>4301</v>
      </c>
      <c r="C1555" t="s">
        <v>4449</v>
      </c>
      <c r="D1555" t="s">
        <v>4788</v>
      </c>
      <c r="F1555" t="s">
        <v>4647</v>
      </c>
      <c r="G1555" t="s">
        <v>3770</v>
      </c>
    </row>
    <row r="1556" spans="1:7">
      <c r="A1556" t="s">
        <v>2740</v>
      </c>
      <c r="B1556" t="s">
        <v>4036</v>
      </c>
      <c r="C1556" t="s">
        <v>4450</v>
      </c>
      <c r="D1556" t="s">
        <v>4037</v>
      </c>
      <c r="F1556" t="s">
        <v>3771</v>
      </c>
      <c r="G1556" t="s">
        <v>3770</v>
      </c>
    </row>
    <row r="1557" spans="1:7">
      <c r="A1557" t="s">
        <v>2739</v>
      </c>
      <c r="B1557" t="s">
        <v>4038</v>
      </c>
      <c r="C1557" t="s">
        <v>4451</v>
      </c>
      <c r="D1557" t="s">
        <v>4039</v>
      </c>
      <c r="F1557" t="s">
        <v>4616</v>
      </c>
      <c r="G1557" t="s">
        <v>4553</v>
      </c>
    </row>
    <row r="1558" spans="1:7">
      <c r="A1558" t="s">
        <v>2738</v>
      </c>
      <c r="B1558" t="s">
        <v>4040</v>
      </c>
      <c r="C1558" t="s">
        <v>4452</v>
      </c>
      <c r="D1558" t="s">
        <v>4041</v>
      </c>
      <c r="F1558" t="s">
        <v>4616</v>
      </c>
      <c r="G1558" t="s">
        <v>4553</v>
      </c>
    </row>
    <row r="1559" spans="1:7">
      <c r="A1559" t="s">
        <v>2737</v>
      </c>
      <c r="B1559" t="s">
        <v>4042</v>
      </c>
      <c r="C1559" t="s">
        <v>4453</v>
      </c>
      <c r="D1559" t="s">
        <v>4043</v>
      </c>
      <c r="F1559" t="s">
        <v>4569</v>
      </c>
      <c r="G1559" t="s">
        <v>3770</v>
      </c>
    </row>
    <row r="1560" spans="1:7">
      <c r="A1560" t="s">
        <v>2736</v>
      </c>
      <c r="B1560" t="s">
        <v>4044</v>
      </c>
      <c r="C1560" t="s">
        <v>4454</v>
      </c>
      <c r="D1560" t="s">
        <v>4045</v>
      </c>
      <c r="F1560" t="s">
        <v>3789</v>
      </c>
      <c r="G1560" t="s">
        <v>4553</v>
      </c>
    </row>
    <row r="1561" spans="1:7">
      <c r="A1561" t="s">
        <v>2735</v>
      </c>
      <c r="B1561" t="s">
        <v>4046</v>
      </c>
      <c r="C1561" t="s">
        <v>4455</v>
      </c>
      <c r="D1561" t="s">
        <v>4047</v>
      </c>
      <c r="F1561" t="s">
        <v>4569</v>
      </c>
      <c r="G1561" t="s">
        <v>3770</v>
      </c>
    </row>
    <row r="1562" spans="1:7">
      <c r="A1562" t="s">
        <v>2734</v>
      </c>
      <c r="B1562" t="s">
        <v>4048</v>
      </c>
      <c r="C1562" t="s">
        <v>4456</v>
      </c>
      <c r="D1562" t="s">
        <v>4302</v>
      </c>
      <c r="F1562" t="s">
        <v>3756</v>
      </c>
      <c r="G1562" t="s">
        <v>3755</v>
      </c>
    </row>
    <row r="1563" spans="1:7">
      <c r="A1563" t="s">
        <v>2733</v>
      </c>
      <c r="B1563" t="s">
        <v>4049</v>
      </c>
      <c r="C1563" t="s">
        <v>4457</v>
      </c>
      <c r="D1563" t="s">
        <v>4050</v>
      </c>
      <c r="F1563" t="s">
        <v>4569</v>
      </c>
      <c r="G1563" t="s">
        <v>3770</v>
      </c>
    </row>
    <row r="1564" spans="1:7">
      <c r="A1564" t="s">
        <v>2732</v>
      </c>
      <c r="B1564" t="s">
        <v>4051</v>
      </c>
      <c r="C1564" t="s">
        <v>4458</v>
      </c>
      <c r="D1564" t="s">
        <v>4052</v>
      </c>
      <c r="F1564" t="s">
        <v>4569</v>
      </c>
      <c r="G1564" t="s">
        <v>3770</v>
      </c>
    </row>
    <row r="1565" spans="1:7">
      <c r="A1565" t="s">
        <v>2731</v>
      </c>
      <c r="B1565" t="s">
        <v>4053</v>
      </c>
      <c r="C1565" t="s">
        <v>4459</v>
      </c>
      <c r="D1565" t="s">
        <v>4054</v>
      </c>
      <c r="F1565" t="s">
        <v>4569</v>
      </c>
      <c r="G1565" t="s">
        <v>3770</v>
      </c>
    </row>
    <row r="1566" spans="1:7">
      <c r="A1566" t="s">
        <v>2730</v>
      </c>
      <c r="B1566" t="s">
        <v>4055</v>
      </c>
      <c r="C1566" t="s">
        <v>4460</v>
      </c>
      <c r="D1566" t="s">
        <v>4056</v>
      </c>
      <c r="F1566" t="s">
        <v>4536</v>
      </c>
      <c r="G1566" t="s">
        <v>3761</v>
      </c>
    </row>
    <row r="1567" spans="1:7">
      <c r="A1567" t="s">
        <v>4679</v>
      </c>
      <c r="B1567" t="s">
        <v>4680</v>
      </c>
      <c r="C1567" t="s">
        <v>4712</v>
      </c>
      <c r="D1567" t="s">
        <v>4712</v>
      </c>
      <c r="F1567" t="s">
        <v>4536</v>
      </c>
      <c r="G1567" t="s">
        <v>3761</v>
      </c>
    </row>
    <row r="1568" spans="1:7">
      <c r="A1568" t="s">
        <v>2729</v>
      </c>
      <c r="B1568" t="s">
        <v>4057</v>
      </c>
      <c r="C1568" t="s">
        <v>4461</v>
      </c>
      <c r="D1568" t="s">
        <v>4058</v>
      </c>
      <c r="F1568" t="s">
        <v>3756</v>
      </c>
      <c r="G1568" t="s">
        <v>3755</v>
      </c>
    </row>
    <row r="1569" spans="1:7">
      <c r="A1569" t="s">
        <v>4681</v>
      </c>
      <c r="B1569" t="s">
        <v>4682</v>
      </c>
      <c r="C1569" t="s">
        <v>4711</v>
      </c>
      <c r="D1569" t="s">
        <v>4711</v>
      </c>
      <c r="F1569" t="s">
        <v>3782</v>
      </c>
      <c r="G1569" t="s">
        <v>3761</v>
      </c>
    </row>
    <row r="1570" spans="1:7">
      <c r="A1570" t="s">
        <v>4303</v>
      </c>
      <c r="B1570" t="s">
        <v>4304</v>
      </c>
      <c r="C1570" t="s">
        <v>4462</v>
      </c>
      <c r="D1570" t="s">
        <v>4789</v>
      </c>
      <c r="F1570" t="s">
        <v>3798</v>
      </c>
      <c r="G1570" t="s">
        <v>3757</v>
      </c>
    </row>
    <row r="1571" spans="1:7">
      <c r="A1571" t="s">
        <v>4683</v>
      </c>
      <c r="B1571" t="s">
        <v>4684</v>
      </c>
      <c r="C1571" t="s">
        <v>4710</v>
      </c>
      <c r="D1571" t="s">
        <v>4685</v>
      </c>
      <c r="F1571" t="s">
        <v>3782</v>
      </c>
      <c r="G1571" t="s">
        <v>3761</v>
      </c>
    </row>
    <row r="1572" spans="1:7">
      <c r="A1572" t="s">
        <v>2728</v>
      </c>
      <c r="B1572" t="s">
        <v>4059</v>
      </c>
      <c r="C1572" t="s">
        <v>4463</v>
      </c>
      <c r="D1572" t="s">
        <v>4060</v>
      </c>
      <c r="F1572" t="s">
        <v>3784</v>
      </c>
      <c r="G1572" t="s">
        <v>3770</v>
      </c>
    </row>
    <row r="1573" spans="1:7">
      <c r="A1573" t="s">
        <v>4305</v>
      </c>
      <c r="B1573" t="s">
        <v>4306</v>
      </c>
      <c r="C1573" t="s">
        <v>4464</v>
      </c>
      <c r="D1573" t="s">
        <v>4307</v>
      </c>
      <c r="F1573" t="s">
        <v>3776</v>
      </c>
      <c r="G1573" t="s">
        <v>3761</v>
      </c>
    </row>
    <row r="1574" spans="1:7">
      <c r="A1574" t="s">
        <v>2727</v>
      </c>
      <c r="B1574" t="s">
        <v>4061</v>
      </c>
      <c r="C1574" t="s">
        <v>4465</v>
      </c>
      <c r="D1574" t="s">
        <v>4062</v>
      </c>
      <c r="F1574" t="s">
        <v>4616</v>
      </c>
      <c r="G1574" t="s">
        <v>4553</v>
      </c>
    </row>
    <row r="1575" spans="1:7">
      <c r="A1575" t="s">
        <v>4308</v>
      </c>
      <c r="B1575" t="s">
        <v>4309</v>
      </c>
      <c r="C1575" t="s">
        <v>4466</v>
      </c>
      <c r="D1575" t="s">
        <v>4310</v>
      </c>
      <c r="F1575" t="s">
        <v>3756</v>
      </c>
      <c r="G1575" t="s">
        <v>3755</v>
      </c>
    </row>
    <row r="1576" spans="1:7">
      <c r="A1576" t="s">
        <v>2726</v>
      </c>
      <c r="B1576" t="s">
        <v>4063</v>
      </c>
      <c r="C1576" t="s">
        <v>4467</v>
      </c>
      <c r="D1576" t="s">
        <v>4064</v>
      </c>
      <c r="F1576" t="s">
        <v>3791</v>
      </c>
      <c r="G1576" t="s">
        <v>3755</v>
      </c>
    </row>
    <row r="1577" spans="1:7">
      <c r="A1577" t="s">
        <v>2725</v>
      </c>
      <c r="B1577" t="s">
        <v>4065</v>
      </c>
      <c r="C1577" t="s">
        <v>4066</v>
      </c>
      <c r="D1577" t="s">
        <v>4066</v>
      </c>
      <c r="F1577" t="s">
        <v>3790</v>
      </c>
      <c r="G1577" t="s">
        <v>4553</v>
      </c>
    </row>
    <row r="1578" spans="1:7">
      <c r="A1578" t="s">
        <v>2724</v>
      </c>
      <c r="B1578" t="s">
        <v>4067</v>
      </c>
      <c r="C1578" t="s">
        <v>4468</v>
      </c>
      <c r="D1578" t="s">
        <v>4068</v>
      </c>
      <c r="F1578" t="s">
        <v>4616</v>
      </c>
      <c r="G1578" t="s">
        <v>4553</v>
      </c>
    </row>
    <row r="1579" spans="1:7">
      <c r="A1579" t="s">
        <v>2723</v>
      </c>
      <c r="B1579" t="s">
        <v>4069</v>
      </c>
      <c r="C1579" t="s">
        <v>4469</v>
      </c>
      <c r="D1579" t="s">
        <v>4070</v>
      </c>
      <c r="F1579" t="s">
        <v>3767</v>
      </c>
      <c r="G1579" t="s">
        <v>4553</v>
      </c>
    </row>
    <row r="1580" spans="1:7">
      <c r="A1580" t="s">
        <v>2722</v>
      </c>
      <c r="B1580" t="s">
        <v>4071</v>
      </c>
      <c r="C1580" t="s">
        <v>4072</v>
      </c>
      <c r="D1580" t="s">
        <v>4072</v>
      </c>
      <c r="F1580" t="s">
        <v>3784</v>
      </c>
      <c r="G1580" t="s">
        <v>3770</v>
      </c>
    </row>
    <row r="1581" spans="1:7">
      <c r="A1581" t="s">
        <v>3591</v>
      </c>
      <c r="B1581" t="s">
        <v>3574</v>
      </c>
      <c r="C1581" t="s">
        <v>4311</v>
      </c>
      <c r="D1581" t="s">
        <v>4311</v>
      </c>
      <c r="F1581" t="s">
        <v>3772</v>
      </c>
      <c r="G1581" t="s">
        <v>4553</v>
      </c>
    </row>
    <row r="1582" spans="1:7">
      <c r="A1582" t="s">
        <v>2721</v>
      </c>
      <c r="B1582" t="s">
        <v>4073</v>
      </c>
      <c r="C1582" t="s">
        <v>4470</v>
      </c>
      <c r="D1582" t="s">
        <v>4074</v>
      </c>
      <c r="F1582" t="s">
        <v>4545</v>
      </c>
      <c r="G1582" t="s">
        <v>3761</v>
      </c>
    </row>
    <row r="1583" spans="1:7">
      <c r="A1583" t="s">
        <v>2720</v>
      </c>
      <c r="B1583" t="s">
        <v>4075</v>
      </c>
      <c r="C1583" t="s">
        <v>4471</v>
      </c>
      <c r="D1583" t="s">
        <v>4076</v>
      </c>
      <c r="F1583" t="s">
        <v>3767</v>
      </c>
      <c r="G1583" t="s">
        <v>4553</v>
      </c>
    </row>
    <row r="1584" spans="1:7">
      <c r="A1584" t="s">
        <v>2719</v>
      </c>
      <c r="B1584" t="s">
        <v>4077</v>
      </c>
      <c r="C1584" t="s">
        <v>4472</v>
      </c>
      <c r="D1584" t="s">
        <v>4078</v>
      </c>
      <c r="F1584" t="s">
        <v>3767</v>
      </c>
      <c r="G1584" t="s">
        <v>4553</v>
      </c>
    </row>
    <row r="1585" spans="1:7">
      <c r="A1585" t="s">
        <v>4312</v>
      </c>
      <c r="B1585" t="s">
        <v>4313</v>
      </c>
      <c r="C1585" t="s">
        <v>4473</v>
      </c>
      <c r="D1585" t="s">
        <v>4314</v>
      </c>
      <c r="F1585" t="s">
        <v>3758</v>
      </c>
      <c r="G1585" t="s">
        <v>3757</v>
      </c>
    </row>
    <row r="1586" spans="1:7">
      <c r="A1586" t="s">
        <v>2718</v>
      </c>
      <c r="B1586" t="s">
        <v>4079</v>
      </c>
      <c r="C1586" t="s">
        <v>4474</v>
      </c>
      <c r="D1586" t="s">
        <v>4080</v>
      </c>
      <c r="F1586" t="s">
        <v>3768</v>
      </c>
      <c r="G1586" t="s">
        <v>3761</v>
      </c>
    </row>
    <row r="1587" spans="1:7">
      <c r="A1587" t="s">
        <v>2717</v>
      </c>
      <c r="B1587" t="s">
        <v>4081</v>
      </c>
      <c r="C1587" t="s">
        <v>4475</v>
      </c>
      <c r="D1587" t="s">
        <v>4082</v>
      </c>
      <c r="F1587" t="s">
        <v>4569</v>
      </c>
      <c r="G1587" t="s">
        <v>3770</v>
      </c>
    </row>
    <row r="1588" spans="1:7">
      <c r="A1588" t="s">
        <v>2716</v>
      </c>
      <c r="B1588" t="s">
        <v>4083</v>
      </c>
      <c r="C1588" t="s">
        <v>4476</v>
      </c>
      <c r="D1588" t="s">
        <v>4084</v>
      </c>
      <c r="F1588" t="s">
        <v>4787</v>
      </c>
      <c r="G1588" t="s">
        <v>4553</v>
      </c>
    </row>
    <row r="1589" spans="1:7">
      <c r="A1589" t="s">
        <v>2715</v>
      </c>
      <c r="B1589" t="s">
        <v>4085</v>
      </c>
      <c r="C1589" t="s">
        <v>4477</v>
      </c>
      <c r="D1589" t="s">
        <v>4086</v>
      </c>
      <c r="F1589" t="s">
        <v>3769</v>
      </c>
      <c r="G1589" t="s">
        <v>3757</v>
      </c>
    </row>
    <row r="1590" spans="1:7">
      <c r="A1590" t="s">
        <v>2714</v>
      </c>
      <c r="B1590" t="s">
        <v>4087</v>
      </c>
      <c r="C1590" t="s">
        <v>4478</v>
      </c>
      <c r="D1590" t="s">
        <v>4088</v>
      </c>
      <c r="F1590" t="s">
        <v>3790</v>
      </c>
      <c r="G1590" t="s">
        <v>4553</v>
      </c>
    </row>
    <row r="1591" spans="1:7">
      <c r="A1591" t="s">
        <v>2713</v>
      </c>
      <c r="B1591" t="s">
        <v>4089</v>
      </c>
      <c r="C1591" t="s">
        <v>4479</v>
      </c>
      <c r="D1591" t="s">
        <v>4090</v>
      </c>
      <c r="F1591" t="s">
        <v>4569</v>
      </c>
      <c r="G1591" t="s">
        <v>3770</v>
      </c>
    </row>
    <row r="1592" spans="1:7">
      <c r="A1592" t="s">
        <v>2712</v>
      </c>
      <c r="B1592" t="s">
        <v>4091</v>
      </c>
      <c r="C1592" t="s">
        <v>4480</v>
      </c>
      <c r="D1592" t="s">
        <v>4092</v>
      </c>
      <c r="F1592" t="s">
        <v>4616</v>
      </c>
      <c r="G1592" t="s">
        <v>4553</v>
      </c>
    </row>
    <row r="1593" spans="1:7">
      <c r="A1593" t="s">
        <v>2711</v>
      </c>
      <c r="B1593" t="s">
        <v>4093</v>
      </c>
      <c r="C1593" t="s">
        <v>4481</v>
      </c>
      <c r="D1593" t="s">
        <v>4094</v>
      </c>
      <c r="F1593" t="s">
        <v>4616</v>
      </c>
      <c r="G1593" t="s">
        <v>4553</v>
      </c>
    </row>
    <row r="1594" spans="1:7">
      <c r="A1594" t="s">
        <v>2710</v>
      </c>
      <c r="B1594" t="s">
        <v>4095</v>
      </c>
      <c r="C1594" t="s">
        <v>4482</v>
      </c>
      <c r="D1594" t="s">
        <v>4096</v>
      </c>
      <c r="F1594" t="s">
        <v>3756</v>
      </c>
      <c r="G1594" t="s">
        <v>3755</v>
      </c>
    </row>
    <row r="1595" spans="1:7">
      <c r="A1595" t="s">
        <v>2709</v>
      </c>
      <c r="B1595" t="s">
        <v>4097</v>
      </c>
      <c r="C1595" t="s">
        <v>4483</v>
      </c>
      <c r="D1595" t="s">
        <v>4098</v>
      </c>
      <c r="F1595" t="s">
        <v>4569</v>
      </c>
      <c r="G1595" t="s">
        <v>3770</v>
      </c>
    </row>
    <row r="1596" spans="1:7">
      <c r="A1596" t="s">
        <v>2708</v>
      </c>
      <c r="B1596" t="s">
        <v>4099</v>
      </c>
      <c r="C1596" t="s">
        <v>4100</v>
      </c>
      <c r="D1596" t="s">
        <v>4100</v>
      </c>
      <c r="F1596" t="s">
        <v>4545</v>
      </c>
      <c r="G1596" t="s">
        <v>3761</v>
      </c>
    </row>
    <row r="1597" spans="1:7">
      <c r="A1597" t="s">
        <v>2707</v>
      </c>
      <c r="B1597" t="s">
        <v>4101</v>
      </c>
      <c r="C1597" t="s">
        <v>4102</v>
      </c>
      <c r="D1597" t="s">
        <v>4102</v>
      </c>
      <c r="F1597" t="s">
        <v>3756</v>
      </c>
      <c r="G1597" t="s">
        <v>3755</v>
      </c>
    </row>
    <row r="1598" spans="1:7">
      <c r="A1598" t="s">
        <v>2706</v>
      </c>
      <c r="B1598" t="s">
        <v>4103</v>
      </c>
      <c r="C1598" t="s">
        <v>4104</v>
      </c>
      <c r="D1598" t="s">
        <v>4104</v>
      </c>
      <c r="F1598" t="s">
        <v>3767</v>
      </c>
      <c r="G1598" t="s">
        <v>4553</v>
      </c>
    </row>
    <row r="1599" spans="1:7">
      <c r="A1599" t="s">
        <v>2705</v>
      </c>
      <c r="B1599" t="s">
        <v>4105</v>
      </c>
      <c r="C1599" t="s">
        <v>4484</v>
      </c>
      <c r="D1599" t="s">
        <v>4106</v>
      </c>
      <c r="F1599" t="s">
        <v>3789</v>
      </c>
      <c r="G1599" t="s">
        <v>4553</v>
      </c>
    </row>
    <row r="1600" spans="1:7">
      <c r="A1600" t="s">
        <v>2704</v>
      </c>
      <c r="B1600" t="s">
        <v>4107</v>
      </c>
      <c r="C1600" t="s">
        <v>4485</v>
      </c>
      <c r="D1600" t="s">
        <v>4108</v>
      </c>
      <c r="F1600" t="s">
        <v>4687</v>
      </c>
      <c r="G1600" t="s">
        <v>3770</v>
      </c>
    </row>
    <row r="1601" spans="1:7">
      <c r="A1601" t="s">
        <v>4689</v>
      </c>
      <c r="B1601" t="s">
        <v>4690</v>
      </c>
      <c r="C1601" t="s">
        <v>4709</v>
      </c>
      <c r="D1601" t="s">
        <v>4691</v>
      </c>
      <c r="F1601" t="s">
        <v>3782</v>
      </c>
      <c r="G1601" t="s">
        <v>3761</v>
      </c>
    </row>
    <row r="1602" spans="1:7">
      <c r="A1602" t="s">
        <v>2703</v>
      </c>
      <c r="B1602" t="s">
        <v>4109</v>
      </c>
      <c r="C1602" t="s">
        <v>4110</v>
      </c>
      <c r="D1602" t="s">
        <v>4110</v>
      </c>
      <c r="F1602" t="s">
        <v>3790</v>
      </c>
      <c r="G1602" t="s">
        <v>4553</v>
      </c>
    </row>
    <row r="1603" spans="1:7">
      <c r="A1603" t="s">
        <v>2702</v>
      </c>
      <c r="B1603" t="s">
        <v>4791</v>
      </c>
      <c r="C1603" t="s">
        <v>3053</v>
      </c>
      <c r="D1603" t="s">
        <v>4790</v>
      </c>
      <c r="F1603" t="s">
        <v>3768</v>
      </c>
      <c r="G1603" t="s">
        <v>3761</v>
      </c>
    </row>
    <row r="1604" spans="1:7">
      <c r="A1604" t="s">
        <v>2702</v>
      </c>
      <c r="B1604" t="s">
        <v>4793</v>
      </c>
      <c r="C1604" t="s">
        <v>3053</v>
      </c>
      <c r="D1604" t="s">
        <v>4792</v>
      </c>
      <c r="F1604" t="s">
        <v>3768</v>
      </c>
      <c r="G1604" t="s">
        <v>3761</v>
      </c>
    </row>
    <row r="1605" spans="1:7">
      <c r="A1605" t="s">
        <v>2702</v>
      </c>
      <c r="B1605" t="s">
        <v>4795</v>
      </c>
      <c r="C1605" t="s">
        <v>3053</v>
      </c>
      <c r="D1605" t="s">
        <v>4794</v>
      </c>
      <c r="F1605" t="s">
        <v>4536</v>
      </c>
      <c r="G1605" t="s">
        <v>3761</v>
      </c>
    </row>
    <row r="1606" spans="1:7">
      <c r="A1606" t="s">
        <v>2702</v>
      </c>
      <c r="B1606" t="s">
        <v>4797</v>
      </c>
      <c r="C1606" t="s">
        <v>3053</v>
      </c>
      <c r="D1606" t="s">
        <v>4796</v>
      </c>
      <c r="F1606" t="s">
        <v>4536</v>
      </c>
      <c r="G1606" t="s">
        <v>3761</v>
      </c>
    </row>
    <row r="1607" spans="1:7">
      <c r="A1607" t="s">
        <v>2702</v>
      </c>
      <c r="B1607" t="s">
        <v>4799</v>
      </c>
      <c r="C1607" t="s">
        <v>3053</v>
      </c>
      <c r="D1607" t="s">
        <v>4798</v>
      </c>
      <c r="F1607" t="s">
        <v>4536</v>
      </c>
      <c r="G1607" t="s">
        <v>3761</v>
      </c>
    </row>
    <row r="1608" spans="1:7">
      <c r="A1608" t="s">
        <v>2702</v>
      </c>
      <c r="B1608" t="s">
        <v>4801</v>
      </c>
      <c r="C1608" t="s">
        <v>3053</v>
      </c>
      <c r="D1608" t="s">
        <v>4800</v>
      </c>
      <c r="F1608" t="s">
        <v>4536</v>
      </c>
      <c r="G1608" t="s">
        <v>3761</v>
      </c>
    </row>
    <row r="1609" spans="1:7">
      <c r="A1609" t="s">
        <v>2702</v>
      </c>
      <c r="B1609" t="s">
        <v>4111</v>
      </c>
      <c r="C1609" t="s">
        <v>3053</v>
      </c>
      <c r="D1609" t="s">
        <v>4315</v>
      </c>
      <c r="F1609" t="s">
        <v>3772</v>
      </c>
      <c r="G1609" t="s">
        <v>3757</v>
      </c>
    </row>
    <row r="1610" spans="1:7">
      <c r="A1610" t="s">
        <v>2702</v>
      </c>
      <c r="B1610" t="s">
        <v>4112</v>
      </c>
      <c r="C1610" t="s">
        <v>3053</v>
      </c>
      <c r="D1610" t="s">
        <v>4316</v>
      </c>
      <c r="F1610" t="s">
        <v>3756</v>
      </c>
      <c r="G1610" t="s">
        <v>3755</v>
      </c>
    </row>
    <row r="1611" spans="1:7">
      <c r="A1611" t="s">
        <v>2701</v>
      </c>
      <c r="B1611" t="s">
        <v>4113</v>
      </c>
      <c r="C1611" t="s">
        <v>3052</v>
      </c>
      <c r="D1611" t="s">
        <v>4114</v>
      </c>
      <c r="F1611" t="s">
        <v>3766</v>
      </c>
      <c r="G1611" t="s">
        <v>3761</v>
      </c>
    </row>
    <row r="1612" spans="1:7">
      <c r="A1612" t="s">
        <v>2701</v>
      </c>
      <c r="B1612" t="s">
        <v>4115</v>
      </c>
      <c r="C1612" t="s">
        <v>3052</v>
      </c>
      <c r="D1612" t="s">
        <v>4116</v>
      </c>
      <c r="F1612" t="s">
        <v>4545</v>
      </c>
      <c r="G1612" t="s">
        <v>3761</v>
      </c>
    </row>
    <row r="1613" spans="1:7">
      <c r="A1613" t="s">
        <v>2701</v>
      </c>
      <c r="B1613" t="s">
        <v>4117</v>
      </c>
      <c r="C1613" t="s">
        <v>3052</v>
      </c>
      <c r="D1613" t="s">
        <v>4692</v>
      </c>
      <c r="F1613" t="s">
        <v>3790</v>
      </c>
      <c r="G1613" t="s">
        <v>4553</v>
      </c>
    </row>
    <row r="1614" spans="1:7">
      <c r="A1614" t="s">
        <v>2700</v>
      </c>
      <c r="B1614" t="s">
        <v>187</v>
      </c>
      <c r="C1614" t="s">
        <v>3051</v>
      </c>
      <c r="D1614" t="s">
        <v>4317</v>
      </c>
      <c r="F1614" t="s">
        <v>3772</v>
      </c>
      <c r="G1614" t="s">
        <v>3757</v>
      </c>
    </row>
    <row r="1615" spans="1:7">
      <c r="A1615" t="s">
        <v>2700</v>
      </c>
      <c r="B1615" t="s">
        <v>188</v>
      </c>
      <c r="C1615" t="s">
        <v>3051</v>
      </c>
      <c r="D1615" t="s">
        <v>189</v>
      </c>
      <c r="F1615" t="s">
        <v>3756</v>
      </c>
      <c r="G1615" t="s">
        <v>3755</v>
      </c>
    </row>
    <row r="1616" spans="1:7">
      <c r="A1616" t="s">
        <v>2699</v>
      </c>
      <c r="B1616" t="s">
        <v>190</v>
      </c>
      <c r="C1616" t="s">
        <v>3050</v>
      </c>
      <c r="D1616" t="s">
        <v>4318</v>
      </c>
      <c r="F1616" t="s">
        <v>3787</v>
      </c>
      <c r="G1616" t="s">
        <v>3761</v>
      </c>
    </row>
    <row r="1617" spans="1:7">
      <c r="A1617" t="s">
        <v>2699</v>
      </c>
      <c r="B1617" t="s">
        <v>191</v>
      </c>
      <c r="C1617" t="s">
        <v>3050</v>
      </c>
      <c r="D1617" t="s">
        <v>192</v>
      </c>
      <c r="F1617" t="s">
        <v>4623</v>
      </c>
      <c r="G1617" t="s">
        <v>3764</v>
      </c>
    </row>
    <row r="1618" spans="1:7">
      <c r="A1618" t="s">
        <v>2699</v>
      </c>
      <c r="B1618" t="s">
        <v>193</v>
      </c>
      <c r="C1618" t="s">
        <v>3050</v>
      </c>
      <c r="D1618" t="s">
        <v>4319</v>
      </c>
      <c r="F1618" t="s">
        <v>3766</v>
      </c>
      <c r="G1618" t="s">
        <v>3761</v>
      </c>
    </row>
    <row r="1619" spans="1:7">
      <c r="A1619" t="s">
        <v>2699</v>
      </c>
      <c r="B1619" t="s">
        <v>194</v>
      </c>
      <c r="C1619" t="s">
        <v>3050</v>
      </c>
      <c r="D1619" t="s">
        <v>195</v>
      </c>
      <c r="F1619" t="s">
        <v>3758</v>
      </c>
      <c r="G1619" t="s">
        <v>3757</v>
      </c>
    </row>
    <row r="1620" spans="1:7">
      <c r="A1620" t="s">
        <v>2699</v>
      </c>
      <c r="B1620" t="s">
        <v>196</v>
      </c>
      <c r="C1620" t="s">
        <v>3050</v>
      </c>
      <c r="D1620" t="s">
        <v>4320</v>
      </c>
      <c r="F1620" t="s">
        <v>3756</v>
      </c>
      <c r="G1620" t="s">
        <v>3755</v>
      </c>
    </row>
    <row r="1621" spans="1:7">
      <c r="A1621" t="s">
        <v>2698</v>
      </c>
      <c r="B1621" t="s">
        <v>197</v>
      </c>
      <c r="C1621" t="s">
        <v>3049</v>
      </c>
      <c r="D1621" t="s">
        <v>4321</v>
      </c>
      <c r="F1621" t="s">
        <v>3776</v>
      </c>
      <c r="G1621" t="s">
        <v>3761</v>
      </c>
    </row>
    <row r="1622" spans="1:7">
      <c r="A1622" t="s">
        <v>2698</v>
      </c>
      <c r="B1622" t="s">
        <v>198</v>
      </c>
      <c r="C1622" t="s">
        <v>3049</v>
      </c>
      <c r="D1622" t="s">
        <v>4802</v>
      </c>
      <c r="F1622" t="s">
        <v>3776</v>
      </c>
      <c r="G1622" t="s">
        <v>3761</v>
      </c>
    </row>
    <row r="1623" spans="1:7">
      <c r="A1623" t="s">
        <v>2698</v>
      </c>
      <c r="B1623" t="s">
        <v>199</v>
      </c>
      <c r="C1623" t="s">
        <v>3049</v>
      </c>
      <c r="D1623" t="s">
        <v>4322</v>
      </c>
      <c r="F1623" t="s">
        <v>4536</v>
      </c>
      <c r="G1623" t="s">
        <v>3761</v>
      </c>
    </row>
    <row r="1624" spans="1:7">
      <c r="A1624" t="s">
        <v>2698</v>
      </c>
      <c r="B1624" t="s">
        <v>200</v>
      </c>
      <c r="C1624" t="s">
        <v>3049</v>
      </c>
      <c r="D1624" t="s">
        <v>201</v>
      </c>
      <c r="F1624" t="s">
        <v>3769</v>
      </c>
      <c r="G1624" t="s">
        <v>3757</v>
      </c>
    </row>
    <row r="1625" spans="1:7">
      <c r="A1625" t="s">
        <v>2698</v>
      </c>
      <c r="B1625" t="s">
        <v>202</v>
      </c>
      <c r="C1625" t="s">
        <v>3049</v>
      </c>
      <c r="D1625" t="s">
        <v>203</v>
      </c>
      <c r="F1625" t="s">
        <v>3756</v>
      </c>
      <c r="G1625" t="s">
        <v>3755</v>
      </c>
    </row>
    <row r="1626" spans="1:7">
      <c r="A1626" t="s">
        <v>4323</v>
      </c>
      <c r="B1626" t="s">
        <v>4324</v>
      </c>
      <c r="C1626" t="s">
        <v>4486</v>
      </c>
      <c r="D1626" t="s">
        <v>4325</v>
      </c>
      <c r="F1626" t="s">
        <v>3766</v>
      </c>
      <c r="G1626" t="s">
        <v>3761</v>
      </c>
    </row>
    <row r="1627" spans="1:7">
      <c r="A1627" t="s">
        <v>4323</v>
      </c>
      <c r="B1627" t="s">
        <v>4326</v>
      </c>
      <c r="C1627" t="s">
        <v>4486</v>
      </c>
      <c r="D1627" t="s">
        <v>4327</v>
      </c>
      <c r="F1627" t="s">
        <v>3766</v>
      </c>
      <c r="G1627" t="s">
        <v>3761</v>
      </c>
    </row>
    <row r="1628" spans="1:7">
      <c r="A1628" t="s">
        <v>4323</v>
      </c>
      <c r="B1628" t="s">
        <v>4328</v>
      </c>
      <c r="C1628" t="s">
        <v>4486</v>
      </c>
      <c r="D1628" t="s">
        <v>4329</v>
      </c>
      <c r="F1628" t="s">
        <v>3758</v>
      </c>
      <c r="G1628" t="s">
        <v>3757</v>
      </c>
    </row>
    <row r="1629" spans="1:7">
      <c r="A1629" t="s">
        <v>4323</v>
      </c>
      <c r="B1629" t="s">
        <v>4330</v>
      </c>
      <c r="C1629" t="s">
        <v>4486</v>
      </c>
      <c r="D1629" t="s">
        <v>4331</v>
      </c>
      <c r="F1629" t="s">
        <v>3756</v>
      </c>
      <c r="G1629" t="s">
        <v>3755</v>
      </c>
    </row>
    <row r="1630" spans="1:7">
      <c r="A1630" t="s">
        <v>2697</v>
      </c>
      <c r="B1630" t="s">
        <v>204</v>
      </c>
      <c r="C1630" t="s">
        <v>3048</v>
      </c>
      <c r="D1630" t="s">
        <v>205</v>
      </c>
      <c r="F1630" t="s">
        <v>3776</v>
      </c>
      <c r="G1630" t="s">
        <v>3761</v>
      </c>
    </row>
    <row r="1631" spans="1:7">
      <c r="A1631" t="s">
        <v>2697</v>
      </c>
      <c r="B1631" t="s">
        <v>206</v>
      </c>
      <c r="C1631" t="s">
        <v>3048</v>
      </c>
      <c r="D1631" t="s">
        <v>207</v>
      </c>
      <c r="F1631" t="s">
        <v>3769</v>
      </c>
      <c r="G1631" t="s">
        <v>3757</v>
      </c>
    </row>
    <row r="1632" spans="1:7">
      <c r="A1632" t="s">
        <v>2697</v>
      </c>
      <c r="B1632" t="s">
        <v>208</v>
      </c>
      <c r="C1632" t="s">
        <v>3048</v>
      </c>
      <c r="D1632" t="s">
        <v>4332</v>
      </c>
      <c r="F1632" t="s">
        <v>3756</v>
      </c>
      <c r="G1632" t="s">
        <v>3755</v>
      </c>
    </row>
    <row r="1633" spans="1:7">
      <c r="A1633" t="s">
        <v>2696</v>
      </c>
      <c r="B1633" t="s">
        <v>209</v>
      </c>
      <c r="C1633" t="s">
        <v>3047</v>
      </c>
      <c r="D1633" t="s">
        <v>4333</v>
      </c>
      <c r="F1633" t="s">
        <v>3790</v>
      </c>
      <c r="G1633" t="s">
        <v>4553</v>
      </c>
    </row>
    <row r="1634" spans="1:7">
      <c r="A1634" t="s">
        <v>2695</v>
      </c>
      <c r="B1634" t="s">
        <v>210</v>
      </c>
      <c r="C1634" t="s">
        <v>3046</v>
      </c>
      <c r="D1634" t="s">
        <v>4334</v>
      </c>
      <c r="F1634" t="s">
        <v>4556</v>
      </c>
      <c r="G1634" t="s">
        <v>3761</v>
      </c>
    </row>
    <row r="1635" spans="1:7">
      <c r="A1635" t="s">
        <v>2695</v>
      </c>
      <c r="B1635" t="s">
        <v>211</v>
      </c>
      <c r="C1635" t="s">
        <v>3046</v>
      </c>
      <c r="D1635" t="s">
        <v>4335</v>
      </c>
      <c r="F1635" t="s">
        <v>3766</v>
      </c>
      <c r="G1635" t="s">
        <v>3761</v>
      </c>
    </row>
    <row r="1636" spans="1:7">
      <c r="A1636" t="s">
        <v>2695</v>
      </c>
      <c r="B1636" t="s">
        <v>212</v>
      </c>
      <c r="C1636" t="s">
        <v>3046</v>
      </c>
      <c r="D1636" t="s">
        <v>213</v>
      </c>
      <c r="F1636" t="s">
        <v>3786</v>
      </c>
      <c r="G1636" t="s">
        <v>3761</v>
      </c>
    </row>
    <row r="1637" spans="1:7">
      <c r="A1637" t="s">
        <v>2695</v>
      </c>
      <c r="B1637" t="s">
        <v>214</v>
      </c>
      <c r="C1637" t="s">
        <v>3046</v>
      </c>
      <c r="D1637" t="s">
        <v>215</v>
      </c>
      <c r="F1637" t="s">
        <v>3758</v>
      </c>
      <c r="G1637" t="s">
        <v>3757</v>
      </c>
    </row>
    <row r="1638" spans="1:7">
      <c r="A1638" t="s">
        <v>2695</v>
      </c>
      <c r="B1638" t="s">
        <v>216</v>
      </c>
      <c r="C1638" t="s">
        <v>3046</v>
      </c>
      <c r="D1638" t="s">
        <v>217</v>
      </c>
      <c r="F1638" t="s">
        <v>3756</v>
      </c>
      <c r="G1638" t="s">
        <v>3755</v>
      </c>
    </row>
    <row r="1639" spans="1:7">
      <c r="A1639" t="s">
        <v>2694</v>
      </c>
      <c r="B1639" t="s">
        <v>218</v>
      </c>
      <c r="C1639" t="s">
        <v>3045</v>
      </c>
      <c r="D1639" t="s">
        <v>219</v>
      </c>
      <c r="F1639" t="s">
        <v>3785</v>
      </c>
      <c r="G1639" t="s">
        <v>3761</v>
      </c>
    </row>
    <row r="1640" spans="1:7">
      <c r="A1640" t="s">
        <v>2694</v>
      </c>
      <c r="B1640" t="s">
        <v>220</v>
      </c>
      <c r="C1640" t="s">
        <v>3045</v>
      </c>
      <c r="D1640" t="s">
        <v>221</v>
      </c>
      <c r="F1640" t="s">
        <v>4623</v>
      </c>
      <c r="G1640" t="s">
        <v>3764</v>
      </c>
    </row>
    <row r="1641" spans="1:7">
      <c r="A1641" t="s">
        <v>2694</v>
      </c>
      <c r="B1641" t="s">
        <v>222</v>
      </c>
      <c r="C1641" t="s">
        <v>3045</v>
      </c>
      <c r="D1641" t="s">
        <v>223</v>
      </c>
      <c r="F1641" t="s">
        <v>3783</v>
      </c>
      <c r="G1641" t="s">
        <v>3761</v>
      </c>
    </row>
    <row r="1642" spans="1:7">
      <c r="A1642" t="s">
        <v>2694</v>
      </c>
      <c r="B1642" t="s">
        <v>224</v>
      </c>
      <c r="C1642" t="s">
        <v>3045</v>
      </c>
      <c r="D1642" t="s">
        <v>225</v>
      </c>
      <c r="F1642" t="s">
        <v>3773</v>
      </c>
      <c r="G1642" t="s">
        <v>3761</v>
      </c>
    </row>
    <row r="1643" spans="1:7">
      <c r="A1643" t="s">
        <v>2694</v>
      </c>
      <c r="B1643" t="s">
        <v>226</v>
      </c>
      <c r="C1643" t="s">
        <v>3045</v>
      </c>
      <c r="D1643" t="s">
        <v>227</v>
      </c>
      <c r="F1643" t="s">
        <v>3769</v>
      </c>
      <c r="G1643" t="s">
        <v>3757</v>
      </c>
    </row>
    <row r="1644" spans="1:7">
      <c r="A1644" t="s">
        <v>2694</v>
      </c>
      <c r="B1644" t="s">
        <v>228</v>
      </c>
      <c r="C1644" t="s">
        <v>3045</v>
      </c>
      <c r="D1644" t="s">
        <v>229</v>
      </c>
      <c r="F1644" t="s">
        <v>3772</v>
      </c>
      <c r="G1644" t="s">
        <v>3757</v>
      </c>
    </row>
    <row r="1645" spans="1:7">
      <c r="A1645" t="s">
        <v>2694</v>
      </c>
      <c r="B1645" t="s">
        <v>230</v>
      </c>
      <c r="C1645" t="s">
        <v>3045</v>
      </c>
      <c r="D1645" t="s">
        <v>4336</v>
      </c>
      <c r="F1645" t="s">
        <v>3756</v>
      </c>
      <c r="G1645" t="s">
        <v>3755</v>
      </c>
    </row>
    <row r="1646" spans="1:7">
      <c r="A1646" t="s">
        <v>2693</v>
      </c>
      <c r="B1646" t="s">
        <v>231</v>
      </c>
      <c r="C1646" t="s">
        <v>3044</v>
      </c>
      <c r="D1646" t="s">
        <v>4337</v>
      </c>
      <c r="F1646" t="s">
        <v>3768</v>
      </c>
      <c r="G1646" t="s">
        <v>3761</v>
      </c>
    </row>
    <row r="1647" spans="1:7">
      <c r="A1647" t="s">
        <v>2692</v>
      </c>
      <c r="B1647" t="s">
        <v>232</v>
      </c>
      <c r="C1647" t="s">
        <v>3043</v>
      </c>
      <c r="D1647" t="s">
        <v>233</v>
      </c>
      <c r="F1647" t="s">
        <v>3766</v>
      </c>
      <c r="G1647" t="s">
        <v>3761</v>
      </c>
    </row>
    <row r="1648" spans="1:7">
      <c r="A1648" t="s">
        <v>2692</v>
      </c>
      <c r="B1648" t="s">
        <v>234</v>
      </c>
      <c r="C1648" t="s">
        <v>3043</v>
      </c>
      <c r="D1648" t="s">
        <v>4338</v>
      </c>
      <c r="F1648" t="s">
        <v>3766</v>
      </c>
      <c r="G1648" t="s">
        <v>3761</v>
      </c>
    </row>
    <row r="1649" spans="1:7">
      <c r="A1649" t="s">
        <v>2692</v>
      </c>
      <c r="B1649" t="s">
        <v>235</v>
      </c>
      <c r="C1649" t="s">
        <v>3043</v>
      </c>
      <c r="D1649" t="s">
        <v>236</v>
      </c>
      <c r="F1649" t="s">
        <v>4545</v>
      </c>
      <c r="G1649" t="s">
        <v>3761</v>
      </c>
    </row>
    <row r="1650" spans="1:7">
      <c r="A1650" t="s">
        <v>2692</v>
      </c>
      <c r="B1650" t="s">
        <v>237</v>
      </c>
      <c r="C1650" t="s">
        <v>3043</v>
      </c>
      <c r="D1650" t="s">
        <v>1323</v>
      </c>
      <c r="F1650" t="s">
        <v>3766</v>
      </c>
      <c r="G1650" t="s">
        <v>3761</v>
      </c>
    </row>
    <row r="1651" spans="1:7">
      <c r="A1651" t="s">
        <v>2692</v>
      </c>
      <c r="B1651" t="s">
        <v>238</v>
      </c>
      <c r="C1651" t="s">
        <v>3043</v>
      </c>
      <c r="D1651" t="s">
        <v>239</v>
      </c>
      <c r="F1651" t="s">
        <v>3758</v>
      </c>
      <c r="G1651" t="s">
        <v>3757</v>
      </c>
    </row>
    <row r="1652" spans="1:7">
      <c r="A1652" t="s">
        <v>2692</v>
      </c>
      <c r="B1652" t="s">
        <v>240</v>
      </c>
      <c r="C1652" t="s">
        <v>3043</v>
      </c>
      <c r="D1652" t="s">
        <v>241</v>
      </c>
      <c r="F1652" t="s">
        <v>3756</v>
      </c>
      <c r="G1652" t="s">
        <v>3755</v>
      </c>
    </row>
    <row r="1653" spans="1:7">
      <c r="A1653" t="s">
        <v>2691</v>
      </c>
      <c r="B1653" t="s">
        <v>242</v>
      </c>
      <c r="C1653" t="s">
        <v>3042</v>
      </c>
      <c r="D1653" t="s">
        <v>243</v>
      </c>
      <c r="F1653" t="s">
        <v>3756</v>
      </c>
      <c r="G1653" t="s">
        <v>3755</v>
      </c>
    </row>
    <row r="1654" spans="1:7">
      <c r="A1654" t="s">
        <v>2690</v>
      </c>
      <c r="B1654" t="s">
        <v>244</v>
      </c>
      <c r="C1654" t="s">
        <v>3041</v>
      </c>
      <c r="D1654" t="s">
        <v>4803</v>
      </c>
      <c r="F1654" t="s">
        <v>3785</v>
      </c>
      <c r="G1654" t="s">
        <v>3761</v>
      </c>
    </row>
    <row r="1655" spans="1:7">
      <c r="A1655" t="s">
        <v>2690</v>
      </c>
      <c r="B1655" t="s">
        <v>245</v>
      </c>
      <c r="C1655" t="s">
        <v>3041</v>
      </c>
      <c r="D1655" t="s">
        <v>4339</v>
      </c>
      <c r="F1655" t="s">
        <v>3785</v>
      </c>
      <c r="G1655" t="s">
        <v>3761</v>
      </c>
    </row>
    <row r="1656" spans="1:7">
      <c r="A1656" t="s">
        <v>2690</v>
      </c>
      <c r="B1656" t="s">
        <v>246</v>
      </c>
      <c r="C1656" t="s">
        <v>3041</v>
      </c>
      <c r="D1656" t="s">
        <v>4340</v>
      </c>
      <c r="F1656" t="s">
        <v>4556</v>
      </c>
      <c r="G1656" t="s">
        <v>3761</v>
      </c>
    </row>
    <row r="1657" spans="1:7">
      <c r="A1657" t="s">
        <v>2690</v>
      </c>
      <c r="B1657" t="s">
        <v>4805</v>
      </c>
      <c r="C1657" t="s">
        <v>3041</v>
      </c>
      <c r="D1657" t="s">
        <v>4804</v>
      </c>
      <c r="F1657" t="s">
        <v>3786</v>
      </c>
      <c r="G1657" t="s">
        <v>3761</v>
      </c>
    </row>
    <row r="1658" spans="1:7">
      <c r="A1658" t="s">
        <v>2690</v>
      </c>
      <c r="B1658" t="s">
        <v>247</v>
      </c>
      <c r="C1658" t="s">
        <v>3041</v>
      </c>
      <c r="D1658" t="s">
        <v>4341</v>
      </c>
      <c r="F1658" t="s">
        <v>3795</v>
      </c>
      <c r="G1658" t="s">
        <v>3757</v>
      </c>
    </row>
    <row r="1659" spans="1:7">
      <c r="A1659" t="s">
        <v>2690</v>
      </c>
      <c r="B1659" t="s">
        <v>248</v>
      </c>
      <c r="C1659" t="s">
        <v>3041</v>
      </c>
      <c r="D1659" t="s">
        <v>4342</v>
      </c>
      <c r="F1659" t="s">
        <v>3792</v>
      </c>
      <c r="G1659" t="s">
        <v>4553</v>
      </c>
    </row>
    <row r="1660" spans="1:7">
      <c r="A1660" t="s">
        <v>2689</v>
      </c>
      <c r="B1660" t="s">
        <v>249</v>
      </c>
      <c r="C1660" t="s">
        <v>3040</v>
      </c>
      <c r="D1660" t="s">
        <v>250</v>
      </c>
      <c r="F1660" t="s">
        <v>4541</v>
      </c>
      <c r="G1660" t="s">
        <v>3761</v>
      </c>
    </row>
    <row r="1661" spans="1:7">
      <c r="A1661" t="s">
        <v>2689</v>
      </c>
      <c r="B1661" t="s">
        <v>251</v>
      </c>
      <c r="C1661" t="s">
        <v>3040</v>
      </c>
      <c r="D1661" t="s">
        <v>252</v>
      </c>
      <c r="F1661" t="s">
        <v>4541</v>
      </c>
      <c r="G1661" t="s">
        <v>3761</v>
      </c>
    </row>
    <row r="1662" spans="1:7">
      <c r="A1662" t="s">
        <v>2689</v>
      </c>
      <c r="B1662" t="s">
        <v>253</v>
      </c>
      <c r="C1662" t="s">
        <v>3040</v>
      </c>
      <c r="D1662" t="s">
        <v>254</v>
      </c>
      <c r="F1662" t="s">
        <v>3769</v>
      </c>
      <c r="G1662" t="s">
        <v>3757</v>
      </c>
    </row>
    <row r="1663" spans="1:7">
      <c r="A1663" t="s">
        <v>2689</v>
      </c>
      <c r="B1663" t="s">
        <v>255</v>
      </c>
      <c r="C1663" t="s">
        <v>3040</v>
      </c>
      <c r="D1663" t="s">
        <v>256</v>
      </c>
      <c r="F1663" t="s">
        <v>3769</v>
      </c>
      <c r="G1663" t="s">
        <v>3757</v>
      </c>
    </row>
    <row r="1664" spans="1:7">
      <c r="A1664" t="s">
        <v>2689</v>
      </c>
      <c r="B1664" t="s">
        <v>257</v>
      </c>
      <c r="C1664" t="s">
        <v>3040</v>
      </c>
      <c r="D1664" t="s">
        <v>4343</v>
      </c>
      <c r="F1664" t="s">
        <v>4551</v>
      </c>
      <c r="G1664" t="s">
        <v>3755</v>
      </c>
    </row>
    <row r="1665" spans="1:7">
      <c r="A1665" t="s">
        <v>2688</v>
      </c>
      <c r="B1665" t="s">
        <v>258</v>
      </c>
      <c r="C1665" t="s">
        <v>3039</v>
      </c>
      <c r="D1665" t="s">
        <v>4344</v>
      </c>
      <c r="F1665" t="s">
        <v>3758</v>
      </c>
      <c r="G1665" t="s">
        <v>3757</v>
      </c>
    </row>
    <row r="1666" spans="1:7">
      <c r="A1666" t="s">
        <v>2688</v>
      </c>
      <c r="B1666" t="s">
        <v>259</v>
      </c>
      <c r="C1666" t="s">
        <v>3039</v>
      </c>
      <c r="D1666" t="s">
        <v>4345</v>
      </c>
      <c r="F1666" t="s">
        <v>3756</v>
      </c>
      <c r="G1666" t="s">
        <v>3755</v>
      </c>
    </row>
    <row r="1667" spans="1:7">
      <c r="A1667" t="s">
        <v>2687</v>
      </c>
      <c r="B1667" t="s">
        <v>260</v>
      </c>
      <c r="C1667" t="s">
        <v>4487</v>
      </c>
      <c r="D1667" t="s">
        <v>261</v>
      </c>
      <c r="F1667" t="s">
        <v>3783</v>
      </c>
      <c r="G1667" t="s">
        <v>3761</v>
      </c>
    </row>
    <row r="1668" spans="1:7">
      <c r="A1668" t="s">
        <v>2687</v>
      </c>
      <c r="B1668" t="s">
        <v>262</v>
      </c>
      <c r="C1668" t="s">
        <v>4487</v>
      </c>
      <c r="D1668" t="s">
        <v>4346</v>
      </c>
      <c r="F1668" t="s">
        <v>3780</v>
      </c>
      <c r="G1668" t="s">
        <v>3764</v>
      </c>
    </row>
    <row r="1669" spans="1:7">
      <c r="A1669" t="s">
        <v>2687</v>
      </c>
      <c r="B1669" t="s">
        <v>263</v>
      </c>
      <c r="C1669" t="s">
        <v>4487</v>
      </c>
      <c r="D1669" t="s">
        <v>264</v>
      </c>
      <c r="F1669" t="s">
        <v>3780</v>
      </c>
      <c r="G1669" t="s">
        <v>3764</v>
      </c>
    </row>
    <row r="1670" spans="1:7">
      <c r="A1670" t="s">
        <v>2687</v>
      </c>
      <c r="B1670" t="s">
        <v>265</v>
      </c>
      <c r="C1670" t="s">
        <v>4487</v>
      </c>
      <c r="D1670" t="s">
        <v>266</v>
      </c>
      <c r="F1670" t="s">
        <v>3783</v>
      </c>
      <c r="G1670" t="s">
        <v>3761</v>
      </c>
    </row>
    <row r="1671" spans="1:7">
      <c r="A1671" t="s">
        <v>2687</v>
      </c>
      <c r="B1671" t="s">
        <v>267</v>
      </c>
      <c r="C1671" t="s">
        <v>4487</v>
      </c>
      <c r="D1671" t="s">
        <v>268</v>
      </c>
      <c r="F1671" t="s">
        <v>3769</v>
      </c>
      <c r="G1671" t="s">
        <v>3757</v>
      </c>
    </row>
    <row r="1672" spans="1:7">
      <c r="A1672" t="s">
        <v>2687</v>
      </c>
      <c r="B1672" t="s">
        <v>269</v>
      </c>
      <c r="C1672" t="s">
        <v>4487</v>
      </c>
      <c r="D1672" t="s">
        <v>270</v>
      </c>
      <c r="F1672" t="s">
        <v>3769</v>
      </c>
      <c r="G1672" t="s">
        <v>3757</v>
      </c>
    </row>
    <row r="1673" spans="1:7">
      <c r="A1673" t="s">
        <v>2687</v>
      </c>
      <c r="B1673" t="s">
        <v>271</v>
      </c>
      <c r="C1673" t="s">
        <v>4487</v>
      </c>
      <c r="D1673" t="s">
        <v>4347</v>
      </c>
      <c r="F1673" t="s">
        <v>3756</v>
      </c>
      <c r="G1673" t="s">
        <v>3755</v>
      </c>
    </row>
    <row r="1674" spans="1:7">
      <c r="A1674" t="s">
        <v>2686</v>
      </c>
      <c r="B1674" t="s">
        <v>272</v>
      </c>
      <c r="C1674" t="s">
        <v>3038</v>
      </c>
      <c r="D1674" t="s">
        <v>4348</v>
      </c>
      <c r="F1674" t="s">
        <v>3758</v>
      </c>
      <c r="G1674" t="s">
        <v>3757</v>
      </c>
    </row>
    <row r="1675" spans="1:7">
      <c r="A1675" t="s">
        <v>2686</v>
      </c>
      <c r="B1675" t="s">
        <v>273</v>
      </c>
      <c r="C1675" t="s">
        <v>3038</v>
      </c>
      <c r="D1675" t="s">
        <v>274</v>
      </c>
      <c r="F1675" t="s">
        <v>3756</v>
      </c>
      <c r="G1675" t="s">
        <v>3755</v>
      </c>
    </row>
    <row r="1676" spans="1:7">
      <c r="A1676" t="s">
        <v>2685</v>
      </c>
      <c r="B1676" t="s">
        <v>275</v>
      </c>
      <c r="C1676" t="s">
        <v>4488</v>
      </c>
      <c r="D1676" t="s">
        <v>4349</v>
      </c>
      <c r="F1676" t="s">
        <v>3768</v>
      </c>
      <c r="G1676" t="s">
        <v>3761</v>
      </c>
    </row>
    <row r="1677" spans="1:7">
      <c r="A1677" t="s">
        <v>2684</v>
      </c>
      <c r="B1677" t="s">
        <v>4350</v>
      </c>
      <c r="C1677" t="s">
        <v>3037</v>
      </c>
      <c r="D1677" t="s">
        <v>4351</v>
      </c>
      <c r="F1677" t="s">
        <v>3785</v>
      </c>
      <c r="G1677" t="s">
        <v>3761</v>
      </c>
    </row>
    <row r="1678" spans="1:7">
      <c r="A1678" t="s">
        <v>2684</v>
      </c>
      <c r="B1678" t="s">
        <v>4352</v>
      </c>
      <c r="C1678" t="s">
        <v>3037</v>
      </c>
      <c r="D1678" t="s">
        <v>4353</v>
      </c>
      <c r="F1678" t="s">
        <v>4556</v>
      </c>
      <c r="G1678" t="s">
        <v>3761</v>
      </c>
    </row>
    <row r="1679" spans="1:7">
      <c r="A1679" t="s">
        <v>2684</v>
      </c>
      <c r="B1679" t="s">
        <v>276</v>
      </c>
      <c r="C1679" t="s">
        <v>3037</v>
      </c>
      <c r="D1679" t="s">
        <v>277</v>
      </c>
      <c r="F1679" t="s">
        <v>3786</v>
      </c>
      <c r="G1679" t="s">
        <v>3761</v>
      </c>
    </row>
    <row r="1680" spans="1:7">
      <c r="A1680" t="s">
        <v>2684</v>
      </c>
      <c r="B1680" t="s">
        <v>278</v>
      </c>
      <c r="C1680" t="s">
        <v>3037</v>
      </c>
      <c r="D1680" t="s">
        <v>279</v>
      </c>
      <c r="F1680" t="s">
        <v>3758</v>
      </c>
      <c r="G1680" t="s">
        <v>3757</v>
      </c>
    </row>
    <row r="1681" spans="1:7">
      <c r="A1681" t="s">
        <v>2684</v>
      </c>
      <c r="B1681" t="s">
        <v>280</v>
      </c>
      <c r="C1681" t="s">
        <v>3037</v>
      </c>
      <c r="D1681" t="s">
        <v>281</v>
      </c>
      <c r="F1681" t="s">
        <v>3756</v>
      </c>
      <c r="G1681" t="s">
        <v>3755</v>
      </c>
    </row>
    <row r="1682" spans="1:7">
      <c r="A1682" t="s">
        <v>2683</v>
      </c>
      <c r="B1682" t="s">
        <v>282</v>
      </c>
      <c r="C1682" t="s">
        <v>3036</v>
      </c>
      <c r="D1682" t="s">
        <v>4354</v>
      </c>
      <c r="F1682" t="s">
        <v>3767</v>
      </c>
      <c r="G1682" t="s">
        <v>4553</v>
      </c>
    </row>
    <row r="1683" spans="1:7">
      <c r="A1683" t="s">
        <v>2682</v>
      </c>
      <c r="B1683" t="s">
        <v>283</v>
      </c>
      <c r="C1683" t="s">
        <v>3035</v>
      </c>
      <c r="D1683" t="s">
        <v>284</v>
      </c>
      <c r="F1683" t="s">
        <v>3776</v>
      </c>
      <c r="G1683" t="s">
        <v>3761</v>
      </c>
    </row>
    <row r="1684" spans="1:7">
      <c r="A1684" t="s">
        <v>2682</v>
      </c>
      <c r="B1684" t="s">
        <v>285</v>
      </c>
      <c r="C1684" t="s">
        <v>3035</v>
      </c>
      <c r="D1684" t="s">
        <v>286</v>
      </c>
      <c r="F1684" t="s">
        <v>3776</v>
      </c>
      <c r="G1684" t="s">
        <v>3761</v>
      </c>
    </row>
    <row r="1685" spans="1:7">
      <c r="A1685" t="s">
        <v>2682</v>
      </c>
      <c r="B1685" t="s">
        <v>287</v>
      </c>
      <c r="C1685" t="s">
        <v>3035</v>
      </c>
      <c r="D1685" t="s">
        <v>288</v>
      </c>
      <c r="F1685" t="s">
        <v>3772</v>
      </c>
      <c r="G1685" t="s">
        <v>3757</v>
      </c>
    </row>
    <row r="1686" spans="1:7">
      <c r="A1686" t="s">
        <v>2682</v>
      </c>
      <c r="B1686" t="s">
        <v>289</v>
      </c>
      <c r="C1686" t="s">
        <v>3035</v>
      </c>
      <c r="D1686" t="s">
        <v>290</v>
      </c>
      <c r="F1686" t="s">
        <v>3782</v>
      </c>
      <c r="G1686" t="s">
        <v>3761</v>
      </c>
    </row>
    <row r="1687" spans="1:7">
      <c r="A1687" t="s">
        <v>2682</v>
      </c>
      <c r="B1687" t="s">
        <v>291</v>
      </c>
      <c r="C1687" t="s">
        <v>3035</v>
      </c>
      <c r="D1687" t="s">
        <v>4355</v>
      </c>
      <c r="F1687" t="s">
        <v>3756</v>
      </c>
      <c r="G1687" t="s">
        <v>3755</v>
      </c>
    </row>
    <row r="1688" spans="1:7">
      <c r="A1688" t="s">
        <v>2681</v>
      </c>
      <c r="B1688" t="s">
        <v>292</v>
      </c>
      <c r="C1688" t="s">
        <v>3034</v>
      </c>
      <c r="D1688" t="s">
        <v>293</v>
      </c>
      <c r="F1688" t="s">
        <v>3017</v>
      </c>
      <c r="G1688" t="s">
        <v>3764</v>
      </c>
    </row>
    <row r="1689" spans="1:7">
      <c r="A1689" t="s">
        <v>2681</v>
      </c>
      <c r="B1689" t="s">
        <v>294</v>
      </c>
      <c r="C1689" t="s">
        <v>3034</v>
      </c>
      <c r="D1689" t="s">
        <v>295</v>
      </c>
      <c r="F1689" t="s">
        <v>4541</v>
      </c>
      <c r="G1689" t="s">
        <v>3761</v>
      </c>
    </row>
    <row r="1690" spans="1:7">
      <c r="A1690" t="s">
        <v>2681</v>
      </c>
      <c r="B1690" t="s">
        <v>296</v>
      </c>
      <c r="C1690" t="s">
        <v>3034</v>
      </c>
      <c r="D1690" t="s">
        <v>297</v>
      </c>
      <c r="F1690" t="s">
        <v>4541</v>
      </c>
      <c r="G1690" t="s">
        <v>3761</v>
      </c>
    </row>
    <row r="1691" spans="1:7">
      <c r="A1691" t="s">
        <v>2681</v>
      </c>
      <c r="B1691" t="s">
        <v>298</v>
      </c>
      <c r="C1691" t="s">
        <v>3034</v>
      </c>
      <c r="D1691" t="s">
        <v>4356</v>
      </c>
      <c r="F1691" t="s">
        <v>3769</v>
      </c>
      <c r="G1691" t="s">
        <v>3757</v>
      </c>
    </row>
    <row r="1692" spans="1:7">
      <c r="A1692" t="s">
        <v>2681</v>
      </c>
      <c r="B1692" t="s">
        <v>299</v>
      </c>
      <c r="C1692" t="s">
        <v>3034</v>
      </c>
      <c r="D1692" t="s">
        <v>300</v>
      </c>
      <c r="F1692" t="s">
        <v>3756</v>
      </c>
      <c r="G1692" t="s">
        <v>3755</v>
      </c>
    </row>
    <row r="1693" spans="1:7">
      <c r="A1693" t="s">
        <v>2680</v>
      </c>
      <c r="B1693" t="s">
        <v>301</v>
      </c>
      <c r="C1693" t="s">
        <v>3033</v>
      </c>
      <c r="D1693" t="s">
        <v>4357</v>
      </c>
      <c r="F1693" t="s">
        <v>4536</v>
      </c>
      <c r="G1693" t="s">
        <v>3761</v>
      </c>
    </row>
    <row r="1694" spans="1:7">
      <c r="A1694" t="s">
        <v>2680</v>
      </c>
      <c r="B1694" t="s">
        <v>302</v>
      </c>
      <c r="C1694" t="s">
        <v>3033</v>
      </c>
      <c r="D1694" t="s">
        <v>3577</v>
      </c>
      <c r="F1694" t="s">
        <v>3766</v>
      </c>
      <c r="G1694" t="s">
        <v>3761</v>
      </c>
    </row>
    <row r="1695" spans="1:7">
      <c r="A1695" t="s">
        <v>2680</v>
      </c>
      <c r="B1695" t="s">
        <v>303</v>
      </c>
      <c r="C1695" t="s">
        <v>3033</v>
      </c>
      <c r="D1695" t="s">
        <v>304</v>
      </c>
      <c r="F1695" t="s">
        <v>4654</v>
      </c>
      <c r="G1695" t="s">
        <v>3757</v>
      </c>
    </row>
    <row r="1696" spans="1:7">
      <c r="A1696" t="s">
        <v>2680</v>
      </c>
      <c r="B1696" t="s">
        <v>305</v>
      </c>
      <c r="C1696" t="s">
        <v>3033</v>
      </c>
      <c r="D1696" t="s">
        <v>306</v>
      </c>
      <c r="F1696" t="s">
        <v>3756</v>
      </c>
      <c r="G1696" t="s">
        <v>3755</v>
      </c>
    </row>
    <row r="1697" spans="1:7">
      <c r="A1697" t="s">
        <v>2679</v>
      </c>
      <c r="B1697" t="s">
        <v>307</v>
      </c>
      <c r="C1697" t="s">
        <v>3032</v>
      </c>
      <c r="D1697" t="s">
        <v>308</v>
      </c>
      <c r="F1697" t="s">
        <v>4545</v>
      </c>
      <c r="G1697" t="s">
        <v>3761</v>
      </c>
    </row>
    <row r="1698" spans="1:7">
      <c r="A1698" t="s">
        <v>2679</v>
      </c>
      <c r="B1698" t="s">
        <v>309</v>
      </c>
      <c r="C1698" t="s">
        <v>3032</v>
      </c>
      <c r="D1698" t="s">
        <v>310</v>
      </c>
      <c r="F1698" t="s">
        <v>4545</v>
      </c>
      <c r="G1698" t="s">
        <v>3761</v>
      </c>
    </row>
    <row r="1699" spans="1:7">
      <c r="A1699" t="s">
        <v>2679</v>
      </c>
      <c r="B1699" t="s">
        <v>311</v>
      </c>
      <c r="C1699" t="s">
        <v>3032</v>
      </c>
      <c r="D1699" t="s">
        <v>312</v>
      </c>
      <c r="F1699" t="s">
        <v>3766</v>
      </c>
      <c r="G1699" t="s">
        <v>3761</v>
      </c>
    </row>
    <row r="1700" spans="1:7">
      <c r="A1700" t="s">
        <v>2679</v>
      </c>
      <c r="B1700" t="s">
        <v>313</v>
      </c>
      <c r="C1700" t="s">
        <v>3032</v>
      </c>
      <c r="D1700" t="s">
        <v>314</v>
      </c>
      <c r="F1700" t="s">
        <v>3758</v>
      </c>
      <c r="G1700" t="s">
        <v>3757</v>
      </c>
    </row>
    <row r="1701" spans="1:7">
      <c r="A1701" t="s">
        <v>2679</v>
      </c>
      <c r="B1701" t="s">
        <v>315</v>
      </c>
      <c r="C1701" t="s">
        <v>3032</v>
      </c>
      <c r="D1701" t="s">
        <v>4358</v>
      </c>
      <c r="F1701" t="s">
        <v>3756</v>
      </c>
      <c r="G1701" t="s">
        <v>3755</v>
      </c>
    </row>
    <row r="1702" spans="1:7">
      <c r="A1702" t="s">
        <v>2678</v>
      </c>
      <c r="B1702" t="s">
        <v>316</v>
      </c>
      <c r="C1702" t="s">
        <v>3031</v>
      </c>
      <c r="D1702" t="s">
        <v>4359</v>
      </c>
      <c r="F1702" t="s">
        <v>3776</v>
      </c>
      <c r="G1702" t="s">
        <v>3761</v>
      </c>
    </row>
    <row r="1703" spans="1:7">
      <c r="A1703" t="s">
        <v>2678</v>
      </c>
      <c r="B1703" t="s">
        <v>317</v>
      </c>
      <c r="C1703" t="s">
        <v>3031</v>
      </c>
      <c r="D1703" t="s">
        <v>318</v>
      </c>
      <c r="F1703" t="s">
        <v>3780</v>
      </c>
      <c r="G1703" t="s">
        <v>3764</v>
      </c>
    </row>
    <row r="1704" spans="1:7">
      <c r="A1704" t="s">
        <v>2678</v>
      </c>
      <c r="B1704" t="s">
        <v>319</v>
      </c>
      <c r="C1704" t="s">
        <v>3031</v>
      </c>
      <c r="D1704" t="s">
        <v>320</v>
      </c>
      <c r="F1704" t="s">
        <v>3786</v>
      </c>
      <c r="G1704" t="s">
        <v>3761</v>
      </c>
    </row>
    <row r="1705" spans="1:7">
      <c r="A1705" t="s">
        <v>2678</v>
      </c>
      <c r="B1705" t="s">
        <v>321</v>
      </c>
      <c r="C1705" t="s">
        <v>3031</v>
      </c>
      <c r="D1705" t="s">
        <v>322</v>
      </c>
      <c r="F1705" t="s">
        <v>3796</v>
      </c>
      <c r="G1705" t="s">
        <v>3761</v>
      </c>
    </row>
    <row r="1706" spans="1:7">
      <c r="A1706" t="s">
        <v>2678</v>
      </c>
      <c r="B1706" t="s">
        <v>323</v>
      </c>
      <c r="C1706" t="s">
        <v>3031</v>
      </c>
      <c r="D1706" t="s">
        <v>324</v>
      </c>
      <c r="F1706" t="s">
        <v>3769</v>
      </c>
      <c r="G1706" t="s">
        <v>3757</v>
      </c>
    </row>
    <row r="1707" spans="1:7">
      <c r="A1707" t="s">
        <v>2678</v>
      </c>
      <c r="B1707" t="s">
        <v>325</v>
      </c>
      <c r="C1707" t="s">
        <v>3031</v>
      </c>
      <c r="D1707" t="s">
        <v>326</v>
      </c>
      <c r="F1707" t="s">
        <v>3758</v>
      </c>
      <c r="G1707" t="s">
        <v>3757</v>
      </c>
    </row>
    <row r="1708" spans="1:7">
      <c r="A1708" t="s">
        <v>2678</v>
      </c>
      <c r="B1708" t="s">
        <v>327</v>
      </c>
      <c r="C1708" t="s">
        <v>3031</v>
      </c>
      <c r="D1708" t="s">
        <v>4360</v>
      </c>
      <c r="F1708" t="s">
        <v>3756</v>
      </c>
      <c r="G1708" t="s">
        <v>3755</v>
      </c>
    </row>
    <row r="1709" spans="1:7">
      <c r="A1709" t="s">
        <v>2677</v>
      </c>
      <c r="B1709" t="s">
        <v>328</v>
      </c>
      <c r="C1709" t="s">
        <v>3030</v>
      </c>
      <c r="D1709" t="s">
        <v>4361</v>
      </c>
      <c r="F1709" t="s">
        <v>3767</v>
      </c>
      <c r="G1709" t="s">
        <v>4553</v>
      </c>
    </row>
    <row r="1710" spans="1:7">
      <c r="A1710" t="s">
        <v>2676</v>
      </c>
      <c r="B1710" t="s">
        <v>329</v>
      </c>
      <c r="C1710" t="s">
        <v>3029</v>
      </c>
      <c r="D1710" t="s">
        <v>4362</v>
      </c>
      <c r="F1710" t="s">
        <v>3768</v>
      </c>
      <c r="G1710" t="s">
        <v>3761</v>
      </c>
    </row>
    <row r="1711" spans="1:7">
      <c r="A1711" t="s">
        <v>2675</v>
      </c>
      <c r="B1711" t="s">
        <v>330</v>
      </c>
      <c r="C1711" t="s">
        <v>3028</v>
      </c>
      <c r="D1711" t="s">
        <v>4363</v>
      </c>
      <c r="F1711" t="s">
        <v>3756</v>
      </c>
      <c r="G1711" t="s">
        <v>3755</v>
      </c>
    </row>
    <row r="1712" spans="1:7">
      <c r="A1712" t="s">
        <v>2675</v>
      </c>
      <c r="B1712" t="s">
        <v>331</v>
      </c>
      <c r="C1712" t="s">
        <v>3028</v>
      </c>
      <c r="D1712" t="s">
        <v>332</v>
      </c>
      <c r="F1712" t="s">
        <v>3772</v>
      </c>
      <c r="G1712" t="s">
        <v>3757</v>
      </c>
    </row>
    <row r="1713" spans="1:7">
      <c r="A1713" t="s">
        <v>2674</v>
      </c>
      <c r="B1713" t="s">
        <v>333</v>
      </c>
      <c r="C1713" t="s">
        <v>3027</v>
      </c>
      <c r="D1713" t="s">
        <v>4364</v>
      </c>
      <c r="F1713" t="s">
        <v>3756</v>
      </c>
      <c r="G1713" t="s">
        <v>3755</v>
      </c>
    </row>
    <row r="1714" spans="1:7">
      <c r="A1714" t="s">
        <v>2673</v>
      </c>
      <c r="B1714" t="s">
        <v>334</v>
      </c>
      <c r="C1714" t="s">
        <v>4489</v>
      </c>
      <c r="D1714" t="s">
        <v>335</v>
      </c>
      <c r="F1714" t="s">
        <v>3766</v>
      </c>
      <c r="G1714" t="s">
        <v>3761</v>
      </c>
    </row>
    <row r="1715" spans="1:7">
      <c r="A1715" t="s">
        <v>2673</v>
      </c>
      <c r="B1715" t="s">
        <v>336</v>
      </c>
      <c r="C1715" t="s">
        <v>4489</v>
      </c>
      <c r="D1715" t="s">
        <v>337</v>
      </c>
      <c r="F1715" t="s">
        <v>4545</v>
      </c>
      <c r="G1715" t="s">
        <v>3761</v>
      </c>
    </row>
    <row r="1716" spans="1:7">
      <c r="A1716" t="s">
        <v>2673</v>
      </c>
      <c r="B1716" t="s">
        <v>338</v>
      </c>
      <c r="C1716" t="s">
        <v>4489</v>
      </c>
      <c r="D1716" t="s">
        <v>339</v>
      </c>
      <c r="F1716" t="s">
        <v>3758</v>
      </c>
      <c r="G1716" t="s">
        <v>3757</v>
      </c>
    </row>
    <row r="1717" spans="1:7">
      <c r="A1717" t="s">
        <v>2673</v>
      </c>
      <c r="B1717" t="s">
        <v>340</v>
      </c>
      <c r="C1717" t="s">
        <v>4489</v>
      </c>
      <c r="D1717" t="s">
        <v>341</v>
      </c>
      <c r="F1717" t="s">
        <v>3756</v>
      </c>
      <c r="G1717" t="s">
        <v>3755</v>
      </c>
    </row>
    <row r="1718" spans="1:7">
      <c r="A1718" t="s">
        <v>2672</v>
      </c>
      <c r="B1718" t="s">
        <v>342</v>
      </c>
      <c r="C1718" t="s">
        <v>3026</v>
      </c>
      <c r="D1718" t="s">
        <v>4806</v>
      </c>
      <c r="F1718" t="s">
        <v>3756</v>
      </c>
      <c r="G1718" t="s">
        <v>3755</v>
      </c>
    </row>
    <row r="1719" spans="1:7">
      <c r="A1719" t="s">
        <v>2671</v>
      </c>
      <c r="B1719" t="s">
        <v>343</v>
      </c>
      <c r="C1719" t="s">
        <v>3025</v>
      </c>
      <c r="D1719" t="s">
        <v>4365</v>
      </c>
      <c r="F1719" t="s">
        <v>3772</v>
      </c>
      <c r="G1719" t="s">
        <v>3757</v>
      </c>
    </row>
    <row r="1720" spans="1:7">
      <c r="A1720" t="s">
        <v>2671</v>
      </c>
      <c r="B1720" t="s">
        <v>344</v>
      </c>
      <c r="C1720" t="s">
        <v>3025</v>
      </c>
      <c r="D1720" t="s">
        <v>4366</v>
      </c>
      <c r="F1720" t="s">
        <v>3756</v>
      </c>
      <c r="G1720" t="s">
        <v>3755</v>
      </c>
    </row>
    <row r="1721" spans="1:7">
      <c r="A1721" t="s">
        <v>2670</v>
      </c>
      <c r="B1721" t="s">
        <v>345</v>
      </c>
      <c r="C1721" t="s">
        <v>3024</v>
      </c>
      <c r="D1721" t="s">
        <v>893</v>
      </c>
      <c r="F1721" t="s">
        <v>3776</v>
      </c>
      <c r="G1721" t="s">
        <v>3761</v>
      </c>
    </row>
    <row r="1722" spans="1:7">
      <c r="A1722" t="s">
        <v>2670</v>
      </c>
      <c r="B1722" t="s">
        <v>346</v>
      </c>
      <c r="C1722" t="s">
        <v>3024</v>
      </c>
      <c r="D1722" t="s">
        <v>347</v>
      </c>
      <c r="F1722" t="s">
        <v>3769</v>
      </c>
      <c r="G1722" t="s">
        <v>3757</v>
      </c>
    </row>
    <row r="1723" spans="1:7">
      <c r="A1723" t="s">
        <v>2670</v>
      </c>
      <c r="B1723" t="s">
        <v>348</v>
      </c>
      <c r="C1723" t="s">
        <v>3024</v>
      </c>
      <c r="D1723" t="s">
        <v>349</v>
      </c>
      <c r="F1723" t="s">
        <v>3776</v>
      </c>
      <c r="G1723" t="s">
        <v>3761</v>
      </c>
    </row>
    <row r="1724" spans="1:7">
      <c r="A1724" t="s">
        <v>2670</v>
      </c>
      <c r="B1724" t="s">
        <v>350</v>
      </c>
      <c r="C1724" t="s">
        <v>3024</v>
      </c>
      <c r="D1724" t="s">
        <v>351</v>
      </c>
      <c r="F1724" t="s">
        <v>3756</v>
      </c>
      <c r="G1724" t="s">
        <v>3755</v>
      </c>
    </row>
    <row r="1725" spans="1:7">
      <c r="A1725" t="s">
        <v>4693</v>
      </c>
      <c r="B1725" t="s">
        <v>4694</v>
      </c>
      <c r="C1725" t="s">
        <v>4708</v>
      </c>
      <c r="D1725" t="s">
        <v>4695</v>
      </c>
      <c r="F1725" t="s">
        <v>3776</v>
      </c>
      <c r="G1725" t="s">
        <v>3761</v>
      </c>
    </row>
    <row r="1726" spans="1:7">
      <c r="A1726" t="s">
        <v>4693</v>
      </c>
      <c r="B1726" t="s">
        <v>4696</v>
      </c>
      <c r="C1726" t="s">
        <v>4708</v>
      </c>
      <c r="D1726" t="s">
        <v>4697</v>
      </c>
      <c r="F1726" t="s">
        <v>3776</v>
      </c>
      <c r="G1726" t="s">
        <v>3761</v>
      </c>
    </row>
    <row r="1727" spans="1:7">
      <c r="A1727" t="s">
        <v>4693</v>
      </c>
      <c r="B1727" t="s">
        <v>4698</v>
      </c>
      <c r="C1727" t="s">
        <v>4708</v>
      </c>
      <c r="D1727" t="s">
        <v>687</v>
      </c>
      <c r="F1727" t="s">
        <v>3769</v>
      </c>
      <c r="G1727" t="s">
        <v>3757</v>
      </c>
    </row>
    <row r="1728" spans="1:7">
      <c r="A1728" t="s">
        <v>4693</v>
      </c>
      <c r="B1728" t="s">
        <v>4699</v>
      </c>
      <c r="C1728" t="s">
        <v>4708</v>
      </c>
      <c r="D1728" t="s">
        <v>4700</v>
      </c>
      <c r="F1728" t="s">
        <v>3769</v>
      </c>
      <c r="G1728" t="s">
        <v>3757</v>
      </c>
    </row>
    <row r="1729" spans="1:7">
      <c r="A1729" t="s">
        <v>4693</v>
      </c>
      <c r="B1729" t="s">
        <v>4701</v>
      </c>
      <c r="C1729" t="s">
        <v>4708</v>
      </c>
      <c r="D1729" t="s">
        <v>4702</v>
      </c>
      <c r="F1729" t="s">
        <v>3756</v>
      </c>
      <c r="G1729" t="s">
        <v>3755</v>
      </c>
    </row>
    <row r="1730" spans="1:7">
      <c r="A1730" t="s">
        <v>4693</v>
      </c>
      <c r="B1730" t="s">
        <v>4703</v>
      </c>
      <c r="C1730" t="s">
        <v>4708</v>
      </c>
      <c r="D1730" t="s">
        <v>4704</v>
      </c>
      <c r="F1730" t="s">
        <v>3756</v>
      </c>
      <c r="G1730" t="s">
        <v>3755</v>
      </c>
    </row>
    <row r="1731" spans="1:7">
      <c r="A1731" t="s">
        <v>2669</v>
      </c>
      <c r="B1731" t="s">
        <v>352</v>
      </c>
      <c r="C1731" t="s">
        <v>3023</v>
      </c>
      <c r="D1731" t="s">
        <v>4367</v>
      </c>
      <c r="F1731" t="s">
        <v>3767</v>
      </c>
      <c r="G1731" t="s">
        <v>4553</v>
      </c>
    </row>
    <row r="1732" spans="1:7">
      <c r="A1732" t="s">
        <v>2668</v>
      </c>
      <c r="B1732" t="s">
        <v>353</v>
      </c>
      <c r="C1732" t="s">
        <v>3022</v>
      </c>
      <c r="D1732" t="s">
        <v>4368</v>
      </c>
      <c r="F1732" t="s">
        <v>3768</v>
      </c>
      <c r="G1732" t="s">
        <v>3761</v>
      </c>
    </row>
    <row r="1733" spans="1:7">
      <c r="A1733" t="s">
        <v>2668</v>
      </c>
      <c r="B1733" t="s">
        <v>354</v>
      </c>
      <c r="C1733" t="s">
        <v>3022</v>
      </c>
      <c r="D1733" t="s">
        <v>355</v>
      </c>
      <c r="F1733" t="s">
        <v>3768</v>
      </c>
      <c r="G1733" t="s">
        <v>3761</v>
      </c>
    </row>
    <row r="1734" spans="1:7">
      <c r="A1734" t="s">
        <v>2668</v>
      </c>
      <c r="B1734" t="s">
        <v>356</v>
      </c>
      <c r="C1734" t="s">
        <v>3022</v>
      </c>
      <c r="D1734" t="s">
        <v>357</v>
      </c>
      <c r="F1734" t="s">
        <v>3768</v>
      </c>
      <c r="G1734" t="s">
        <v>3761</v>
      </c>
    </row>
    <row r="1735" spans="1:7">
      <c r="A1735" t="s">
        <v>2668</v>
      </c>
      <c r="B1735" t="s">
        <v>358</v>
      </c>
      <c r="C1735" t="s">
        <v>3022</v>
      </c>
      <c r="D1735" t="s">
        <v>359</v>
      </c>
      <c r="F1735" t="s">
        <v>4536</v>
      </c>
      <c r="G1735" t="s">
        <v>3761</v>
      </c>
    </row>
    <row r="1736" spans="1:7">
      <c r="A1736" t="s">
        <v>2668</v>
      </c>
      <c r="B1736" t="s">
        <v>360</v>
      </c>
      <c r="C1736" t="s">
        <v>3022</v>
      </c>
      <c r="D1736" t="s">
        <v>4369</v>
      </c>
      <c r="F1736" t="s">
        <v>3767</v>
      </c>
      <c r="G1736" t="s">
        <v>4553</v>
      </c>
    </row>
    <row r="1737" spans="1:7">
      <c r="A1737" t="s">
        <v>2667</v>
      </c>
      <c r="B1737" t="s">
        <v>361</v>
      </c>
      <c r="C1737" t="s">
        <v>3021</v>
      </c>
      <c r="D1737" t="s">
        <v>362</v>
      </c>
      <c r="F1737" t="s">
        <v>3776</v>
      </c>
      <c r="G1737" t="s">
        <v>3761</v>
      </c>
    </row>
    <row r="1738" spans="1:7">
      <c r="A1738" t="s">
        <v>2667</v>
      </c>
      <c r="B1738" t="s">
        <v>363</v>
      </c>
      <c r="C1738" t="s">
        <v>3021</v>
      </c>
      <c r="D1738" t="s">
        <v>364</v>
      </c>
      <c r="F1738" t="s">
        <v>3783</v>
      </c>
      <c r="G1738" t="s">
        <v>3761</v>
      </c>
    </row>
    <row r="1739" spans="1:7">
      <c r="A1739" t="s">
        <v>2667</v>
      </c>
      <c r="B1739" t="s">
        <v>365</v>
      </c>
      <c r="C1739" t="s">
        <v>3021</v>
      </c>
      <c r="D1739" t="s">
        <v>366</v>
      </c>
      <c r="F1739" t="s">
        <v>4623</v>
      </c>
      <c r="G1739" t="s">
        <v>3764</v>
      </c>
    </row>
    <row r="1740" spans="1:7">
      <c r="A1740" t="s">
        <v>2667</v>
      </c>
      <c r="B1740" t="s">
        <v>367</v>
      </c>
      <c r="C1740" t="s">
        <v>3021</v>
      </c>
      <c r="D1740" t="s">
        <v>368</v>
      </c>
      <c r="F1740" t="s">
        <v>3769</v>
      </c>
      <c r="G1740" t="s">
        <v>3757</v>
      </c>
    </row>
    <row r="1741" spans="1:7">
      <c r="A1741" t="s">
        <v>2667</v>
      </c>
      <c r="B1741" t="s">
        <v>369</v>
      </c>
      <c r="C1741" t="s">
        <v>3021</v>
      </c>
      <c r="D1741" t="s">
        <v>4370</v>
      </c>
      <c r="F1741" t="s">
        <v>3756</v>
      </c>
      <c r="G1741" t="s">
        <v>3755</v>
      </c>
    </row>
    <row r="1742" spans="1:7">
      <c r="A1742" t="s">
        <v>2666</v>
      </c>
      <c r="B1742" t="s">
        <v>370</v>
      </c>
      <c r="C1742" t="s">
        <v>3020</v>
      </c>
      <c r="D1742" t="s">
        <v>371</v>
      </c>
      <c r="F1742" t="s">
        <v>3766</v>
      </c>
      <c r="G1742" t="s">
        <v>3761</v>
      </c>
    </row>
    <row r="1743" spans="1:7">
      <c r="A1743" t="s">
        <v>2666</v>
      </c>
      <c r="B1743" t="s">
        <v>372</v>
      </c>
      <c r="C1743" t="s">
        <v>3020</v>
      </c>
      <c r="D1743" t="s">
        <v>2392</v>
      </c>
      <c r="F1743" t="s">
        <v>3766</v>
      </c>
      <c r="G1743" t="s">
        <v>3761</v>
      </c>
    </row>
    <row r="1744" spans="1:7">
      <c r="A1744" t="s">
        <v>2666</v>
      </c>
      <c r="B1744" t="s">
        <v>373</v>
      </c>
      <c r="C1744" t="s">
        <v>3020</v>
      </c>
      <c r="D1744" t="s">
        <v>4371</v>
      </c>
      <c r="F1744" t="s">
        <v>3771</v>
      </c>
      <c r="G1744" t="s">
        <v>3770</v>
      </c>
    </row>
    <row r="1745" spans="1:7">
      <c r="A1745" t="s">
        <v>2666</v>
      </c>
      <c r="B1745" t="s">
        <v>374</v>
      </c>
      <c r="C1745" t="s">
        <v>3020</v>
      </c>
      <c r="D1745" t="s">
        <v>375</v>
      </c>
      <c r="F1745" t="s">
        <v>3758</v>
      </c>
      <c r="G1745" t="s">
        <v>3757</v>
      </c>
    </row>
    <row r="1746" spans="1:7">
      <c r="A1746" t="s">
        <v>2666</v>
      </c>
      <c r="B1746" t="s">
        <v>376</v>
      </c>
      <c r="C1746" t="s">
        <v>3020</v>
      </c>
      <c r="D1746" t="s">
        <v>377</v>
      </c>
      <c r="F1746" t="s">
        <v>3758</v>
      </c>
      <c r="G1746" t="s">
        <v>3757</v>
      </c>
    </row>
    <row r="1747" spans="1:7">
      <c r="A1747" t="s">
        <v>2666</v>
      </c>
      <c r="B1747" t="s">
        <v>378</v>
      </c>
      <c r="C1747" t="s">
        <v>3020</v>
      </c>
      <c r="D1747" t="s">
        <v>379</v>
      </c>
      <c r="F1747" t="s">
        <v>3756</v>
      </c>
      <c r="G1747" t="s">
        <v>3755</v>
      </c>
    </row>
    <row r="1748" spans="1:7">
      <c r="A1748" t="s">
        <v>2665</v>
      </c>
      <c r="B1748" t="s">
        <v>380</v>
      </c>
      <c r="C1748" t="s">
        <v>3019</v>
      </c>
      <c r="D1748" t="s">
        <v>381</v>
      </c>
      <c r="F1748" t="s">
        <v>3768</v>
      </c>
      <c r="G1748" t="s">
        <v>3761</v>
      </c>
    </row>
    <row r="1749" spans="1:7">
      <c r="A1749" t="s">
        <v>2664</v>
      </c>
      <c r="B1749" t="s">
        <v>382</v>
      </c>
      <c r="C1749" t="s">
        <v>3018</v>
      </c>
      <c r="D1749" t="s">
        <v>4372</v>
      </c>
      <c r="F1749" t="s">
        <v>3756</v>
      </c>
      <c r="G1749" t="s">
        <v>3755</v>
      </c>
    </row>
    <row r="1750" spans="1:7">
      <c r="A1750" t="s">
        <v>2663</v>
      </c>
      <c r="B1750" t="s">
        <v>383</v>
      </c>
      <c r="C1750" t="s">
        <v>3016</v>
      </c>
      <c r="D1750" t="s">
        <v>384</v>
      </c>
      <c r="F1750" t="s">
        <v>3017</v>
      </c>
      <c r="G1750" t="s">
        <v>3764</v>
      </c>
    </row>
    <row r="1751" spans="1:7">
      <c r="A1751" t="s">
        <v>2663</v>
      </c>
      <c r="B1751" t="s">
        <v>385</v>
      </c>
      <c r="C1751" t="s">
        <v>3016</v>
      </c>
      <c r="D1751" t="s">
        <v>386</v>
      </c>
      <c r="F1751" t="s">
        <v>4541</v>
      </c>
      <c r="G1751" t="s">
        <v>3761</v>
      </c>
    </row>
    <row r="1752" spans="1:7">
      <c r="A1752" t="s">
        <v>2663</v>
      </c>
      <c r="B1752" t="s">
        <v>387</v>
      </c>
      <c r="C1752" t="s">
        <v>3016</v>
      </c>
      <c r="D1752" t="s">
        <v>388</v>
      </c>
      <c r="F1752" t="s">
        <v>4541</v>
      </c>
      <c r="G1752" t="s">
        <v>3761</v>
      </c>
    </row>
    <row r="1753" spans="1:7">
      <c r="A1753" t="s">
        <v>2663</v>
      </c>
      <c r="B1753" t="s">
        <v>389</v>
      </c>
      <c r="C1753" t="s">
        <v>3016</v>
      </c>
      <c r="D1753" t="s">
        <v>390</v>
      </c>
      <c r="F1753" t="s">
        <v>3769</v>
      </c>
      <c r="G1753" t="s">
        <v>3757</v>
      </c>
    </row>
    <row r="1754" spans="1:7">
      <c r="A1754" t="s">
        <v>2663</v>
      </c>
      <c r="B1754" t="s">
        <v>391</v>
      </c>
      <c r="C1754" t="s">
        <v>3016</v>
      </c>
      <c r="D1754" t="s">
        <v>392</v>
      </c>
      <c r="F1754" t="s">
        <v>4541</v>
      </c>
      <c r="G1754" t="s">
        <v>3761</v>
      </c>
    </row>
    <row r="1755" spans="1:7">
      <c r="A1755" t="s">
        <v>2663</v>
      </c>
      <c r="B1755" t="s">
        <v>393</v>
      </c>
      <c r="C1755" t="s">
        <v>3016</v>
      </c>
      <c r="D1755" t="s">
        <v>394</v>
      </c>
      <c r="F1755" t="s">
        <v>3769</v>
      </c>
      <c r="G1755" t="s">
        <v>3757</v>
      </c>
    </row>
    <row r="1756" spans="1:7">
      <c r="A1756" t="s">
        <v>2663</v>
      </c>
      <c r="B1756" t="s">
        <v>395</v>
      </c>
      <c r="C1756" t="s">
        <v>3016</v>
      </c>
      <c r="D1756" t="s">
        <v>4373</v>
      </c>
      <c r="F1756" t="s">
        <v>3756</v>
      </c>
      <c r="G1756" t="s">
        <v>3755</v>
      </c>
    </row>
    <row r="1757" spans="1:7">
      <c r="A1757" t="s">
        <v>2663</v>
      </c>
      <c r="B1757" t="s">
        <v>4374</v>
      </c>
      <c r="C1757" t="s">
        <v>3016</v>
      </c>
      <c r="D1757" t="s">
        <v>4375</v>
      </c>
      <c r="F1757" t="s">
        <v>4376</v>
      </c>
      <c r="G1757" t="s">
        <v>4376</v>
      </c>
    </row>
    <row r="1758" spans="1:7">
      <c r="A1758" t="s">
        <v>2662</v>
      </c>
      <c r="B1758" t="s">
        <v>396</v>
      </c>
      <c r="C1758" t="s">
        <v>3015</v>
      </c>
      <c r="D1758" t="s">
        <v>4377</v>
      </c>
      <c r="F1758" t="s">
        <v>3772</v>
      </c>
      <c r="G1758" t="s">
        <v>3757</v>
      </c>
    </row>
    <row r="1759" spans="1:7">
      <c r="A1759" t="s">
        <v>2662</v>
      </c>
      <c r="B1759" t="s">
        <v>397</v>
      </c>
      <c r="C1759" t="s">
        <v>3015</v>
      </c>
      <c r="D1759" t="s">
        <v>4378</v>
      </c>
      <c r="F1759" t="s">
        <v>3756</v>
      </c>
      <c r="G1759" t="s">
        <v>3755</v>
      </c>
    </row>
    <row r="1760" spans="1:7">
      <c r="A1760" t="s">
        <v>2661</v>
      </c>
      <c r="B1760" t="s">
        <v>398</v>
      </c>
      <c r="C1760" t="s">
        <v>3014</v>
      </c>
      <c r="D1760" t="s">
        <v>399</v>
      </c>
      <c r="F1760" t="s">
        <v>3768</v>
      </c>
      <c r="G1760" t="s">
        <v>3761</v>
      </c>
    </row>
    <row r="1761" spans="1:7">
      <c r="A1761" t="s">
        <v>2661</v>
      </c>
      <c r="B1761" t="s">
        <v>400</v>
      </c>
      <c r="C1761" t="s">
        <v>3014</v>
      </c>
      <c r="D1761" t="s">
        <v>401</v>
      </c>
      <c r="F1761" t="s">
        <v>3777</v>
      </c>
      <c r="G1761" t="s">
        <v>3761</v>
      </c>
    </row>
    <row r="1762" spans="1:7">
      <c r="A1762" t="s">
        <v>2661</v>
      </c>
      <c r="B1762" t="s">
        <v>402</v>
      </c>
      <c r="C1762" t="s">
        <v>3014</v>
      </c>
      <c r="D1762" t="s">
        <v>403</v>
      </c>
      <c r="F1762" t="s">
        <v>3768</v>
      </c>
      <c r="G1762" t="s">
        <v>3761</v>
      </c>
    </row>
    <row r="1763" spans="1:7">
      <c r="A1763" t="s">
        <v>2661</v>
      </c>
      <c r="B1763" t="s">
        <v>404</v>
      </c>
      <c r="C1763" t="s">
        <v>3014</v>
      </c>
      <c r="D1763" t="s">
        <v>405</v>
      </c>
      <c r="F1763" t="s">
        <v>3765</v>
      </c>
      <c r="G1763" t="s">
        <v>3764</v>
      </c>
    </row>
    <row r="1764" spans="1:7">
      <c r="A1764" t="s">
        <v>2661</v>
      </c>
      <c r="B1764" t="s">
        <v>406</v>
      </c>
      <c r="C1764" t="s">
        <v>3014</v>
      </c>
      <c r="D1764" t="s">
        <v>4379</v>
      </c>
      <c r="F1764" t="s">
        <v>3772</v>
      </c>
      <c r="G1764" t="s">
        <v>3757</v>
      </c>
    </row>
    <row r="1765" spans="1:7">
      <c r="A1765" t="s">
        <v>2661</v>
      </c>
      <c r="B1765" t="s">
        <v>407</v>
      </c>
      <c r="C1765" t="s">
        <v>3014</v>
      </c>
      <c r="D1765" t="s">
        <v>4380</v>
      </c>
      <c r="F1765" t="s">
        <v>3756</v>
      </c>
      <c r="G1765" t="s">
        <v>3755</v>
      </c>
    </row>
    <row r="1766" spans="1:7">
      <c r="A1766" t="s">
        <v>2660</v>
      </c>
      <c r="B1766" t="s">
        <v>408</v>
      </c>
      <c r="C1766" t="s">
        <v>3013</v>
      </c>
      <c r="D1766" t="s">
        <v>4381</v>
      </c>
      <c r="F1766" t="s">
        <v>3768</v>
      </c>
      <c r="G1766" t="s">
        <v>3761</v>
      </c>
    </row>
    <row r="1767" spans="1:7">
      <c r="A1767" t="s">
        <v>2660</v>
      </c>
      <c r="B1767" t="s">
        <v>409</v>
      </c>
      <c r="C1767" t="s">
        <v>3013</v>
      </c>
      <c r="D1767" t="s">
        <v>4382</v>
      </c>
      <c r="F1767" t="s">
        <v>3768</v>
      </c>
      <c r="G1767" t="s">
        <v>3761</v>
      </c>
    </row>
    <row r="1768" spans="1:7">
      <c r="A1768" t="s">
        <v>2660</v>
      </c>
      <c r="B1768" t="s">
        <v>410</v>
      </c>
      <c r="C1768" t="s">
        <v>3013</v>
      </c>
      <c r="D1768" t="s">
        <v>411</v>
      </c>
      <c r="F1768" t="s">
        <v>3768</v>
      </c>
      <c r="G1768" t="s">
        <v>3761</v>
      </c>
    </row>
    <row r="1769" spans="1:7">
      <c r="A1769" t="s">
        <v>2660</v>
      </c>
      <c r="B1769" t="s">
        <v>412</v>
      </c>
      <c r="C1769" t="s">
        <v>3013</v>
      </c>
      <c r="D1769" t="s">
        <v>413</v>
      </c>
      <c r="F1769" t="s">
        <v>3768</v>
      </c>
      <c r="G1769" t="s">
        <v>3761</v>
      </c>
    </row>
    <row r="1770" spans="1:7">
      <c r="A1770" t="s">
        <v>2660</v>
      </c>
      <c r="B1770" t="s">
        <v>414</v>
      </c>
      <c r="C1770" t="s">
        <v>3013</v>
      </c>
      <c r="D1770" t="s">
        <v>4383</v>
      </c>
      <c r="F1770" t="s">
        <v>3767</v>
      </c>
      <c r="G1770" t="s">
        <v>4553</v>
      </c>
    </row>
    <row r="1771" spans="1:7">
      <c r="A1771" t="s">
        <v>2659</v>
      </c>
      <c r="B1771" t="s">
        <v>415</v>
      </c>
      <c r="C1771" t="s">
        <v>3012</v>
      </c>
      <c r="D1771" t="s">
        <v>4384</v>
      </c>
      <c r="F1771" t="s">
        <v>4536</v>
      </c>
      <c r="G1771" t="s">
        <v>3761</v>
      </c>
    </row>
    <row r="1772" spans="1:7">
      <c r="A1772" t="s">
        <v>2659</v>
      </c>
      <c r="B1772" t="s">
        <v>416</v>
      </c>
      <c r="C1772" t="s">
        <v>3012</v>
      </c>
      <c r="D1772" t="s">
        <v>417</v>
      </c>
      <c r="F1772" t="s">
        <v>4536</v>
      </c>
      <c r="G1772" t="s">
        <v>3761</v>
      </c>
    </row>
    <row r="1773" spans="1:7">
      <c r="A1773" t="s">
        <v>2659</v>
      </c>
      <c r="B1773" t="s">
        <v>418</v>
      </c>
      <c r="C1773" t="s">
        <v>3012</v>
      </c>
      <c r="D1773" t="s">
        <v>419</v>
      </c>
      <c r="F1773" t="s">
        <v>3780</v>
      </c>
      <c r="G1773" t="s">
        <v>3764</v>
      </c>
    </row>
    <row r="1774" spans="1:7">
      <c r="A1774" t="s">
        <v>2659</v>
      </c>
      <c r="B1774" t="s">
        <v>420</v>
      </c>
      <c r="C1774" t="s">
        <v>3012</v>
      </c>
      <c r="D1774" t="s">
        <v>421</v>
      </c>
      <c r="F1774" t="s">
        <v>3779</v>
      </c>
      <c r="G1774" t="s">
        <v>3761</v>
      </c>
    </row>
    <row r="1775" spans="1:7">
      <c r="A1775" t="s">
        <v>2659</v>
      </c>
      <c r="B1775" t="s">
        <v>422</v>
      </c>
      <c r="C1775" t="s">
        <v>3012</v>
      </c>
      <c r="D1775" t="s">
        <v>423</v>
      </c>
      <c r="F1775" t="s">
        <v>4536</v>
      </c>
      <c r="G1775" t="s">
        <v>3761</v>
      </c>
    </row>
    <row r="1776" spans="1:7">
      <c r="A1776" t="s">
        <v>2659</v>
      </c>
      <c r="B1776" t="s">
        <v>424</v>
      </c>
      <c r="C1776" t="s">
        <v>3012</v>
      </c>
      <c r="D1776" t="s">
        <v>425</v>
      </c>
      <c r="F1776" t="s">
        <v>3772</v>
      </c>
      <c r="G1776" t="s">
        <v>3757</v>
      </c>
    </row>
    <row r="1777" spans="1:7">
      <c r="A1777" t="s">
        <v>2659</v>
      </c>
      <c r="B1777" t="s">
        <v>426</v>
      </c>
      <c r="C1777" t="s">
        <v>3012</v>
      </c>
      <c r="D1777" t="s">
        <v>427</v>
      </c>
      <c r="F1777" t="s">
        <v>3756</v>
      </c>
      <c r="G1777" t="s">
        <v>3755</v>
      </c>
    </row>
    <row r="1778" spans="1:7">
      <c r="A1778" t="s">
        <v>2659</v>
      </c>
      <c r="B1778" t="s">
        <v>4808</v>
      </c>
      <c r="C1778" t="s">
        <v>3012</v>
      </c>
      <c r="D1778" t="s">
        <v>4807</v>
      </c>
      <c r="F1778" t="s">
        <v>3791</v>
      </c>
      <c r="G1778" t="s">
        <v>3755</v>
      </c>
    </row>
    <row r="1779" spans="1:7">
      <c r="A1779" t="s">
        <v>2658</v>
      </c>
      <c r="B1779" t="s">
        <v>428</v>
      </c>
      <c r="C1779" t="s">
        <v>4490</v>
      </c>
      <c r="D1779" t="s">
        <v>4385</v>
      </c>
      <c r="F1779" t="s">
        <v>3767</v>
      </c>
      <c r="G1779" t="s">
        <v>4553</v>
      </c>
    </row>
    <row r="1780" spans="1:7">
      <c r="A1780" t="s">
        <v>2658</v>
      </c>
      <c r="B1780" t="s">
        <v>3575</v>
      </c>
      <c r="C1780" t="s">
        <v>4490</v>
      </c>
      <c r="D1780" t="s">
        <v>3581</v>
      </c>
      <c r="F1780" t="s">
        <v>3791</v>
      </c>
      <c r="G1780" t="s">
        <v>3755</v>
      </c>
    </row>
    <row r="1781" spans="1:7">
      <c r="A1781" t="s">
        <v>2658</v>
      </c>
      <c r="B1781" t="s">
        <v>4386</v>
      </c>
      <c r="C1781" t="s">
        <v>4490</v>
      </c>
      <c r="D1781" t="s">
        <v>4387</v>
      </c>
      <c r="F1781" t="s">
        <v>3756</v>
      </c>
      <c r="G1781" t="s">
        <v>3755</v>
      </c>
    </row>
    <row r="1782" spans="1:7">
      <c r="A1782" t="s">
        <v>2657</v>
      </c>
      <c r="B1782" t="s">
        <v>429</v>
      </c>
      <c r="C1782" t="s">
        <v>3011</v>
      </c>
      <c r="D1782" t="s">
        <v>430</v>
      </c>
      <c r="F1782" t="s">
        <v>3772</v>
      </c>
      <c r="G1782" t="s">
        <v>3757</v>
      </c>
    </row>
    <row r="1783" spans="1:7">
      <c r="A1783" t="s">
        <v>2657</v>
      </c>
      <c r="B1783" t="s">
        <v>431</v>
      </c>
      <c r="C1783" t="s">
        <v>3011</v>
      </c>
      <c r="D1783" t="s">
        <v>4388</v>
      </c>
      <c r="F1783" t="s">
        <v>4551</v>
      </c>
      <c r="G1783" t="s">
        <v>3755</v>
      </c>
    </row>
    <row r="1784" spans="1:7">
      <c r="A1784" t="s">
        <v>4389</v>
      </c>
      <c r="B1784" t="s">
        <v>4390</v>
      </c>
      <c r="C1784" t="s">
        <v>4491</v>
      </c>
      <c r="D1784" t="s">
        <v>4391</v>
      </c>
      <c r="F1784" t="s">
        <v>3756</v>
      </c>
      <c r="G1784" t="s">
        <v>3755</v>
      </c>
    </row>
    <row r="1785" spans="1:7">
      <c r="A1785" t="s">
        <v>2656</v>
      </c>
      <c r="B1785" t="s">
        <v>432</v>
      </c>
      <c r="C1785" t="s">
        <v>3010</v>
      </c>
      <c r="D1785" t="s">
        <v>433</v>
      </c>
      <c r="F1785" t="s">
        <v>4596</v>
      </c>
      <c r="G1785" t="s">
        <v>3764</v>
      </c>
    </row>
    <row r="1786" spans="1:7">
      <c r="A1786" t="s">
        <v>2656</v>
      </c>
      <c r="B1786" t="s">
        <v>434</v>
      </c>
      <c r="C1786" t="s">
        <v>3010</v>
      </c>
      <c r="D1786" t="s">
        <v>435</v>
      </c>
      <c r="F1786" t="s">
        <v>3776</v>
      </c>
      <c r="G1786" t="s">
        <v>3761</v>
      </c>
    </row>
    <row r="1787" spans="1:7">
      <c r="A1787" t="s">
        <v>2656</v>
      </c>
      <c r="B1787" t="s">
        <v>436</v>
      </c>
      <c r="C1787" t="s">
        <v>3010</v>
      </c>
      <c r="D1787" t="s">
        <v>437</v>
      </c>
      <c r="F1787" t="s">
        <v>4623</v>
      </c>
      <c r="G1787" t="s">
        <v>3764</v>
      </c>
    </row>
    <row r="1788" spans="1:7">
      <c r="A1788" t="s">
        <v>2656</v>
      </c>
      <c r="B1788" t="s">
        <v>438</v>
      </c>
      <c r="C1788" t="s">
        <v>3010</v>
      </c>
      <c r="D1788" t="s">
        <v>439</v>
      </c>
      <c r="F1788" t="s">
        <v>3768</v>
      </c>
      <c r="G1788" t="s">
        <v>3761</v>
      </c>
    </row>
    <row r="1789" spans="1:7">
      <c r="A1789" t="s">
        <v>2656</v>
      </c>
      <c r="B1789" t="s">
        <v>440</v>
      </c>
      <c r="C1789" t="s">
        <v>3010</v>
      </c>
      <c r="D1789" t="s">
        <v>441</v>
      </c>
      <c r="F1789" t="s">
        <v>3767</v>
      </c>
      <c r="G1789" t="s">
        <v>4553</v>
      </c>
    </row>
    <row r="1790" spans="1:7">
      <c r="A1790" t="s">
        <v>2655</v>
      </c>
      <c r="B1790" t="s">
        <v>442</v>
      </c>
      <c r="C1790" t="s">
        <v>3009</v>
      </c>
      <c r="D1790" t="s">
        <v>443</v>
      </c>
      <c r="F1790" t="s">
        <v>3776</v>
      </c>
      <c r="G1790" t="s">
        <v>3761</v>
      </c>
    </row>
    <row r="1791" spans="1:7">
      <c r="A1791" t="s">
        <v>2655</v>
      </c>
      <c r="B1791" t="s">
        <v>4706</v>
      </c>
      <c r="C1791" t="s">
        <v>3009</v>
      </c>
      <c r="D1791" t="s">
        <v>4707</v>
      </c>
      <c r="F1791" t="s">
        <v>4569</v>
      </c>
      <c r="G1791" t="s">
        <v>3770</v>
      </c>
    </row>
    <row r="1792" spans="1:7">
      <c r="A1792" t="s">
        <v>2655</v>
      </c>
      <c r="B1792" t="s">
        <v>444</v>
      </c>
      <c r="C1792" t="s">
        <v>3009</v>
      </c>
      <c r="D1792" t="s">
        <v>445</v>
      </c>
      <c r="F1792" t="s">
        <v>3769</v>
      </c>
      <c r="G1792" t="s">
        <v>3757</v>
      </c>
    </row>
    <row r="1793" spans="1:7">
      <c r="A1793" t="s">
        <v>2655</v>
      </c>
      <c r="B1793" t="s">
        <v>446</v>
      </c>
      <c r="C1793" t="s">
        <v>3009</v>
      </c>
      <c r="D1793" t="s">
        <v>447</v>
      </c>
      <c r="F1793" t="s">
        <v>3756</v>
      </c>
      <c r="G1793" t="s">
        <v>3755</v>
      </c>
    </row>
    <row r="1794" spans="1:7">
      <c r="A1794" t="s">
        <v>2654</v>
      </c>
      <c r="B1794" t="s">
        <v>448</v>
      </c>
      <c r="C1794" t="s">
        <v>4492</v>
      </c>
      <c r="D1794" t="s">
        <v>449</v>
      </c>
      <c r="F1794" t="s">
        <v>4536</v>
      </c>
      <c r="G1794" t="s">
        <v>3761</v>
      </c>
    </row>
    <row r="1795" spans="1:7">
      <c r="A1795" t="s">
        <v>2654</v>
      </c>
      <c r="B1795" t="s">
        <v>450</v>
      </c>
      <c r="C1795" t="s">
        <v>4492</v>
      </c>
      <c r="D1795" t="s">
        <v>451</v>
      </c>
      <c r="F1795" t="s">
        <v>3780</v>
      </c>
      <c r="G1795" t="s">
        <v>3764</v>
      </c>
    </row>
    <row r="1796" spans="1:7">
      <c r="A1796" t="s">
        <v>2654</v>
      </c>
      <c r="B1796" t="s">
        <v>452</v>
      </c>
      <c r="C1796" t="s">
        <v>4492</v>
      </c>
      <c r="D1796" t="s">
        <v>453</v>
      </c>
      <c r="F1796" t="s">
        <v>3787</v>
      </c>
      <c r="G1796" t="s">
        <v>3761</v>
      </c>
    </row>
    <row r="1797" spans="1:7">
      <c r="A1797" t="s">
        <v>2654</v>
      </c>
      <c r="B1797" t="s">
        <v>454</v>
      </c>
      <c r="C1797" t="s">
        <v>4492</v>
      </c>
      <c r="D1797" t="s">
        <v>455</v>
      </c>
      <c r="F1797" t="s">
        <v>3758</v>
      </c>
      <c r="G1797" t="s">
        <v>3757</v>
      </c>
    </row>
    <row r="1798" spans="1:7">
      <c r="A1798" t="s">
        <v>2654</v>
      </c>
      <c r="B1798" t="s">
        <v>456</v>
      </c>
      <c r="C1798" t="s">
        <v>4492</v>
      </c>
      <c r="D1798" t="s">
        <v>457</v>
      </c>
      <c r="F1798" t="s">
        <v>3756</v>
      </c>
      <c r="G1798" t="s">
        <v>3755</v>
      </c>
    </row>
    <row r="1799" spans="1:7">
      <c r="A1799" t="s">
        <v>2653</v>
      </c>
      <c r="B1799" t="s">
        <v>458</v>
      </c>
      <c r="C1799" t="s">
        <v>3008</v>
      </c>
      <c r="D1799" t="s">
        <v>4392</v>
      </c>
      <c r="F1799" t="s">
        <v>3772</v>
      </c>
      <c r="G1799" t="s">
        <v>3757</v>
      </c>
    </row>
    <row r="1800" spans="1:7">
      <c r="A1800" t="s">
        <v>2653</v>
      </c>
      <c r="B1800" t="s">
        <v>459</v>
      </c>
      <c r="C1800" t="s">
        <v>3008</v>
      </c>
      <c r="D1800" t="s">
        <v>4393</v>
      </c>
      <c r="F1800" t="s">
        <v>3756</v>
      </c>
      <c r="G1800" t="s">
        <v>3755</v>
      </c>
    </row>
    <row r="1801" spans="1:7">
      <c r="A1801" t="s">
        <v>2653</v>
      </c>
      <c r="B1801" t="s">
        <v>460</v>
      </c>
      <c r="C1801" t="s">
        <v>3008</v>
      </c>
      <c r="D1801" t="s">
        <v>4394</v>
      </c>
      <c r="F1801" t="s">
        <v>3756</v>
      </c>
      <c r="G1801" t="s">
        <v>3755</v>
      </c>
    </row>
    <row r="1802" spans="1:7">
      <c r="A1802" t="s">
        <v>2652</v>
      </c>
      <c r="B1802" t="s">
        <v>461</v>
      </c>
      <c r="C1802" t="s">
        <v>3007</v>
      </c>
      <c r="D1802" t="s">
        <v>462</v>
      </c>
      <c r="F1802" t="s">
        <v>3768</v>
      </c>
      <c r="G1802" t="s">
        <v>3761</v>
      </c>
    </row>
    <row r="1803" spans="1:7">
      <c r="A1803" t="s">
        <v>2652</v>
      </c>
      <c r="B1803" t="s">
        <v>463</v>
      </c>
      <c r="C1803" t="s">
        <v>3007</v>
      </c>
      <c r="D1803" t="s">
        <v>464</v>
      </c>
      <c r="F1803" t="s">
        <v>3768</v>
      </c>
      <c r="G1803" t="s">
        <v>3761</v>
      </c>
    </row>
    <row r="1804" spans="1:7">
      <c r="A1804" t="s">
        <v>2652</v>
      </c>
      <c r="B1804" t="s">
        <v>465</v>
      </c>
      <c r="C1804" t="s">
        <v>3007</v>
      </c>
      <c r="D1804" t="s">
        <v>466</v>
      </c>
      <c r="F1804" t="s">
        <v>3768</v>
      </c>
      <c r="G1804" t="s">
        <v>3761</v>
      </c>
    </row>
    <row r="1805" spans="1:7">
      <c r="A1805" t="s">
        <v>2652</v>
      </c>
      <c r="B1805" t="s">
        <v>467</v>
      </c>
      <c r="C1805" t="s">
        <v>3007</v>
      </c>
      <c r="D1805" t="s">
        <v>468</v>
      </c>
      <c r="F1805" t="s">
        <v>3772</v>
      </c>
      <c r="G1805" t="s">
        <v>3757</v>
      </c>
    </row>
    <row r="1806" spans="1:7">
      <c r="A1806" t="s">
        <v>2652</v>
      </c>
      <c r="B1806" t="s">
        <v>469</v>
      </c>
      <c r="C1806" t="s">
        <v>3007</v>
      </c>
      <c r="D1806" t="s">
        <v>470</v>
      </c>
      <c r="F1806" t="s">
        <v>3756</v>
      </c>
      <c r="G1806" t="s">
        <v>3755</v>
      </c>
    </row>
    <row r="1807" spans="1:7">
      <c r="A1807" t="s">
        <v>2651</v>
      </c>
      <c r="B1807" t="s">
        <v>2544</v>
      </c>
      <c r="C1807" t="s">
        <v>4493</v>
      </c>
      <c r="D1807" t="s">
        <v>2545</v>
      </c>
      <c r="F1807" t="s">
        <v>4545</v>
      </c>
      <c r="G1807" t="s">
        <v>3761</v>
      </c>
    </row>
    <row r="1808" spans="1:7">
      <c r="A1808" t="s">
        <v>2651</v>
      </c>
      <c r="B1808" t="s">
        <v>2546</v>
      </c>
      <c r="C1808" t="s">
        <v>4493</v>
      </c>
      <c r="D1808" t="s">
        <v>4395</v>
      </c>
      <c r="F1808" t="s">
        <v>3771</v>
      </c>
      <c r="G1808" t="s">
        <v>3770</v>
      </c>
    </row>
    <row r="1809" spans="1:7">
      <c r="A1809" t="s">
        <v>2650</v>
      </c>
      <c r="B1809" t="s">
        <v>4396</v>
      </c>
      <c r="C1809" t="s">
        <v>3006</v>
      </c>
      <c r="D1809" t="s">
        <v>2346</v>
      </c>
      <c r="F1809" t="s">
        <v>3017</v>
      </c>
      <c r="G1809" t="s">
        <v>3764</v>
      </c>
    </row>
    <row r="1810" spans="1:7">
      <c r="A1810" t="s">
        <v>2650</v>
      </c>
      <c r="B1810" t="s">
        <v>3576</v>
      </c>
      <c r="C1810" t="s">
        <v>3006</v>
      </c>
      <c r="D1810" t="s">
        <v>3578</v>
      </c>
      <c r="F1810" t="s">
        <v>4548</v>
      </c>
      <c r="G1810" t="s">
        <v>3764</v>
      </c>
    </row>
    <row r="1811" spans="1:7">
      <c r="A1811" t="s">
        <v>2650</v>
      </c>
      <c r="B1811" t="s">
        <v>2547</v>
      </c>
      <c r="C1811" t="s">
        <v>3006</v>
      </c>
      <c r="D1811" t="s">
        <v>2548</v>
      </c>
      <c r="F1811" t="s">
        <v>4545</v>
      </c>
      <c r="G1811" t="s">
        <v>3761</v>
      </c>
    </row>
    <row r="1812" spans="1:7">
      <c r="A1812" t="s">
        <v>2650</v>
      </c>
      <c r="B1812" t="s">
        <v>2549</v>
      </c>
      <c r="C1812" t="s">
        <v>3006</v>
      </c>
      <c r="D1812" t="s">
        <v>2550</v>
      </c>
      <c r="F1812" t="s">
        <v>4545</v>
      </c>
      <c r="G1812" t="s">
        <v>3761</v>
      </c>
    </row>
    <row r="1813" spans="1:7">
      <c r="A1813" t="s">
        <v>2650</v>
      </c>
      <c r="B1813" t="s">
        <v>2551</v>
      </c>
      <c r="C1813" t="s">
        <v>3006</v>
      </c>
      <c r="D1813" t="s">
        <v>2552</v>
      </c>
      <c r="F1813" t="s">
        <v>4541</v>
      </c>
      <c r="G1813" t="s">
        <v>3761</v>
      </c>
    </row>
    <row r="1814" spans="1:7">
      <c r="A1814" t="s">
        <v>2650</v>
      </c>
      <c r="B1814" t="s">
        <v>2553</v>
      </c>
      <c r="C1814" t="s">
        <v>3006</v>
      </c>
      <c r="D1814" t="s">
        <v>2554</v>
      </c>
      <c r="F1814" t="s">
        <v>4545</v>
      </c>
      <c r="G1814" t="s">
        <v>3761</v>
      </c>
    </row>
    <row r="1815" spans="1:7">
      <c r="A1815" t="s">
        <v>2650</v>
      </c>
      <c r="B1815" t="s">
        <v>2555</v>
      </c>
      <c r="C1815" t="s">
        <v>3006</v>
      </c>
      <c r="D1815" t="s">
        <v>2556</v>
      </c>
      <c r="F1815" t="s">
        <v>4569</v>
      </c>
      <c r="G1815" t="s">
        <v>3770</v>
      </c>
    </row>
    <row r="1816" spans="1:7">
      <c r="A1816" t="s">
        <v>2650</v>
      </c>
      <c r="B1816" t="s">
        <v>2557</v>
      </c>
      <c r="C1816" t="s">
        <v>3006</v>
      </c>
      <c r="D1816" t="s">
        <v>2558</v>
      </c>
      <c r="F1816" t="s">
        <v>4569</v>
      </c>
      <c r="G1816" t="s">
        <v>3770</v>
      </c>
    </row>
    <row r="1817" spans="1:7">
      <c r="A1817" t="s">
        <v>2650</v>
      </c>
      <c r="B1817" t="s">
        <v>2559</v>
      </c>
      <c r="C1817" t="s">
        <v>3006</v>
      </c>
      <c r="D1817" t="s">
        <v>2560</v>
      </c>
      <c r="F1817" t="s">
        <v>3762</v>
      </c>
      <c r="G1817" t="s">
        <v>3761</v>
      </c>
    </row>
    <row r="1818" spans="1:7">
      <c r="A1818" t="s">
        <v>2650</v>
      </c>
      <c r="B1818" t="s">
        <v>2561</v>
      </c>
      <c r="C1818" t="s">
        <v>3006</v>
      </c>
      <c r="D1818" t="s">
        <v>2562</v>
      </c>
      <c r="F1818" t="s">
        <v>3758</v>
      </c>
      <c r="G1818" t="s">
        <v>3757</v>
      </c>
    </row>
    <row r="1819" spans="1:7">
      <c r="A1819" t="s">
        <v>2650</v>
      </c>
      <c r="B1819" t="s">
        <v>2563</v>
      </c>
      <c r="C1819" t="s">
        <v>3006</v>
      </c>
      <c r="D1819" t="s">
        <v>2564</v>
      </c>
      <c r="F1819" t="s">
        <v>3758</v>
      </c>
      <c r="G1819" t="s">
        <v>3757</v>
      </c>
    </row>
    <row r="1820" spans="1:7">
      <c r="A1820" t="s">
        <v>2650</v>
      </c>
      <c r="B1820" t="s">
        <v>2565</v>
      </c>
      <c r="C1820" t="s">
        <v>3006</v>
      </c>
      <c r="D1820" t="s">
        <v>2566</v>
      </c>
      <c r="F1820" t="s">
        <v>3769</v>
      </c>
      <c r="G1820" t="s">
        <v>3757</v>
      </c>
    </row>
    <row r="1821" spans="1:7">
      <c r="A1821" t="s">
        <v>2650</v>
      </c>
      <c r="B1821" t="s">
        <v>2567</v>
      </c>
      <c r="C1821" t="s">
        <v>3006</v>
      </c>
      <c r="D1821" t="s">
        <v>2568</v>
      </c>
      <c r="F1821" t="s">
        <v>3756</v>
      </c>
      <c r="G1821" t="s">
        <v>3755</v>
      </c>
    </row>
    <row r="1822" spans="1:7">
      <c r="A1822" t="s">
        <v>2649</v>
      </c>
      <c r="B1822" t="s">
        <v>2569</v>
      </c>
      <c r="C1822" t="s">
        <v>4494</v>
      </c>
      <c r="D1822" t="s">
        <v>2454</v>
      </c>
      <c r="F1822" t="s">
        <v>3768</v>
      </c>
      <c r="G1822" t="s">
        <v>3761</v>
      </c>
    </row>
    <row r="1823" spans="1:7">
      <c r="A1823" t="s">
        <v>2649</v>
      </c>
      <c r="B1823" t="s">
        <v>2455</v>
      </c>
      <c r="C1823" t="s">
        <v>4494</v>
      </c>
      <c r="D1823" t="s">
        <v>4397</v>
      </c>
      <c r="F1823" t="s">
        <v>3768</v>
      </c>
      <c r="G1823" t="s">
        <v>3761</v>
      </c>
    </row>
    <row r="1824" spans="1:7">
      <c r="A1824" t="s">
        <v>2649</v>
      </c>
      <c r="B1824" t="s">
        <v>4810</v>
      </c>
      <c r="C1824" t="s">
        <v>4494</v>
      </c>
      <c r="D1824" t="s">
        <v>4809</v>
      </c>
      <c r="F1824" t="s">
        <v>3772</v>
      </c>
      <c r="G1824" t="s">
        <v>3757</v>
      </c>
    </row>
    <row r="1825" spans="1:7">
      <c r="A1825" t="s">
        <v>2649</v>
      </c>
      <c r="B1825" t="s">
        <v>2456</v>
      </c>
      <c r="C1825" t="s">
        <v>4494</v>
      </c>
      <c r="D1825" t="s">
        <v>2457</v>
      </c>
      <c r="F1825" t="s">
        <v>3756</v>
      </c>
      <c r="G1825" t="s">
        <v>3755</v>
      </c>
    </row>
    <row r="1826" spans="1:7">
      <c r="A1826" t="s">
        <v>2648</v>
      </c>
      <c r="B1826" t="s">
        <v>2458</v>
      </c>
      <c r="C1826" t="s">
        <v>3005</v>
      </c>
      <c r="D1826" t="s">
        <v>2459</v>
      </c>
      <c r="F1826" t="s">
        <v>4545</v>
      </c>
      <c r="G1826" t="s">
        <v>3761</v>
      </c>
    </row>
    <row r="1827" spans="1:7">
      <c r="A1827" t="s">
        <v>2648</v>
      </c>
      <c r="B1827" t="s">
        <v>2460</v>
      </c>
      <c r="C1827" t="s">
        <v>3005</v>
      </c>
      <c r="D1827" t="s">
        <v>2461</v>
      </c>
      <c r="F1827" t="s">
        <v>3765</v>
      </c>
      <c r="G1827" t="s">
        <v>3764</v>
      </c>
    </row>
    <row r="1828" spans="1:7">
      <c r="A1828" t="s">
        <v>2648</v>
      </c>
      <c r="B1828" t="s">
        <v>2462</v>
      </c>
      <c r="C1828" t="s">
        <v>3005</v>
      </c>
      <c r="D1828" t="s">
        <v>2463</v>
      </c>
      <c r="F1828" t="s">
        <v>4545</v>
      </c>
      <c r="G1828" t="s">
        <v>3761</v>
      </c>
    </row>
    <row r="1829" spans="1:7">
      <c r="A1829" t="s">
        <v>2648</v>
      </c>
      <c r="B1829" t="s">
        <v>2464</v>
      </c>
      <c r="C1829" t="s">
        <v>3005</v>
      </c>
      <c r="D1829" t="s">
        <v>2465</v>
      </c>
      <c r="F1829" t="s">
        <v>3762</v>
      </c>
      <c r="G1829" t="s">
        <v>3761</v>
      </c>
    </row>
    <row r="1830" spans="1:7">
      <c r="A1830" t="s">
        <v>2648</v>
      </c>
      <c r="B1830" t="s">
        <v>2466</v>
      </c>
      <c r="C1830" t="s">
        <v>3005</v>
      </c>
      <c r="D1830" t="s">
        <v>2467</v>
      </c>
      <c r="F1830" t="s">
        <v>3758</v>
      </c>
      <c r="G1830" t="s">
        <v>3757</v>
      </c>
    </row>
    <row r="1831" spans="1:7">
      <c r="A1831" t="s">
        <v>2648</v>
      </c>
      <c r="B1831" t="s">
        <v>2468</v>
      </c>
      <c r="C1831" t="s">
        <v>3005</v>
      </c>
      <c r="D1831" t="s">
        <v>2469</v>
      </c>
      <c r="F1831" t="s">
        <v>3758</v>
      </c>
      <c r="G1831" t="s">
        <v>3757</v>
      </c>
    </row>
    <row r="1832" spans="1:7">
      <c r="A1832" t="s">
        <v>2648</v>
      </c>
      <c r="B1832" t="s">
        <v>2470</v>
      </c>
      <c r="C1832" t="s">
        <v>3005</v>
      </c>
      <c r="D1832" t="s">
        <v>2471</v>
      </c>
      <c r="F1832" t="s">
        <v>3756</v>
      </c>
      <c r="G1832" t="s">
        <v>3755</v>
      </c>
    </row>
    <row r="1833" spans="1:7">
      <c r="A1833" t="s">
        <v>2647</v>
      </c>
      <c r="B1833" t="s">
        <v>2472</v>
      </c>
      <c r="C1833" t="s">
        <v>4495</v>
      </c>
      <c r="D1833" t="s">
        <v>4398</v>
      </c>
      <c r="F1833" t="s">
        <v>3756</v>
      </c>
      <c r="G1833" t="s">
        <v>3755</v>
      </c>
    </row>
    <row r="1834" spans="1:7">
      <c r="A1834" t="s">
        <v>2646</v>
      </c>
      <c r="B1834" t="s">
        <v>2473</v>
      </c>
      <c r="C1834" t="s">
        <v>4496</v>
      </c>
      <c r="D1834" t="s">
        <v>2474</v>
      </c>
      <c r="F1834" t="s">
        <v>3756</v>
      </c>
      <c r="G1834" t="s">
        <v>3755</v>
      </c>
    </row>
    <row r="1835" spans="1:7">
      <c r="A1835" t="s">
        <v>2645</v>
      </c>
      <c r="B1835" t="s">
        <v>2475</v>
      </c>
      <c r="C1835" t="s">
        <v>4399</v>
      </c>
      <c r="D1835" t="s">
        <v>4399</v>
      </c>
      <c r="F1835" t="s">
        <v>3756</v>
      </c>
      <c r="G1835" t="s">
        <v>3755</v>
      </c>
    </row>
    <row r="1836" spans="1:7">
      <c r="A1836" t="s">
        <v>2644</v>
      </c>
      <c r="B1836" t="s">
        <v>2476</v>
      </c>
      <c r="C1836" t="s">
        <v>4497</v>
      </c>
      <c r="D1836" t="s">
        <v>4400</v>
      </c>
      <c r="F1836" t="s">
        <v>3756</v>
      </c>
      <c r="G1836" t="s">
        <v>3755</v>
      </c>
    </row>
    <row r="1837" spans="1:7">
      <c r="A1837" t="s">
        <v>2643</v>
      </c>
      <c r="B1837" t="s">
        <v>2477</v>
      </c>
      <c r="C1837" t="s">
        <v>4498</v>
      </c>
      <c r="D1837" t="s">
        <v>4401</v>
      </c>
      <c r="F1837" t="s">
        <v>3756</v>
      </c>
      <c r="G1837" t="s">
        <v>3755</v>
      </c>
    </row>
    <row r="1838" spans="1:7">
      <c r="A1838" t="s">
        <v>2642</v>
      </c>
      <c r="B1838" t="s">
        <v>2478</v>
      </c>
      <c r="C1838" t="s">
        <v>4499</v>
      </c>
      <c r="D1838" t="s">
        <v>4402</v>
      </c>
      <c r="F1838" t="s">
        <v>3756</v>
      </c>
      <c r="G1838" t="s">
        <v>3755</v>
      </c>
    </row>
    <row r="1839" spans="1:7">
      <c r="A1839" t="s">
        <v>2641</v>
      </c>
      <c r="B1839" t="s">
        <v>2479</v>
      </c>
      <c r="C1839" t="s">
        <v>4500</v>
      </c>
      <c r="D1839" t="s">
        <v>4403</v>
      </c>
      <c r="F1839" t="s">
        <v>3756</v>
      </c>
      <c r="G1839" t="s">
        <v>3755</v>
      </c>
    </row>
    <row r="1840" spans="1:7">
      <c r="A1840" t="s">
        <v>2640</v>
      </c>
      <c r="B1840" t="s">
        <v>2480</v>
      </c>
      <c r="C1840" t="s">
        <v>4501</v>
      </c>
      <c r="D1840" t="s">
        <v>4404</v>
      </c>
      <c r="F1840" t="s">
        <v>3756</v>
      </c>
      <c r="G1840" t="s">
        <v>3755</v>
      </c>
    </row>
    <row r="1841" spans="1:7">
      <c r="A1841" t="s">
        <v>2639</v>
      </c>
      <c r="B1841" t="s">
        <v>2481</v>
      </c>
      <c r="C1841" t="s">
        <v>4502</v>
      </c>
      <c r="D1841" t="s">
        <v>4405</v>
      </c>
      <c r="F1841" t="s">
        <v>3756</v>
      </c>
      <c r="G1841" t="s">
        <v>3755</v>
      </c>
    </row>
    <row r="1842" spans="1:7">
      <c r="A1842" t="s">
        <v>2638</v>
      </c>
      <c r="B1842" t="s">
        <v>2482</v>
      </c>
      <c r="C1842" t="s">
        <v>4503</v>
      </c>
      <c r="D1842" t="s">
        <v>4406</v>
      </c>
      <c r="F1842" t="s">
        <v>3756</v>
      </c>
      <c r="G1842" t="s">
        <v>3755</v>
      </c>
    </row>
    <row r="1843" spans="1:7">
      <c r="A1843" t="s">
        <v>2637</v>
      </c>
      <c r="B1843" t="s">
        <v>2483</v>
      </c>
      <c r="C1843" t="s">
        <v>4504</v>
      </c>
      <c r="D1843" t="s">
        <v>4407</v>
      </c>
      <c r="F1843" t="s">
        <v>3756</v>
      </c>
      <c r="G1843" t="s">
        <v>3755</v>
      </c>
    </row>
    <row r="1844" spans="1:7">
      <c r="A1844" t="s">
        <v>2636</v>
      </c>
      <c r="B1844" t="s">
        <v>2484</v>
      </c>
      <c r="C1844" t="s">
        <v>4505</v>
      </c>
      <c r="D1844" t="s">
        <v>2485</v>
      </c>
      <c r="F1844" t="s">
        <v>3756</v>
      </c>
      <c r="G1844" t="s">
        <v>3755</v>
      </c>
    </row>
    <row r="1845" spans="1:7">
      <c r="A1845" t="s">
        <v>2635</v>
      </c>
      <c r="B1845" t="s">
        <v>2486</v>
      </c>
      <c r="C1845" t="s">
        <v>4408</v>
      </c>
      <c r="D1845" t="s">
        <v>4408</v>
      </c>
      <c r="F1845" t="s">
        <v>3756</v>
      </c>
      <c r="G1845" t="s">
        <v>3755</v>
      </c>
    </row>
    <row r="1846" spans="1:7">
      <c r="A1846" t="s">
        <v>2634</v>
      </c>
      <c r="B1846" t="s">
        <v>2487</v>
      </c>
      <c r="C1846" t="s">
        <v>4506</v>
      </c>
      <c r="D1846" t="s">
        <v>4409</v>
      </c>
      <c r="F1846" t="s">
        <v>3756</v>
      </c>
      <c r="G1846" t="s">
        <v>3755</v>
      </c>
    </row>
    <row r="1847" spans="1:7">
      <c r="A1847" t="s">
        <v>2633</v>
      </c>
      <c r="B1847" t="s">
        <v>2488</v>
      </c>
      <c r="C1847" t="s">
        <v>4507</v>
      </c>
      <c r="D1847" t="s">
        <v>4410</v>
      </c>
      <c r="F1847" t="s">
        <v>3756</v>
      </c>
      <c r="G1847" t="s">
        <v>3755</v>
      </c>
    </row>
    <row r="1848" spans="1:7">
      <c r="A1848" t="s">
        <v>2632</v>
      </c>
      <c r="B1848" t="s">
        <v>2489</v>
      </c>
      <c r="C1848" t="s">
        <v>4508</v>
      </c>
      <c r="D1848" t="s">
        <v>4411</v>
      </c>
      <c r="F1848" t="s">
        <v>3756</v>
      </c>
      <c r="G1848" t="s">
        <v>3755</v>
      </c>
    </row>
    <row r="1849" spans="1:7">
      <c r="A1849" t="s">
        <v>2631</v>
      </c>
      <c r="B1849" t="s">
        <v>2490</v>
      </c>
      <c r="C1849" t="s">
        <v>4509</v>
      </c>
      <c r="D1849" t="s">
        <v>4412</v>
      </c>
      <c r="F1849" t="s">
        <v>3756</v>
      </c>
      <c r="G1849" t="s">
        <v>3755</v>
      </c>
    </row>
    <row r="1850" spans="1:7">
      <c r="A1850" t="s">
        <v>2630</v>
      </c>
      <c r="B1850" t="s">
        <v>2491</v>
      </c>
      <c r="C1850" t="s">
        <v>4413</v>
      </c>
      <c r="D1850" t="s">
        <v>4413</v>
      </c>
      <c r="F1850" t="s">
        <v>3756</v>
      </c>
      <c r="G1850" t="s">
        <v>3755</v>
      </c>
    </row>
    <row r="1851" spans="1:7">
      <c r="A1851" t="s">
        <v>2629</v>
      </c>
      <c r="B1851" t="s">
        <v>2492</v>
      </c>
      <c r="C1851" t="s">
        <v>4510</v>
      </c>
      <c r="D1851" t="s">
        <v>4414</v>
      </c>
      <c r="F1851" t="s">
        <v>3756</v>
      </c>
      <c r="G1851" t="s">
        <v>3755</v>
      </c>
    </row>
    <row r="1852" spans="1:7">
      <c r="A1852" t="s">
        <v>2628</v>
      </c>
      <c r="B1852" t="s">
        <v>2493</v>
      </c>
      <c r="C1852" t="s">
        <v>4511</v>
      </c>
      <c r="D1852" t="s">
        <v>4415</v>
      </c>
      <c r="F1852" t="s">
        <v>3756</v>
      </c>
      <c r="G1852" t="s">
        <v>3755</v>
      </c>
    </row>
    <row r="1853" spans="1:7">
      <c r="A1853" t="s">
        <v>2627</v>
      </c>
      <c r="B1853" t="s">
        <v>2494</v>
      </c>
      <c r="C1853" t="s">
        <v>4416</v>
      </c>
      <c r="D1853" t="s">
        <v>4416</v>
      </c>
      <c r="F1853" t="s">
        <v>3756</v>
      </c>
      <c r="G1853" t="s">
        <v>3755</v>
      </c>
    </row>
    <row r="1854" spans="1:7">
      <c r="A1854" t="s">
        <v>2626</v>
      </c>
      <c r="B1854" t="s">
        <v>2495</v>
      </c>
      <c r="C1854" t="s">
        <v>4512</v>
      </c>
      <c r="D1854" t="s">
        <v>4417</v>
      </c>
      <c r="F1854" t="s">
        <v>3756</v>
      </c>
      <c r="G1854" t="s">
        <v>3755</v>
      </c>
    </row>
    <row r="1855" spans="1:7">
      <c r="A1855" t="s">
        <v>2625</v>
      </c>
      <c r="B1855" t="s">
        <v>2496</v>
      </c>
      <c r="C1855" t="s">
        <v>4513</v>
      </c>
      <c r="D1855" t="s">
        <v>4418</v>
      </c>
      <c r="F1855" t="s">
        <v>3756</v>
      </c>
      <c r="G1855" t="s">
        <v>3755</v>
      </c>
    </row>
    <row r="1856" spans="1:7">
      <c r="A1856" t="s">
        <v>2624</v>
      </c>
      <c r="B1856" t="s">
        <v>2497</v>
      </c>
      <c r="C1856" t="s">
        <v>4419</v>
      </c>
      <c r="D1856" t="s">
        <v>4419</v>
      </c>
      <c r="F1856" t="s">
        <v>3756</v>
      </c>
      <c r="G1856" t="s">
        <v>3755</v>
      </c>
    </row>
    <row r="1857" spans="1:7">
      <c r="A1857" t="s">
        <v>2623</v>
      </c>
      <c r="B1857" t="s">
        <v>2614</v>
      </c>
      <c r="C1857" t="s">
        <v>4514</v>
      </c>
      <c r="D1857" t="s">
        <v>4420</v>
      </c>
      <c r="F1857" t="s">
        <v>3756</v>
      </c>
      <c r="G1857" t="s">
        <v>3755</v>
      </c>
    </row>
    <row r="1858" spans="1:7">
      <c r="A1858" t="s">
        <v>2622</v>
      </c>
      <c r="B1858" t="s">
        <v>2615</v>
      </c>
      <c r="C1858" t="s">
        <v>4515</v>
      </c>
      <c r="D1858" t="s">
        <v>4421</v>
      </c>
      <c r="F1858" t="s">
        <v>3756</v>
      </c>
      <c r="G1858" t="s">
        <v>3755</v>
      </c>
    </row>
    <row r="1859" spans="1:7">
      <c r="A1859" t="s">
        <v>2621</v>
      </c>
      <c r="B1859" t="s">
        <v>2616</v>
      </c>
      <c r="C1859" t="s">
        <v>4516</v>
      </c>
      <c r="D1859" t="s">
        <v>4422</v>
      </c>
      <c r="F1859" t="s">
        <v>3756</v>
      </c>
      <c r="G1859" t="s">
        <v>3755</v>
      </c>
    </row>
    <row r="1860" spans="1:7">
      <c r="A1860" t="s">
        <v>2620</v>
      </c>
      <c r="B1860" t="s">
        <v>2617</v>
      </c>
      <c r="C1860" t="s">
        <v>4517</v>
      </c>
      <c r="D1860" t="s">
        <v>4423</v>
      </c>
      <c r="F1860" t="s">
        <v>3756</v>
      </c>
      <c r="G1860" t="s">
        <v>3755</v>
      </c>
    </row>
    <row r="1861" spans="1:7">
      <c r="A1861" t="s">
        <v>2619</v>
      </c>
      <c r="B1861" t="s">
        <v>2618</v>
      </c>
      <c r="C1861" t="s">
        <v>4424</v>
      </c>
      <c r="D1861" t="s">
        <v>4424</v>
      </c>
      <c r="F1861" t="s">
        <v>3756</v>
      </c>
      <c r="G1861" t="s">
        <v>3755</v>
      </c>
    </row>
    <row r="1862" spans="1:7">
      <c r="A1862" t="s">
        <v>4811</v>
      </c>
      <c r="B1862" t="s">
        <v>4813</v>
      </c>
      <c r="C1862" s="202" t="s">
        <v>5340</v>
      </c>
      <c r="D1862" t="s">
        <v>4812</v>
      </c>
      <c r="F1862" t="s">
        <v>4726</v>
      </c>
      <c r="G1862" t="s">
        <v>3755</v>
      </c>
    </row>
    <row r="1863" spans="1:7">
      <c r="A1863" t="s">
        <v>4814</v>
      </c>
      <c r="B1863" t="s">
        <v>4816</v>
      </c>
      <c r="C1863" s="202" t="s">
        <v>5341</v>
      </c>
      <c r="D1863" t="s">
        <v>4815</v>
      </c>
      <c r="F1863" t="s">
        <v>3795</v>
      </c>
      <c r="G1863" t="s">
        <v>3757</v>
      </c>
    </row>
    <row r="1864" spans="1:7">
      <c r="A1864" t="s">
        <v>4817</v>
      </c>
      <c r="B1864" t="s">
        <v>4819</v>
      </c>
      <c r="C1864" s="202" t="s">
        <v>5342</v>
      </c>
      <c r="D1864" t="s">
        <v>4818</v>
      </c>
      <c r="F1864" t="s">
        <v>4556</v>
      </c>
      <c r="G1864" t="s">
        <v>3761</v>
      </c>
    </row>
    <row r="1865" spans="1:7">
      <c r="A1865" t="s">
        <v>4820</v>
      </c>
      <c r="B1865" t="s">
        <v>4822</v>
      </c>
      <c r="C1865" t="s">
        <v>4821</v>
      </c>
      <c r="D1865" t="s">
        <v>4821</v>
      </c>
      <c r="F1865" t="s">
        <v>4555</v>
      </c>
      <c r="G1865" t="s">
        <v>3755</v>
      </c>
    </row>
    <row r="1866" spans="1:7">
      <c r="A1866" t="s">
        <v>4823</v>
      </c>
      <c r="B1866" t="s">
        <v>4825</v>
      </c>
      <c r="C1866" t="s">
        <v>4824</v>
      </c>
      <c r="D1866" t="s">
        <v>4824</v>
      </c>
      <c r="F1866" t="s">
        <v>3766</v>
      </c>
      <c r="G1866" t="s">
        <v>3761</v>
      </c>
    </row>
    <row r="1867" spans="1:7">
      <c r="A1867" t="s">
        <v>4826</v>
      </c>
      <c r="B1867" t="s">
        <v>4828</v>
      </c>
      <c r="C1867" t="s">
        <v>4827</v>
      </c>
      <c r="D1867" t="s">
        <v>4827</v>
      </c>
      <c r="F1867" t="s">
        <v>4768</v>
      </c>
      <c r="G1867" t="s">
        <v>3757</v>
      </c>
    </row>
    <row r="1868" spans="1:7">
      <c r="A1868" t="s">
        <v>4829</v>
      </c>
      <c r="B1868" t="s">
        <v>4831</v>
      </c>
      <c r="C1868" t="s">
        <v>4830</v>
      </c>
      <c r="D1868" t="s">
        <v>4830</v>
      </c>
    </row>
    <row r="1869" spans="1:7">
      <c r="A1869" t="s">
        <v>4832</v>
      </c>
      <c r="B1869" t="s">
        <v>4834</v>
      </c>
      <c r="C1869" t="s">
        <v>4833</v>
      </c>
      <c r="D1869" t="s">
        <v>4833</v>
      </c>
    </row>
    <row r="1870" spans="1:7">
      <c r="A1870" t="s">
        <v>4835</v>
      </c>
      <c r="B1870" t="s">
        <v>4837</v>
      </c>
      <c r="C1870" s="202" t="s">
        <v>5343</v>
      </c>
      <c r="D1870" t="s">
        <v>4836</v>
      </c>
    </row>
    <row r="1871" spans="1:7">
      <c r="A1871" t="s">
        <v>4838</v>
      </c>
      <c r="B1871" t="s">
        <v>4840</v>
      </c>
      <c r="C1871" t="s">
        <v>4839</v>
      </c>
      <c r="D1871" t="s">
        <v>4839</v>
      </c>
      <c r="F1871" t="s">
        <v>4616</v>
      </c>
      <c r="G1871" t="s">
        <v>4553</v>
      </c>
    </row>
    <row r="1872" spans="1:7">
      <c r="A1872" t="s">
        <v>4841</v>
      </c>
      <c r="B1872" t="s">
        <v>4843</v>
      </c>
      <c r="C1872" t="s">
        <v>4842</v>
      </c>
      <c r="D1872" t="s">
        <v>4842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E80"/>
  <sheetViews>
    <sheetView topLeftCell="A55" workbookViewId="0">
      <selection activeCell="C18" sqref="C18"/>
    </sheetView>
  </sheetViews>
  <sheetFormatPr defaultRowHeight="12.75"/>
  <cols>
    <col min="1" max="1" width="13" customWidth="1"/>
    <col min="2" max="2" width="11.28515625" customWidth="1"/>
  </cols>
  <sheetData>
    <row r="1" spans="1:5">
      <c r="A1" t="s">
        <v>4527</v>
      </c>
      <c r="B1" t="s">
        <v>4528</v>
      </c>
      <c r="D1" s="202" t="s">
        <v>4529</v>
      </c>
    </row>
    <row r="2" spans="1:5">
      <c r="A2" t="s">
        <v>3017</v>
      </c>
      <c r="B2" t="s">
        <v>4540</v>
      </c>
      <c r="D2" t="s">
        <v>2097</v>
      </c>
      <c r="E2">
        <v>2</v>
      </c>
    </row>
    <row r="3" spans="1:5">
      <c r="A3" t="s">
        <v>4596</v>
      </c>
      <c r="B3" t="s">
        <v>4597</v>
      </c>
      <c r="D3" t="s">
        <v>2589</v>
      </c>
      <c r="E3">
        <v>1</v>
      </c>
    </row>
    <row r="4" spans="1:5">
      <c r="A4" t="s">
        <v>3775</v>
      </c>
      <c r="B4" t="s">
        <v>4530</v>
      </c>
      <c r="D4" t="s">
        <v>2587</v>
      </c>
      <c r="E4">
        <v>3</v>
      </c>
    </row>
    <row r="5" spans="1:5">
      <c r="A5" t="s">
        <v>3780</v>
      </c>
      <c r="B5" t="s">
        <v>4566</v>
      </c>
    </row>
    <row r="6" spans="1:5">
      <c r="A6" s="202" t="s">
        <v>5484</v>
      </c>
      <c r="B6" t="s">
        <v>3763</v>
      </c>
    </row>
    <row r="7" spans="1:5">
      <c r="A7" t="s">
        <v>3765</v>
      </c>
      <c r="B7" t="s">
        <v>3760</v>
      </c>
    </row>
    <row r="8" spans="1:5">
      <c r="A8" s="202" t="s">
        <v>5483</v>
      </c>
      <c r="B8" t="s">
        <v>4549</v>
      </c>
    </row>
    <row r="9" spans="1:5">
      <c r="A9" t="s">
        <v>3800</v>
      </c>
      <c r="B9" t="s">
        <v>3759</v>
      </c>
    </row>
    <row r="10" spans="1:5">
      <c r="A10" t="s">
        <v>3785</v>
      </c>
      <c r="B10" t="s">
        <v>4555</v>
      </c>
    </row>
    <row r="11" spans="1:5">
      <c r="A11" t="s">
        <v>3776</v>
      </c>
      <c r="B11" t="s">
        <v>4538</v>
      </c>
    </row>
    <row r="12" spans="1:5">
      <c r="A12" t="s">
        <v>3766</v>
      </c>
      <c r="B12" t="s">
        <v>4544</v>
      </c>
    </row>
    <row r="13" spans="1:5">
      <c r="A13" t="s">
        <v>3768</v>
      </c>
      <c r="B13" t="s">
        <v>4535</v>
      </c>
    </row>
    <row r="14" spans="1:5">
      <c r="A14" s="202" t="s">
        <v>5468</v>
      </c>
      <c r="B14" t="s">
        <v>4557</v>
      </c>
    </row>
    <row r="15" spans="1:5">
      <c r="A15" s="202" t="s">
        <v>5464</v>
      </c>
      <c r="B15" t="s">
        <v>4542</v>
      </c>
    </row>
    <row r="16" spans="1:5">
      <c r="A16" s="202" t="s">
        <v>5463</v>
      </c>
      <c r="B16" t="s">
        <v>4546</v>
      </c>
    </row>
    <row r="17" spans="1:2">
      <c r="A17" s="202" t="s">
        <v>5486</v>
      </c>
      <c r="B17" t="s">
        <v>4537</v>
      </c>
    </row>
    <row r="18" spans="1:2">
      <c r="A18" t="s">
        <v>3774</v>
      </c>
      <c r="B18" t="s">
        <v>4563</v>
      </c>
    </row>
    <row r="19" spans="1:2">
      <c r="A19" t="s">
        <v>3793</v>
      </c>
      <c r="B19" t="s">
        <v>4531</v>
      </c>
    </row>
    <row r="20" spans="1:2">
      <c r="A20" t="s">
        <v>3781</v>
      </c>
      <c r="B20" t="s">
        <v>4594</v>
      </c>
    </row>
    <row r="21" spans="1:2">
      <c r="A21" t="s">
        <v>4520</v>
      </c>
      <c r="B21" t="s">
        <v>4615</v>
      </c>
    </row>
    <row r="22" spans="1:2">
      <c r="A22" t="s">
        <v>3796</v>
      </c>
      <c r="B22" t="s">
        <v>4609</v>
      </c>
    </row>
    <row r="23" spans="1:2">
      <c r="A23" t="s">
        <v>3783</v>
      </c>
      <c r="B23" t="s">
        <v>4600</v>
      </c>
    </row>
    <row r="24" spans="1:2">
      <c r="A24" t="s">
        <v>3787</v>
      </c>
      <c r="B24" t="s">
        <v>4605</v>
      </c>
    </row>
    <row r="25" spans="1:2">
      <c r="A25" t="s">
        <v>3779</v>
      </c>
      <c r="B25" t="s">
        <v>4567</v>
      </c>
    </row>
    <row r="26" spans="1:2">
      <c r="A26" t="s">
        <v>3778</v>
      </c>
      <c r="B26" t="s">
        <v>4618</v>
      </c>
    </row>
    <row r="27" spans="1:2">
      <c r="A27" t="s">
        <v>3762</v>
      </c>
      <c r="B27" t="s">
        <v>4550</v>
      </c>
    </row>
    <row r="28" spans="1:2">
      <c r="A28" t="s">
        <v>3777</v>
      </c>
      <c r="B28" t="s">
        <v>4578</v>
      </c>
    </row>
    <row r="29" spans="1:2">
      <c r="A29" t="s">
        <v>3786</v>
      </c>
      <c r="B29" t="s">
        <v>4560</v>
      </c>
    </row>
    <row r="30" spans="1:2">
      <c r="A30" t="s">
        <v>3773</v>
      </c>
      <c r="B30" t="s">
        <v>4564</v>
      </c>
    </row>
    <row r="31" spans="1:2">
      <c r="A31" t="s">
        <v>3763</v>
      </c>
      <c r="B31" t="s">
        <v>4629</v>
      </c>
    </row>
    <row r="32" spans="1:2">
      <c r="A32" t="s">
        <v>3782</v>
      </c>
      <c r="B32" t="s">
        <v>4532</v>
      </c>
    </row>
    <row r="33" spans="1:2">
      <c r="A33" t="s">
        <v>3799</v>
      </c>
      <c r="B33" t="s">
        <v>4601</v>
      </c>
    </row>
    <row r="34" spans="1:2">
      <c r="A34" t="s">
        <v>3771</v>
      </c>
      <c r="B34" t="s">
        <v>4568</v>
      </c>
    </row>
    <row r="35" spans="1:2">
      <c r="A35" s="202" t="s">
        <v>5518</v>
      </c>
      <c r="B35" t="s">
        <v>4648</v>
      </c>
    </row>
    <row r="36" spans="1:2">
      <c r="A36" s="202" t="s">
        <v>5476</v>
      </c>
      <c r="B36" t="s">
        <v>4570</v>
      </c>
    </row>
    <row r="37" spans="1:2">
      <c r="A37" t="s">
        <v>4687</v>
      </c>
      <c r="B37" t="s">
        <v>4688</v>
      </c>
    </row>
    <row r="38" spans="1:2">
      <c r="A38" t="s">
        <v>3797</v>
      </c>
      <c r="B38" t="s">
        <v>4630</v>
      </c>
    </row>
    <row r="39" spans="1:2">
      <c r="A39" t="s">
        <v>4641</v>
      </c>
      <c r="B39" t="s">
        <v>4642</v>
      </c>
    </row>
    <row r="40" spans="1:2">
      <c r="A40" t="s">
        <v>3802</v>
      </c>
      <c r="B40" t="s">
        <v>4631</v>
      </c>
    </row>
    <row r="41" spans="1:2">
      <c r="A41" t="s">
        <v>4518</v>
      </c>
      <c r="B41" t="s">
        <v>4571</v>
      </c>
    </row>
    <row r="42" spans="1:2">
      <c r="A42" t="s">
        <v>3801</v>
      </c>
      <c r="B42" t="s">
        <v>4599</v>
      </c>
    </row>
    <row r="43" spans="1:2">
      <c r="A43" t="s">
        <v>3784</v>
      </c>
      <c r="B43" t="s">
        <v>4543</v>
      </c>
    </row>
    <row r="44" spans="1:2">
      <c r="A44" t="s">
        <v>4658</v>
      </c>
      <c r="B44" t="s">
        <v>4659</v>
      </c>
    </row>
    <row r="45" spans="1:2">
      <c r="A45" t="s">
        <v>4654</v>
      </c>
      <c r="B45" t="s">
        <v>4655</v>
      </c>
    </row>
    <row r="46" spans="1:2">
      <c r="A46" t="s">
        <v>3798</v>
      </c>
      <c r="B46" t="s">
        <v>4645</v>
      </c>
    </row>
    <row r="47" spans="1:2">
      <c r="A47" t="s">
        <v>3769</v>
      </c>
      <c r="B47" t="s">
        <v>4539</v>
      </c>
    </row>
    <row r="48" spans="1:2">
      <c r="A48" t="s">
        <v>3760</v>
      </c>
      <c r="B48" t="s">
        <v>4633</v>
      </c>
    </row>
    <row r="49" spans="1:2">
      <c r="A49" t="s">
        <v>3795</v>
      </c>
      <c r="B49" t="s">
        <v>4561</v>
      </c>
    </row>
    <row r="50" spans="1:2">
      <c r="A50" t="s">
        <v>3758</v>
      </c>
      <c r="B50" t="s">
        <v>4547</v>
      </c>
    </row>
    <row r="51" spans="1:2">
      <c r="A51" t="s">
        <v>3788</v>
      </c>
      <c r="B51" t="s">
        <v>4572</v>
      </c>
    </row>
    <row r="52" spans="1:2">
      <c r="A52" t="s">
        <v>3772</v>
      </c>
      <c r="B52" t="s">
        <v>4533</v>
      </c>
    </row>
    <row r="53" spans="1:2">
      <c r="A53" t="s">
        <v>4551</v>
      </c>
      <c r="B53" t="s">
        <v>4552</v>
      </c>
    </row>
    <row r="54" spans="1:2">
      <c r="A54" t="s">
        <v>4579</v>
      </c>
      <c r="B54" t="s">
        <v>4580</v>
      </c>
    </row>
    <row r="55" spans="1:2">
      <c r="A55" t="s">
        <v>4555</v>
      </c>
      <c r="B55" t="s">
        <v>4575</v>
      </c>
    </row>
    <row r="56" spans="1:2">
      <c r="A56" t="s">
        <v>3790</v>
      </c>
      <c r="B56" t="s">
        <v>4575</v>
      </c>
    </row>
    <row r="57" spans="1:2">
      <c r="A57" t="s">
        <v>3756</v>
      </c>
      <c r="B57" t="s">
        <v>4534</v>
      </c>
    </row>
    <row r="58" spans="1:2">
      <c r="A58" t="s">
        <v>4686</v>
      </c>
      <c r="B58" t="s">
        <v>4565</v>
      </c>
    </row>
    <row r="59" spans="1:2">
      <c r="A59" t="s">
        <v>3804</v>
      </c>
      <c r="B59" t="s">
        <v>4565</v>
      </c>
    </row>
    <row r="60" spans="1:2">
      <c r="A60" t="s">
        <v>3767</v>
      </c>
      <c r="B60" t="s">
        <v>4554</v>
      </c>
    </row>
    <row r="61" spans="1:2">
      <c r="A61" t="s">
        <v>3791</v>
      </c>
      <c r="B61" t="s">
        <v>4554</v>
      </c>
    </row>
    <row r="62" spans="1:2">
      <c r="A62" t="s">
        <v>4624</v>
      </c>
      <c r="B62" t="s">
        <v>4625</v>
      </c>
    </row>
    <row r="63" spans="1:2">
      <c r="A63" t="s">
        <v>3792</v>
      </c>
      <c r="B63" t="s">
        <v>4562</v>
      </c>
    </row>
    <row r="64" spans="1:2">
      <c r="A64" t="s">
        <v>3803</v>
      </c>
      <c r="B64" t="s">
        <v>4576</v>
      </c>
    </row>
    <row r="65" spans="1:2">
      <c r="A65" s="202" t="s">
        <v>5477</v>
      </c>
      <c r="B65" t="s">
        <v>4617</v>
      </c>
    </row>
    <row r="66" spans="1:2">
      <c r="A66" t="s">
        <v>3794</v>
      </c>
      <c r="B66" t="s">
        <v>4577</v>
      </c>
    </row>
    <row r="67" spans="1:2">
      <c r="A67" t="s">
        <v>4621</v>
      </c>
      <c r="B67" t="s">
        <v>4622</v>
      </c>
    </row>
    <row r="68" spans="1:2">
      <c r="A68" t="s">
        <v>4519</v>
      </c>
      <c r="B68" t="s">
        <v>4583</v>
      </c>
    </row>
    <row r="69" spans="1:2">
      <c r="A69" t="s">
        <v>4675</v>
      </c>
      <c r="B69" t="s">
        <v>4676</v>
      </c>
    </row>
    <row r="70" spans="1:2">
      <c r="A70" t="s">
        <v>3789</v>
      </c>
      <c r="B70" t="s">
        <v>4672</v>
      </c>
    </row>
    <row r="71" spans="1:2">
      <c r="A71" t="s">
        <v>4376</v>
      </c>
      <c r="B71" t="s">
        <v>4705</v>
      </c>
    </row>
    <row r="72" spans="1:2">
      <c r="A72" s="204" t="s">
        <v>4768</v>
      </c>
      <c r="B72" s="204" t="s">
        <v>5344</v>
      </c>
    </row>
    <row r="73" spans="1:2">
      <c r="A73" s="204" t="s">
        <v>4787</v>
      </c>
      <c r="B73" s="204" t="s">
        <v>5345</v>
      </c>
    </row>
    <row r="74" spans="1:2">
      <c r="A74" s="204" t="s">
        <v>4724</v>
      </c>
      <c r="B74" s="204" t="s">
        <v>5425</v>
      </c>
    </row>
    <row r="75" spans="1:2">
      <c r="A75" s="204" t="s">
        <v>5350</v>
      </c>
      <c r="B75" s="204" t="s">
        <v>5426</v>
      </c>
    </row>
    <row r="76" spans="1:2">
      <c r="A76" s="204" t="s">
        <v>5372</v>
      </c>
      <c r="B76" s="204" t="s">
        <v>5428</v>
      </c>
    </row>
    <row r="77" spans="1:2">
      <c r="A77" s="204" t="s">
        <v>3759</v>
      </c>
      <c r="B77" s="204" t="s">
        <v>5429</v>
      </c>
    </row>
    <row r="78" spans="1:2">
      <c r="A78" s="204" t="s">
        <v>5420</v>
      </c>
      <c r="B78" s="204" t="s">
        <v>5430</v>
      </c>
    </row>
    <row r="79" spans="1:2">
      <c r="A79" s="204" t="s">
        <v>5405</v>
      </c>
      <c r="B79" s="204" t="s">
        <v>5431</v>
      </c>
    </row>
    <row r="80" spans="1:2">
      <c r="A80" s="204" t="s">
        <v>4726</v>
      </c>
      <c r="B80" s="204" t="s">
        <v>5427</v>
      </c>
    </row>
  </sheetData>
  <autoFilter ref="A1:B1"/>
  <pageMargins left="0.7" right="0.7" top="0.75" bottom="0.75" header="0.3" footer="0.3"/>
</worksheet>
</file>

<file path=xl/worksheets/sheet14.xml><?xml version="1.0" encoding="utf-8"?>
<worksheet xmlns="http://schemas.openxmlformats.org/spreadsheetml/2006/main" xmlns:r="http://schemas.openxmlformats.org/officeDocument/2006/relationships">
  <sheetPr codeName="Sheet3"/>
  <dimension ref="A1:C72"/>
  <sheetViews>
    <sheetView workbookViewId="0">
      <selection activeCell="O18" sqref="O18"/>
    </sheetView>
  </sheetViews>
  <sheetFormatPr defaultRowHeight="12.75"/>
  <cols>
    <col min="1" max="1" width="23" customWidth="1"/>
    <col min="2" max="2" width="15.5703125" customWidth="1"/>
  </cols>
  <sheetData>
    <row r="1" spans="1:3">
      <c r="A1">
        <f>SUMPRODUCT((gradespan&lt;&gt;"")/COUNTIF(gradespan,gradespan&amp;""))</f>
        <v>0</v>
      </c>
      <c r="B1">
        <f>SUMPRODUCT((allschool&lt;&gt;"")/COUNTIF(allschool,allschool&amp;""))</f>
        <v>0</v>
      </c>
    </row>
    <row r="3" spans="1:3">
      <c r="A3" t="str">
        <f t="array" ref="A3">IF(ROWS(A$3:A3)&gt;$A$1,"",INDEX(gradespan,SMALL(IF(FREQUENCY(IF(gradespan&lt;&gt;"",MATCH(gradespan,gradespan&amp;"",0)),ROW(gradespan)-ROW('Detailed School Data'!$R$13)+1),ROW(gradespan)-ROW('Detailed School Data'!$R$13)+1),ROWS(A$3:A3))))</f>
        <v/>
      </c>
      <c r="B3" t="str">
        <f t="array" ref="B3">IF(ROWS(B$3:B3)&gt;$B$1,"",INDEX(allschool,SMALL(IF(FREQUENCY(IF(allschool&lt;&gt;"",MATCH(allschool,allschool&amp;"",0)),ROW(allschool)-ROW('Detailed School Data'!$S$13)+1),ROW(allschool)-ROW('Detailed School Data'!$S$13)+1),ROWS(B$3:B3))))</f>
        <v/>
      </c>
    </row>
    <row r="4" spans="1:3">
      <c r="A4" t="str">
        <f t="array" ref="A4">IF(ROWS(A$3:A4)&gt;$A$1,"",INDEX(gradespan,SMALL(IF(FREQUENCY(IF(gradespan&lt;&gt;"",MATCH(gradespan,gradespan&amp;"",0)),ROW(gradespan)-ROW('Detailed School Data'!$R$13)+1),ROW(gradespan)-ROW('Detailed School Data'!$R$13)+1),ROWS(A$3:A4))))</f>
        <v/>
      </c>
      <c r="B4" t="str">
        <f t="array" ref="B4">IF(ROWS(B$3:B4)&gt;$B$1,"",INDEX(allschool,SMALL(IF(FREQUENCY(IF(allschool&lt;&gt;"",MATCH(allschool,allschool&amp;"",0)),ROW(allschool)-ROW('Detailed School Data'!$S$13)+1),ROW(allschool)-ROW('Detailed School Data'!$S$13)+1),ROWS(B$3:B4))))</f>
        <v/>
      </c>
    </row>
    <row r="5" spans="1:3">
      <c r="A5" t="str">
        <f t="array" ref="A5">IF(ROWS(A$3:A5)&gt;$A$1,"",INDEX(gradespan,SMALL(IF(FREQUENCY(IF(gradespan&lt;&gt;"",MATCH(gradespan,gradespan&amp;"",0)),ROW(gradespan)-ROW('Detailed School Data'!$R$13)+1),ROW(gradespan)-ROW('Detailed School Data'!$R$13)+1),ROWS(A$3:A5))))</f>
        <v/>
      </c>
      <c r="B5" t="str">
        <f t="array" ref="B5">IF(ROWS(B$3:B5)&gt;$B$1,"",INDEX(allschool,SMALL(IF(FREQUENCY(IF(allschool&lt;&gt;"",MATCH(allschool,allschool&amp;"",0)),ROW(allschool)-ROW('Detailed School Data'!$S$13)+1),ROW(allschool)-ROW('Detailed School Data'!$S$13)+1),ROWS(B$3:B5))))</f>
        <v/>
      </c>
    </row>
    <row r="6" spans="1:3">
      <c r="A6" t="str">
        <f t="array" ref="A6">IF(ROWS(A$3:A6)&gt;$A$1,"",INDEX(gradespan,SMALL(IF(FREQUENCY(IF(gradespan&lt;&gt;"",MATCH(gradespan,gradespan&amp;"",0)),ROW(gradespan)-ROW('Detailed School Data'!$R$13)+1),ROW(gradespan)-ROW('Detailed School Data'!$R$13)+1),ROWS(A$3:A6))))</f>
        <v/>
      </c>
      <c r="B6" t="str">
        <f t="array" ref="B6">IF(ROWS(B$3:B6)&gt;$B$1,"",INDEX(allschool,SMALL(IF(FREQUENCY(IF(allschool&lt;&gt;"",MATCH(allschool,allschool&amp;"",0)),ROW(allschool)-ROW('Detailed School Data'!$S$13)+1),ROW(allschool)-ROW('Detailed School Data'!$S$13)+1),ROWS(B$3:B6))))</f>
        <v/>
      </c>
    </row>
    <row r="7" spans="1:3">
      <c r="A7" t="str">
        <f t="array" ref="A7">IF(ROWS(A$3:A7)&gt;$A$1,"",INDEX(gradespan,SMALL(IF(FREQUENCY(IF(gradespan&lt;&gt;"",MATCH(gradespan,gradespan&amp;"",0)),ROW(gradespan)-ROW('Detailed School Data'!$R$13)+1),ROW(gradespan)-ROW('Detailed School Data'!$R$13)+1),ROWS(A$3:A7))))</f>
        <v/>
      </c>
      <c r="B7" t="str">
        <f t="array" ref="B7">IF(ROWS(B$3:B7)&gt;$B$1,"",INDEX(allschool,SMALL(IF(FREQUENCY(IF(allschool&lt;&gt;"",MATCH(allschool,allschool&amp;"",0)),ROW(allschool)-ROW('Detailed School Data'!$S$13)+1),ROW(allschool)-ROW('Detailed School Data'!$S$13)+1),ROWS(B$3:B7))))</f>
        <v/>
      </c>
    </row>
    <row r="8" spans="1:3">
      <c r="A8" t="str">
        <f t="array" ref="A8">IF(ROWS(A$3:A8)&gt;$A$1,"",INDEX(gradespan,SMALL(IF(FREQUENCY(IF(gradespan&lt;&gt;"",MATCH(gradespan,gradespan&amp;"",0)),ROW(gradespan)-ROW('Detailed School Data'!$R$13)+1),ROW(gradespan)-ROW('Detailed School Data'!$R$13)+1),ROWS(A$3:A8))))</f>
        <v/>
      </c>
      <c r="B8" t="str">
        <f t="array" ref="B8">IF(ROWS(B$3:B8)&gt;$B$1,"",INDEX(allschool,SMALL(IF(FREQUENCY(IF(allschool&lt;&gt;"",MATCH(allschool,allschool&amp;"",0)),ROW(allschool)-ROW('Detailed School Data'!$S$13)+1),ROW(allschool)-ROW('Detailed School Data'!$S$13)+1),ROWS(B$3:B8))))</f>
        <v/>
      </c>
    </row>
    <row r="9" spans="1:3">
      <c r="A9" t="str">
        <f t="array" ref="A9">IF(ROWS(A$3:A9)&gt;$A$1,"",INDEX(gradespan,SMALL(IF(FREQUENCY(IF(gradespan&lt;&gt;"",MATCH(gradespan,gradespan&amp;"",0)),ROW(gradespan)-ROW('Detailed School Data'!$R$13)+1),ROW(gradespan)-ROW('Detailed School Data'!$R$13)+1),ROWS(A$3:A9))))</f>
        <v/>
      </c>
      <c r="B9" t="str">
        <f t="array" ref="B9">IF(ROWS(B$3:B9)&gt;$B$1,"",INDEX(allschool,SMALL(IF(FREQUENCY(IF(allschool&lt;&gt;"",MATCH(allschool,allschool&amp;"",0)),ROW(allschool)-ROW('Detailed School Data'!$S$13)+1),ROW(allschool)-ROW('Detailed School Data'!$S$13)+1),ROWS(B$3:B9))))</f>
        <v/>
      </c>
    </row>
    <row r="10" spans="1:3">
      <c r="A10" t="str">
        <f t="array" ref="A10">IF(ROWS(A$3:A10)&gt;$A$1,"",INDEX(gradespan,SMALL(IF(FREQUENCY(IF(gradespan&lt;&gt;"",MATCH(gradespan,gradespan&amp;"",0)),ROW(gradespan)-ROW('Detailed School Data'!$R$13)+1),ROW(gradespan)-ROW('Detailed School Data'!$R$13)+1),ROWS(A$3:A10))))</f>
        <v/>
      </c>
      <c r="B10" t="str">
        <f t="array" ref="B10">IF(ROWS(B$3:B10)&gt;$B$1,"",INDEX(allschool,SMALL(IF(FREQUENCY(IF(allschool&lt;&gt;"",MATCH(allschool,allschool&amp;"",0)),ROW(allschool)-ROW('Detailed School Data'!$S$13)+1),ROW(allschool)-ROW('Detailed School Data'!$S$13)+1),ROWS(B$3:B10))))</f>
        <v/>
      </c>
      <c r="C10" s="6"/>
    </row>
    <row r="11" spans="1:3">
      <c r="A11" t="str">
        <f t="array" ref="A11">IF(ROWS(A$3:A11)&gt;$A$1,"",INDEX(gradespan,SMALL(IF(FREQUENCY(IF(gradespan&lt;&gt;"",MATCH(gradespan,gradespan&amp;"",0)),ROW(gradespan)-ROW('Detailed School Data'!$R$13)+1),ROW(gradespan)-ROW('Detailed School Data'!$R$13)+1),ROWS(A$3:A11))))</f>
        <v/>
      </c>
      <c r="B11" t="str">
        <f t="array" ref="B11">IF(ROWS(B$3:B11)&gt;$B$1,"",INDEX(allschool,SMALL(IF(FREQUENCY(IF(allschool&lt;&gt;"",MATCH(allschool,allschool&amp;"",0)),ROW(allschool)-ROW('Detailed School Data'!$S$13)+1),ROW(allschool)-ROW('Detailed School Data'!$S$13)+1),ROWS(B$3:B11))))</f>
        <v/>
      </c>
    </row>
    <row r="12" spans="1:3">
      <c r="A12" t="str">
        <f t="array" ref="A12">IF(ROWS(A$3:A12)&gt;$A$1,"",INDEX(gradespan,SMALL(IF(FREQUENCY(IF(gradespan&lt;&gt;"",MATCH(gradespan,gradespan&amp;"",0)),ROW(gradespan)-ROW('Detailed School Data'!$R$13)+1),ROW(gradespan)-ROW('Detailed School Data'!$R$13)+1),ROWS(A$3:A12))))</f>
        <v/>
      </c>
      <c r="B12" t="str">
        <f t="array" ref="B12">IF(ROWS(B$3:B12)&gt;$B$1,"",INDEX(allschool,SMALL(IF(FREQUENCY(IF(allschool&lt;&gt;"",MATCH(allschool,allschool&amp;"",0)),ROW(allschool)-ROW('Detailed School Data'!$S$13)+1),ROW(allschool)-ROW('Detailed School Data'!$S$13)+1),ROWS(B$3:B12))))</f>
        <v/>
      </c>
    </row>
    <row r="13" spans="1:3">
      <c r="A13" t="str">
        <f t="array" ref="A13">IF(ROWS(A$3:A13)&gt;$A$1,"",INDEX(gradespan,SMALL(IF(FREQUENCY(IF(gradespan&lt;&gt;"",MATCH(gradespan,gradespan&amp;"",0)),ROW(gradespan)-ROW('Detailed School Data'!$R$13)+1),ROW(gradespan)-ROW('Detailed School Data'!$R$13)+1),ROWS(A$3:A13))))</f>
        <v/>
      </c>
      <c r="B13" t="str">
        <f t="array" ref="B13">IF(ROWS(B$3:B13)&gt;$B$1,"",INDEX(allschool,SMALL(IF(FREQUENCY(IF(allschool&lt;&gt;"",MATCH(allschool,allschool&amp;"",0)),ROW(allschool)-ROW('Detailed School Data'!$S$13)+1),ROW(allschool)-ROW('Detailed School Data'!$S$13)+1),ROWS(B$3:B13))))</f>
        <v/>
      </c>
    </row>
    <row r="14" spans="1:3">
      <c r="A14" t="str">
        <f t="array" ref="A14">IF(ROWS(A$3:A14)&gt;$A$1,"",INDEX(gradespan,SMALL(IF(FREQUENCY(IF(gradespan&lt;&gt;"",MATCH(gradespan,gradespan&amp;"",0)),ROW(gradespan)-ROW('Detailed School Data'!$R$13)+1),ROW(gradespan)-ROW('Detailed School Data'!$R$13)+1),ROWS(A$3:A14))))</f>
        <v/>
      </c>
      <c r="B14" t="str">
        <f t="array" ref="B14">IF(ROWS(B$3:B14)&gt;$B$1,"",INDEX(allschool,SMALL(IF(FREQUENCY(IF(allschool&lt;&gt;"",MATCH(allschool,allschool&amp;"",0)),ROW(allschool)-ROW('Detailed School Data'!$S$13)+1),ROW(allschool)-ROW('Detailed School Data'!$S$13)+1),ROWS(B$3:B14))))</f>
        <v/>
      </c>
    </row>
    <row r="15" spans="1:3">
      <c r="A15" t="str">
        <f t="array" ref="A15">IF(ROWS(A$3:A15)&gt;$A$1,"",INDEX(gradespan,SMALL(IF(FREQUENCY(IF(gradespan&lt;&gt;"",MATCH(gradespan,gradespan&amp;"",0)),ROW(gradespan)-ROW('Detailed School Data'!$R$13)+1),ROW(gradespan)-ROW('Detailed School Data'!$R$13)+1),ROWS(A$3:A15))))</f>
        <v/>
      </c>
      <c r="B15" t="str">
        <f t="array" ref="B15">IF(ROWS(B$3:B15)&gt;$B$1,"",INDEX(allschool,SMALL(IF(FREQUENCY(IF(allschool&lt;&gt;"",MATCH(allschool,allschool&amp;"",0)),ROW(allschool)-ROW('Detailed School Data'!$S$13)+1),ROW(allschool)-ROW('Detailed School Data'!$S$13)+1),ROWS(B$3:B15))))</f>
        <v/>
      </c>
    </row>
    <row r="16" spans="1:3">
      <c r="A16" t="str">
        <f t="array" ref="A16">IF(ROWS(A$3:A16)&gt;$A$1,"",INDEX(gradespan,SMALL(IF(FREQUENCY(IF(gradespan&lt;&gt;"",MATCH(gradespan,gradespan&amp;"",0)),ROW(gradespan)-ROW('Detailed School Data'!$R$13)+1),ROW(gradespan)-ROW('Detailed School Data'!$R$13)+1),ROWS(A$3:A16))))</f>
        <v/>
      </c>
      <c r="B16" t="str">
        <f t="array" ref="B16">IF(ROWS(B$3:B16)&gt;$B$1,"",INDEX(allschool,SMALL(IF(FREQUENCY(IF(allschool&lt;&gt;"",MATCH(allschool,allschool&amp;"",0)),ROW(allschool)-ROW('Detailed School Data'!$S$13)+1),ROW(allschool)-ROW('Detailed School Data'!$S$13)+1),ROWS(B$3:B16))))</f>
        <v/>
      </c>
    </row>
    <row r="17" spans="1:2">
      <c r="A17" t="str">
        <f t="array" ref="A17">IF(ROWS(A$3:A17)&gt;$A$1,"",INDEX(gradespan,SMALL(IF(FREQUENCY(IF(gradespan&lt;&gt;"",MATCH(gradespan,gradespan&amp;"",0)),ROW(gradespan)-ROW('Detailed School Data'!$R$13)+1),ROW(gradespan)-ROW('Detailed School Data'!$R$13)+1),ROWS(A$3:A17))))</f>
        <v/>
      </c>
      <c r="B17" t="str">
        <f t="array" ref="B17">IF(ROWS(B$3:B17)&gt;$B$1,"",INDEX(allschool,SMALL(IF(FREQUENCY(IF(allschool&lt;&gt;"",MATCH(allschool,allschool&amp;"",0)),ROW(allschool)-ROW('Detailed School Data'!$S$13)+1),ROW(allschool)-ROW('Detailed School Data'!$S$13)+1),ROWS(B$3:B17))))</f>
        <v/>
      </c>
    </row>
    <row r="18" spans="1:2">
      <c r="A18" t="str">
        <f t="array" ref="A18">IF(ROWS(A$3:A18)&gt;$A$1,"",INDEX(gradespan,SMALL(IF(FREQUENCY(IF(gradespan&lt;&gt;"",MATCH(gradespan,gradespan&amp;"",0)),ROW(gradespan)-ROW('Detailed School Data'!$R$13)+1),ROW(gradespan)-ROW('Detailed School Data'!$R$13)+1),ROWS(A$3:A18))))</f>
        <v/>
      </c>
      <c r="B18" t="str">
        <f t="array" ref="B18">IF(ROWS(B$3:B18)&gt;$B$1,"",INDEX(allschool,SMALL(IF(FREQUENCY(IF(allschool&lt;&gt;"",MATCH(allschool,allschool&amp;"",0)),ROW(allschool)-ROW('Detailed School Data'!$S$13)+1),ROW(allschool)-ROW('Detailed School Data'!$S$13)+1),ROWS(B$3:B18))))</f>
        <v/>
      </c>
    </row>
    <row r="19" spans="1:2">
      <c r="A19" t="str">
        <f t="array" ref="A19">IF(ROWS(A$3:A19)&gt;$A$1,"",INDEX(gradespan,SMALL(IF(FREQUENCY(IF(gradespan&lt;&gt;"",MATCH(gradespan,gradespan&amp;"",0)),ROW(gradespan)-ROW('Detailed School Data'!$R$13)+1),ROW(gradespan)-ROW('Detailed School Data'!$R$13)+1),ROWS(A$3:A19))))</f>
        <v/>
      </c>
      <c r="B19" t="str">
        <f t="array" ref="B19">IF(ROWS(B$3:B19)&gt;$B$1,"",INDEX(allschool,SMALL(IF(FREQUENCY(IF(allschool&lt;&gt;"",MATCH(allschool,allschool&amp;"",0)),ROW(allschool)-ROW('Detailed School Data'!$S$13)+1),ROW(allschool)-ROW('Detailed School Data'!$S$13)+1),ROWS(B$3:B19))))</f>
        <v/>
      </c>
    </row>
    <row r="20" spans="1:2">
      <c r="A20" t="str">
        <f t="array" ref="A20">IF(ROWS(A$3:A20)&gt;$A$1,"",INDEX(gradespan,SMALL(IF(FREQUENCY(IF(gradespan&lt;&gt;"",MATCH(gradespan,gradespan&amp;"",0)),ROW(gradespan)-ROW('Detailed School Data'!$R$13)+1),ROW(gradespan)-ROW('Detailed School Data'!$R$13)+1),ROWS(A$3:A20))))</f>
        <v/>
      </c>
      <c r="B20" t="str">
        <f t="array" ref="B20">IF(ROWS(B$3:B20)&gt;$B$1,"",INDEX(allschool,SMALL(IF(FREQUENCY(IF(allschool&lt;&gt;"",MATCH(allschool,allschool&amp;"",0)),ROW(allschool)-ROW('Detailed School Data'!$S$13)+1),ROW(allschool)-ROW('Detailed School Data'!$S$13)+1),ROWS(B$3:B20))))</f>
        <v/>
      </c>
    </row>
    <row r="21" spans="1:2">
      <c r="A21" t="str">
        <f t="array" ref="A21">IF(ROWS(A$3:A21)&gt;$A$1,"",INDEX(gradespan,SMALL(IF(FREQUENCY(IF(gradespan&lt;&gt;"",MATCH(gradespan,gradespan&amp;"",0)),ROW(gradespan)-ROW('Detailed School Data'!$R$13)+1),ROW(gradespan)-ROW('Detailed School Data'!$R$13)+1),ROWS(A$3:A21))))</f>
        <v/>
      </c>
      <c r="B21" t="str">
        <f t="array" ref="B21">IF(ROWS(B$3:B21)&gt;$B$1,"",INDEX(allschool,SMALL(IF(FREQUENCY(IF(allschool&lt;&gt;"",MATCH(allschool,allschool&amp;"",0)),ROW(allschool)-ROW('Detailed School Data'!$S$13)+1),ROW(allschool)-ROW('Detailed School Data'!$S$13)+1),ROWS(B$3:B21))))</f>
        <v/>
      </c>
    </row>
    <row r="22" spans="1:2">
      <c r="A22" t="str">
        <f t="array" ref="A22">IF(ROWS(A$3:A22)&gt;$A$1,"",INDEX(gradespan,SMALL(IF(FREQUENCY(IF(gradespan&lt;&gt;"",MATCH(gradespan,gradespan&amp;"",0)),ROW(gradespan)-ROW('Detailed School Data'!$R$13)+1),ROW(gradespan)-ROW('Detailed School Data'!$R$13)+1),ROWS(A$3:A22))))</f>
        <v/>
      </c>
      <c r="B22" t="str">
        <f t="array" ref="B22">IF(ROWS(B$3:B22)&gt;$B$1,"",INDEX(allschool,SMALL(IF(FREQUENCY(IF(allschool&lt;&gt;"",MATCH(allschool,allschool&amp;"",0)),ROW(allschool)-ROW('Detailed School Data'!$S$13)+1),ROW(allschool)-ROW('Detailed School Data'!$S$13)+1),ROWS(B$3:B22))))</f>
        <v/>
      </c>
    </row>
    <row r="23" spans="1:2">
      <c r="A23" t="str">
        <f t="array" ref="A23">IF(ROWS(A$3:A23)&gt;$A$1,"",INDEX(gradespan,SMALL(IF(FREQUENCY(IF(gradespan&lt;&gt;"",MATCH(gradespan,gradespan&amp;"",0)),ROW(gradespan)-ROW('Detailed School Data'!$R$13)+1),ROW(gradespan)-ROW('Detailed School Data'!$R$13)+1),ROWS(A$3:A23))))</f>
        <v/>
      </c>
      <c r="B23" t="str">
        <f t="array" ref="B23">IF(ROWS(B$3:B23)&gt;$B$1,"",INDEX(allschool,SMALL(IF(FREQUENCY(IF(allschool&lt;&gt;"",MATCH(allschool,allschool&amp;"",0)),ROW(allschool)-ROW('Detailed School Data'!$S$13)+1),ROW(allschool)-ROW('Detailed School Data'!$S$13)+1),ROWS(B$3:B23))))</f>
        <v/>
      </c>
    </row>
    <row r="24" spans="1:2">
      <c r="A24" t="str">
        <f t="array" ref="A24">IF(ROWS(A$3:A24)&gt;$A$1,"",INDEX(gradespan,SMALL(IF(FREQUENCY(IF(gradespan&lt;&gt;"",MATCH(gradespan,gradespan&amp;"",0)),ROW(gradespan)-ROW('Detailed School Data'!$R$13)+1),ROW(gradespan)-ROW('Detailed School Data'!$R$13)+1),ROWS(A$3:A24))))</f>
        <v/>
      </c>
      <c r="B24" t="str">
        <f t="array" ref="B24">IF(ROWS(B$3:B24)&gt;$B$1,"",INDEX(allschool,SMALL(IF(FREQUENCY(IF(allschool&lt;&gt;"",MATCH(allschool,allschool&amp;"",0)),ROW(allschool)-ROW('Detailed School Data'!$S$13)+1),ROW(allschool)-ROW('Detailed School Data'!$S$13)+1),ROWS(B$3:B24))))</f>
        <v/>
      </c>
    </row>
    <row r="25" spans="1:2">
      <c r="A25" t="str">
        <f t="array" ref="A25">IF(ROWS(A$3:A25)&gt;$A$1,"",INDEX(gradespan,SMALL(IF(FREQUENCY(IF(gradespan&lt;&gt;"",MATCH(gradespan,gradespan&amp;"",0)),ROW(gradespan)-ROW('Detailed School Data'!$R$13)+1),ROW(gradespan)-ROW('Detailed School Data'!$R$13)+1),ROWS(A$3:A25))))</f>
        <v/>
      </c>
      <c r="B25" t="str">
        <f t="array" ref="B25">IF(ROWS(B$3:B25)&gt;$B$1,"",INDEX(allschool,SMALL(IF(FREQUENCY(IF(allschool&lt;&gt;"",MATCH(allschool,allschool&amp;"",0)),ROW(allschool)-ROW('Detailed School Data'!$S$13)+1),ROW(allschool)-ROW('Detailed School Data'!$S$13)+1),ROWS(B$3:B25))))</f>
        <v/>
      </c>
    </row>
    <row r="26" spans="1:2">
      <c r="A26" t="str">
        <f t="array" ref="A26">IF(ROWS(A$3:A26)&gt;$A$1,"",INDEX(gradespan,SMALL(IF(FREQUENCY(IF(gradespan&lt;&gt;"",MATCH(gradespan,gradespan&amp;"",0)),ROW(gradespan)-ROW('Detailed School Data'!$R$13)+1),ROW(gradespan)-ROW('Detailed School Data'!$R$13)+1),ROWS(A$3:A26))))</f>
        <v/>
      </c>
      <c r="B26" t="str">
        <f t="array" ref="B26">IF(ROWS(B$3:B26)&gt;$B$1,"",INDEX(allschool,SMALL(IF(FREQUENCY(IF(allschool&lt;&gt;"",MATCH(allschool,allschool&amp;"",0)),ROW(allschool)-ROW('Detailed School Data'!$S$13)+1),ROW(allschool)-ROW('Detailed School Data'!$S$13)+1),ROWS(B$3:B26))))</f>
        <v/>
      </c>
    </row>
    <row r="27" spans="1:2">
      <c r="A27" t="str">
        <f t="array" ref="A27">IF(ROWS(A$3:A27)&gt;$A$1,"",INDEX(gradespan,SMALL(IF(FREQUENCY(IF(gradespan&lt;&gt;"",MATCH(gradespan,gradespan&amp;"",0)),ROW(gradespan)-ROW('Detailed School Data'!$R$13)+1),ROW(gradespan)-ROW('Detailed School Data'!$R$13)+1),ROWS(A$3:A27))))</f>
        <v/>
      </c>
      <c r="B27" t="str">
        <f t="array" ref="B27">IF(ROWS(B$3:B27)&gt;$B$1,"",INDEX(allschool,SMALL(IF(FREQUENCY(IF(allschool&lt;&gt;"",MATCH(allschool,allschool&amp;"",0)),ROW(allschool)-ROW('Detailed School Data'!$S$13)+1),ROW(allschool)-ROW('Detailed School Data'!$S$13)+1),ROWS(B$3:B27))))</f>
        <v/>
      </c>
    </row>
    <row r="28" spans="1:2">
      <c r="A28" t="str">
        <f t="array" ref="A28">IF(ROWS(A$3:A28)&gt;$A$1,"",INDEX(gradespan,SMALL(IF(FREQUENCY(IF(gradespan&lt;&gt;"",MATCH(gradespan,gradespan&amp;"",0)),ROW(gradespan)-ROW('Detailed School Data'!$R$13)+1),ROW(gradespan)-ROW('Detailed School Data'!$R$13)+1),ROWS(A$3:A28))))</f>
        <v/>
      </c>
      <c r="B28" t="str">
        <f t="array" ref="B28">IF(ROWS(B$3:B28)&gt;$B$1,"",INDEX(allschool,SMALL(IF(FREQUENCY(IF(allschool&lt;&gt;"",MATCH(allschool,allschool&amp;"",0)),ROW(allschool)-ROW('Detailed School Data'!$S$13)+1),ROW(allschool)-ROW('Detailed School Data'!$S$13)+1),ROWS(B$3:B28))))</f>
        <v/>
      </c>
    </row>
    <row r="29" spans="1:2">
      <c r="A29" t="str">
        <f t="array" ref="A29">IF(ROWS(A$3:A29)&gt;$A$1,"",INDEX(gradespan,SMALL(IF(FREQUENCY(IF(gradespan&lt;&gt;"",MATCH(gradespan,gradespan&amp;"",0)),ROW(gradespan)-ROW('Detailed School Data'!$R$13)+1),ROW(gradespan)-ROW('Detailed School Data'!$R$13)+1),ROWS(A$3:A29))))</f>
        <v/>
      </c>
      <c r="B29" t="str">
        <f t="array" ref="B29">IF(ROWS(B$3:B29)&gt;$B$1,"",INDEX(allschool,SMALL(IF(FREQUENCY(IF(allschool&lt;&gt;"",MATCH(allschool,allschool&amp;"",0)),ROW(allschool)-ROW('Detailed School Data'!$S$13)+1),ROW(allschool)-ROW('Detailed School Data'!$S$13)+1),ROWS(B$3:B29))))</f>
        <v/>
      </c>
    </row>
    <row r="30" spans="1:2">
      <c r="A30" t="str">
        <f t="array" ref="A30">IF(ROWS(A$3:A30)&gt;$A$1,"",INDEX(gradespan,SMALL(IF(FREQUENCY(IF(gradespan&lt;&gt;"",MATCH(gradespan,gradespan&amp;"",0)),ROW(gradespan)-ROW('Detailed School Data'!$R$13)+1),ROW(gradespan)-ROW('Detailed School Data'!$R$13)+1),ROWS(A$3:A30))))</f>
        <v/>
      </c>
      <c r="B30" t="str">
        <f t="array" ref="B30">IF(ROWS(B$3:B30)&gt;$B$1,"",INDEX(allschool,SMALL(IF(FREQUENCY(IF(allschool&lt;&gt;"",MATCH(allschool,allschool&amp;"",0)),ROW(allschool)-ROW('Detailed School Data'!$S$13)+1),ROW(allschool)-ROW('Detailed School Data'!$S$13)+1),ROWS(B$3:B30))))</f>
        <v/>
      </c>
    </row>
    <row r="31" spans="1:2">
      <c r="A31" t="str">
        <f t="array" ref="A31">IF(ROWS(A$3:A31)&gt;$A$1,"",INDEX(gradespan,SMALL(IF(FREQUENCY(IF(gradespan&lt;&gt;"",MATCH(gradespan,gradespan&amp;"",0)),ROW(gradespan)-ROW('Detailed School Data'!$R$13)+1),ROW(gradespan)-ROW('Detailed School Data'!$R$13)+1),ROWS(A$3:A31))))</f>
        <v/>
      </c>
      <c r="B31" t="str">
        <f t="array" ref="B31">IF(ROWS(B$3:B31)&gt;$B$1,"",INDEX(allschool,SMALL(IF(FREQUENCY(IF(allschool&lt;&gt;"",MATCH(allschool,allschool&amp;"",0)),ROW(allschool)-ROW('Detailed School Data'!$S$13)+1),ROW(allschool)-ROW('Detailed School Data'!$S$13)+1),ROWS(B$3:B31))))</f>
        <v/>
      </c>
    </row>
    <row r="32" spans="1:2">
      <c r="A32" t="str">
        <f t="array" ref="A32">IF(ROWS(A$3:A32)&gt;$A$1,"",INDEX(gradespan,SMALL(IF(FREQUENCY(IF(gradespan&lt;&gt;"",MATCH(gradespan,gradespan&amp;"",0)),ROW(gradespan)-ROW('Detailed School Data'!$R$13)+1),ROW(gradespan)-ROW('Detailed School Data'!$R$13)+1),ROWS(A$3:A32))))</f>
        <v/>
      </c>
      <c r="B32" t="str">
        <f t="array" ref="B32">IF(ROWS(B$3:B32)&gt;$B$1,"",INDEX(allschool,SMALL(IF(FREQUENCY(IF(allschool&lt;&gt;"",MATCH(allschool,allschool&amp;"",0)),ROW(allschool)-ROW('Detailed School Data'!$S$13)+1),ROW(allschool)-ROW('Detailed School Data'!$S$13)+1),ROWS(B$3:B32))))</f>
        <v/>
      </c>
    </row>
    <row r="33" spans="1:2">
      <c r="A33" t="str">
        <f t="array" ref="A33">IF(ROWS(A$3:A33)&gt;$A$1,"",INDEX(gradespan,SMALL(IF(FREQUENCY(IF(gradespan&lt;&gt;"",MATCH(gradespan,gradespan&amp;"",0)),ROW(gradespan)-ROW('Detailed School Data'!$R$13)+1),ROW(gradespan)-ROW('Detailed School Data'!$R$13)+1),ROWS(A$3:A33))))</f>
        <v/>
      </c>
      <c r="B33" t="str">
        <f t="array" ref="B33">IF(ROWS(B$3:B33)&gt;$B$1,"",INDEX(allschool,SMALL(IF(FREQUENCY(IF(allschool&lt;&gt;"",MATCH(allschool,allschool&amp;"",0)),ROW(allschool)-ROW('Detailed School Data'!$S$13)+1),ROW(allschool)-ROW('Detailed School Data'!$S$13)+1),ROWS(B$3:B33))))</f>
        <v/>
      </c>
    </row>
    <row r="34" spans="1:2">
      <c r="A34" t="str">
        <f t="array" ref="A34">IF(ROWS(A$3:A34)&gt;$A$1,"",INDEX(gradespan,SMALL(IF(FREQUENCY(IF(gradespan&lt;&gt;"",MATCH(gradespan,gradespan&amp;"",0)),ROW(gradespan)-ROW('Detailed School Data'!$R$13)+1),ROW(gradespan)-ROW('Detailed School Data'!$R$13)+1),ROWS(A$3:A34))))</f>
        <v/>
      </c>
      <c r="B34" t="str">
        <f t="array" ref="B34">IF(ROWS(B$3:B34)&gt;$B$1,"",INDEX(allschool,SMALL(IF(FREQUENCY(IF(allschool&lt;&gt;"",MATCH(allschool,allschool&amp;"",0)),ROW(allschool)-ROW('Detailed School Data'!$S$13)+1),ROW(allschool)-ROW('Detailed School Data'!$S$13)+1),ROWS(B$3:B34))))</f>
        <v/>
      </c>
    </row>
    <row r="35" spans="1:2">
      <c r="A35" t="str">
        <f t="array" ref="A35">IF(ROWS(A$3:A35)&gt;$A$1,"",INDEX(gradespan,SMALL(IF(FREQUENCY(IF(gradespan&lt;&gt;"",MATCH(gradespan,gradespan&amp;"",0)),ROW(gradespan)-ROW('Detailed School Data'!$R$13)+1),ROW(gradespan)-ROW('Detailed School Data'!$R$13)+1),ROWS(A$3:A35))))</f>
        <v/>
      </c>
      <c r="B35" t="str">
        <f t="array" ref="B35">IF(ROWS(B$3:B35)&gt;$B$1,"",INDEX(allschool,SMALL(IF(FREQUENCY(IF(allschool&lt;&gt;"",MATCH(allschool,allschool&amp;"",0)),ROW(allschool)-ROW('Detailed School Data'!$S$13)+1),ROW(allschool)-ROW('Detailed School Data'!$S$13)+1),ROWS(B$3:B35))))</f>
        <v/>
      </c>
    </row>
    <row r="36" spans="1:2">
      <c r="A36" t="str">
        <f t="array" ref="A36">IF(ROWS(A$3:A36)&gt;$A$1,"",INDEX(gradespan,SMALL(IF(FREQUENCY(IF(gradespan&lt;&gt;"",MATCH(gradespan,gradespan&amp;"",0)),ROW(gradespan)-ROW('Detailed School Data'!$R$13)+1),ROW(gradespan)-ROW('Detailed School Data'!$R$13)+1),ROWS(A$3:A36))))</f>
        <v/>
      </c>
      <c r="B36" t="str">
        <f t="array" ref="B36">IF(ROWS(B$3:B36)&gt;$B$1,"",INDEX(allschool,SMALL(IF(FREQUENCY(IF(allschool&lt;&gt;"",MATCH(allschool,allschool&amp;"",0)),ROW(allschool)-ROW('Detailed School Data'!$S$13)+1),ROW(allschool)-ROW('Detailed School Data'!$S$13)+1),ROWS(B$3:B36))))</f>
        <v/>
      </c>
    </row>
    <row r="37" spans="1:2">
      <c r="A37" t="str">
        <f t="array" ref="A37">IF(ROWS(A$3:A37)&gt;$A$1,"",INDEX(gradespan,SMALL(IF(FREQUENCY(IF(gradespan&lt;&gt;"",MATCH(gradespan,gradespan&amp;"",0)),ROW(gradespan)-ROW('Detailed School Data'!$R$13)+1),ROW(gradespan)-ROW('Detailed School Data'!$R$13)+1),ROWS(A$3:A37))))</f>
        <v/>
      </c>
      <c r="B37" t="str">
        <f t="array" ref="B37">IF(ROWS(B$3:B37)&gt;$B$1,"",INDEX(allschool,SMALL(IF(FREQUENCY(IF(allschool&lt;&gt;"",MATCH(allschool,allschool&amp;"",0)),ROW(allschool)-ROW('Detailed School Data'!$S$13)+1),ROW(allschool)-ROW('Detailed School Data'!$S$13)+1),ROWS(B$3:B37))))</f>
        <v/>
      </c>
    </row>
    <row r="38" spans="1:2">
      <c r="A38" t="str">
        <f t="array" ref="A38">IF(ROWS(A$3:A38)&gt;$A$1,"",INDEX(gradespan,SMALL(IF(FREQUENCY(IF(gradespan&lt;&gt;"",MATCH(gradespan,gradespan&amp;"",0)),ROW(gradespan)-ROW('Detailed School Data'!$R$13)+1),ROW(gradespan)-ROW('Detailed School Data'!$R$13)+1),ROWS(A$3:A38))))</f>
        <v/>
      </c>
      <c r="B38" t="str">
        <f t="array" ref="B38">IF(ROWS(B$3:B38)&gt;$B$1,"",INDEX(allschool,SMALL(IF(FREQUENCY(IF(allschool&lt;&gt;"",MATCH(allschool,allschool&amp;"",0)),ROW(allschool)-ROW('Detailed School Data'!$S$13)+1),ROW(allschool)-ROW('Detailed School Data'!$S$13)+1),ROWS(B$3:B38))))</f>
        <v/>
      </c>
    </row>
    <row r="39" spans="1:2">
      <c r="A39" t="str">
        <f t="array" ref="A39">IF(ROWS(A$3:A39)&gt;$A$1,"",INDEX(gradespan,SMALL(IF(FREQUENCY(IF(gradespan&lt;&gt;"",MATCH(gradespan,gradespan&amp;"",0)),ROW(gradespan)-ROW('Detailed School Data'!$R$13)+1),ROW(gradespan)-ROW('Detailed School Data'!$R$13)+1),ROWS(A$3:A39))))</f>
        <v/>
      </c>
      <c r="B39" t="str">
        <f t="array" ref="B39">IF(ROWS(B$3:B39)&gt;$B$1,"",INDEX(allschool,SMALL(IF(FREQUENCY(IF(allschool&lt;&gt;"",MATCH(allschool,allschool&amp;"",0)),ROW(allschool)-ROW('Detailed School Data'!$S$13)+1),ROW(allschool)-ROW('Detailed School Data'!$S$13)+1),ROWS(B$3:B39))))</f>
        <v/>
      </c>
    </row>
    <row r="40" spans="1:2">
      <c r="A40" t="str">
        <f t="array" ref="A40">IF(ROWS(A$3:A40)&gt;$A$1,"",INDEX(gradespan,SMALL(IF(FREQUENCY(IF(gradespan&lt;&gt;"",MATCH(gradespan,gradespan&amp;"",0)),ROW(gradespan)-ROW('Detailed School Data'!$R$13)+1),ROW(gradespan)-ROW('Detailed School Data'!$R$13)+1),ROWS(A$3:A40))))</f>
        <v/>
      </c>
      <c r="B40" t="str">
        <f t="array" ref="B40">IF(ROWS(B$3:B40)&gt;$B$1,"",INDEX(allschool,SMALL(IF(FREQUENCY(IF(allschool&lt;&gt;"",MATCH(allschool,allschool&amp;"",0)),ROW(allschool)-ROW('Detailed School Data'!$S$13)+1),ROW(allschool)-ROW('Detailed School Data'!$S$13)+1),ROWS(B$3:B40))))</f>
        <v/>
      </c>
    </row>
    <row r="41" spans="1:2">
      <c r="A41" t="str">
        <f t="array" ref="A41">IF(ROWS(A$3:A41)&gt;$A$1,"",INDEX(gradespan,SMALL(IF(FREQUENCY(IF(gradespan&lt;&gt;"",MATCH(gradespan,gradespan&amp;"",0)),ROW(gradespan)-ROW('Detailed School Data'!$R$13)+1),ROW(gradespan)-ROW('Detailed School Data'!$R$13)+1),ROWS(A$3:A41))))</f>
        <v/>
      </c>
      <c r="B41" t="str">
        <f t="array" ref="B41">IF(ROWS(B$3:B41)&gt;$B$1,"",INDEX(allschool,SMALL(IF(FREQUENCY(IF(allschool&lt;&gt;"",MATCH(allschool,allschool&amp;"",0)),ROW(allschool)-ROW('Detailed School Data'!$S$13)+1),ROW(allschool)-ROW('Detailed School Data'!$S$13)+1),ROWS(B$3:B41))))</f>
        <v/>
      </c>
    </row>
    <row r="42" spans="1:2">
      <c r="A42" t="str">
        <f t="array" ref="A42">IF(ROWS(A$3:A42)&gt;$A$1,"",INDEX(gradespan,SMALL(IF(FREQUENCY(IF(gradespan&lt;&gt;"",MATCH(gradespan,gradespan&amp;"",0)),ROW(gradespan)-ROW('Detailed School Data'!$R$13)+1),ROW(gradespan)-ROW('Detailed School Data'!$R$13)+1),ROWS(A$3:A42))))</f>
        <v/>
      </c>
      <c r="B42" t="str">
        <f t="array" ref="B42">IF(ROWS(B$3:B42)&gt;$B$1,"",INDEX(allschool,SMALL(IF(FREQUENCY(IF(allschool&lt;&gt;"",MATCH(allschool,allschool&amp;"",0)),ROW(allschool)-ROW('Detailed School Data'!$S$13)+1),ROW(allschool)-ROW('Detailed School Data'!$S$13)+1),ROWS(B$3:B42))))</f>
        <v/>
      </c>
    </row>
    <row r="43" spans="1:2">
      <c r="A43" t="str">
        <f t="array" ref="A43">IF(ROWS(A$3:A43)&gt;$A$1,"",INDEX(gradespan,SMALL(IF(FREQUENCY(IF(gradespan&lt;&gt;"",MATCH(gradespan,gradespan&amp;"",0)),ROW(gradespan)-ROW('Detailed School Data'!$R$13)+1),ROW(gradespan)-ROW('Detailed School Data'!$R$13)+1),ROWS(A$3:A43))))</f>
        <v/>
      </c>
      <c r="B43" t="str">
        <f t="array" ref="B43">IF(ROWS(B$3:B43)&gt;$B$1,"",INDEX(allschool,SMALL(IF(FREQUENCY(IF(allschool&lt;&gt;"",MATCH(allschool,allschool&amp;"",0)),ROW(allschool)-ROW('Detailed School Data'!$S$13)+1),ROW(allschool)-ROW('Detailed School Data'!$S$13)+1),ROWS(B$3:B43))))</f>
        <v/>
      </c>
    </row>
    <row r="44" spans="1:2">
      <c r="A44" t="str">
        <f t="array" ref="A44">IF(ROWS(A$3:A44)&gt;$A$1,"",INDEX(gradespan,SMALL(IF(FREQUENCY(IF(gradespan&lt;&gt;"",MATCH(gradespan,gradespan&amp;"",0)),ROW(gradespan)-ROW('Detailed School Data'!$R$13)+1),ROW(gradespan)-ROW('Detailed School Data'!$R$13)+1),ROWS(A$3:A44))))</f>
        <v/>
      </c>
      <c r="B44" t="str">
        <f t="array" ref="B44">IF(ROWS(B$3:B44)&gt;$B$1,"",INDEX(allschool,SMALL(IF(FREQUENCY(IF(allschool&lt;&gt;"",MATCH(allschool,allschool&amp;"",0)),ROW(allschool)-ROW('Detailed School Data'!$S$13)+1),ROW(allschool)-ROW('Detailed School Data'!$S$13)+1),ROWS(B$3:B44))))</f>
        <v/>
      </c>
    </row>
    <row r="45" spans="1:2">
      <c r="A45" t="str">
        <f t="array" ref="A45">IF(ROWS(A$3:A45)&gt;$A$1,"",INDEX(gradespan,SMALL(IF(FREQUENCY(IF(gradespan&lt;&gt;"",MATCH(gradespan,gradespan&amp;"",0)),ROW(gradespan)-ROW('Detailed School Data'!$R$13)+1),ROW(gradespan)-ROW('Detailed School Data'!$R$13)+1),ROWS(A$3:A45))))</f>
        <v/>
      </c>
      <c r="B45" t="str">
        <f t="array" ref="B45">IF(ROWS(B$3:B45)&gt;$B$1,"",INDEX(allschool,SMALL(IF(FREQUENCY(IF(allschool&lt;&gt;"",MATCH(allschool,allschool&amp;"",0)),ROW(allschool)-ROW('Detailed School Data'!$S$13)+1),ROW(allschool)-ROW('Detailed School Data'!$S$13)+1),ROWS(B$3:B45))))</f>
        <v/>
      </c>
    </row>
    <row r="46" spans="1:2">
      <c r="A46" t="str">
        <f t="array" ref="A46">IF(ROWS(A$3:A46)&gt;$A$1,"",INDEX(gradespan,SMALL(IF(FREQUENCY(IF(gradespan&lt;&gt;"",MATCH(gradespan,gradespan&amp;"",0)),ROW(gradespan)-ROW('Detailed School Data'!$R$13)+1),ROW(gradespan)-ROW('Detailed School Data'!$R$13)+1),ROWS(A$3:A46))))</f>
        <v/>
      </c>
      <c r="B46" t="str">
        <f t="array" ref="B46">IF(ROWS(B$3:B46)&gt;$B$1,"",INDEX(allschool,SMALL(IF(FREQUENCY(IF(allschool&lt;&gt;"",MATCH(allschool,allschool&amp;"",0)),ROW(allschool)-ROW('Detailed School Data'!$S$13)+1),ROW(allschool)-ROW('Detailed School Data'!$S$13)+1),ROWS(B$3:B46))))</f>
        <v/>
      </c>
    </row>
    <row r="47" spans="1:2">
      <c r="A47" t="str">
        <f t="array" ref="A47">IF(ROWS(A$3:A47)&gt;$A$1,"",INDEX(gradespan,SMALL(IF(FREQUENCY(IF(gradespan&lt;&gt;"",MATCH(gradespan,gradespan&amp;"",0)),ROW(gradespan)-ROW('Detailed School Data'!$R$13)+1),ROW(gradespan)-ROW('Detailed School Data'!$R$13)+1),ROWS(A$3:A47))))</f>
        <v/>
      </c>
      <c r="B47" t="str">
        <f t="array" ref="B47">IF(ROWS(B$3:B47)&gt;$B$1,"",INDEX(allschool,SMALL(IF(FREQUENCY(IF(allschool&lt;&gt;"",MATCH(allschool,allschool&amp;"",0)),ROW(allschool)-ROW('Detailed School Data'!$S$13)+1),ROW(allschool)-ROW('Detailed School Data'!$S$13)+1),ROWS(B$3:B47))))</f>
        <v/>
      </c>
    </row>
    <row r="48" spans="1:2">
      <c r="A48" t="str">
        <f t="array" ref="A48">IF(ROWS(A$3:A48)&gt;$A$1,"",INDEX(gradespan,SMALL(IF(FREQUENCY(IF(gradespan&lt;&gt;"",MATCH(gradespan,gradespan&amp;"",0)),ROW(gradespan)-ROW('Detailed School Data'!$R$13)+1),ROW(gradespan)-ROW('Detailed School Data'!$R$13)+1),ROWS(A$3:A48))))</f>
        <v/>
      </c>
      <c r="B48" t="str">
        <f t="array" ref="B48">IF(ROWS(B$3:B48)&gt;$B$1,"",INDEX(allschool,SMALL(IF(FREQUENCY(IF(allschool&lt;&gt;"",MATCH(allschool,allschool&amp;"",0)),ROW(allschool)-ROW('Detailed School Data'!$S$13)+1),ROW(allschool)-ROW('Detailed School Data'!$S$13)+1),ROWS(B$3:B48))))</f>
        <v/>
      </c>
    </row>
    <row r="49" spans="1:2">
      <c r="A49" t="str">
        <f t="array" ref="A49">IF(ROWS(A$3:A49)&gt;$A$1,"",INDEX(gradespan,SMALL(IF(FREQUENCY(IF(gradespan&lt;&gt;"",MATCH(gradespan,gradespan&amp;"",0)),ROW(gradespan)-ROW('Detailed School Data'!$R$13)+1),ROW(gradespan)-ROW('Detailed School Data'!$R$13)+1),ROWS(A$3:A49))))</f>
        <v/>
      </c>
      <c r="B49" t="str">
        <f t="array" ref="B49">IF(ROWS(B$3:B49)&gt;$B$1,"",INDEX(allschool,SMALL(IF(FREQUENCY(IF(allschool&lt;&gt;"",MATCH(allschool,allschool&amp;"",0)),ROW(allschool)-ROW('Detailed School Data'!$S$13)+1),ROW(allschool)-ROW('Detailed School Data'!$S$13)+1),ROWS(B$3:B49))))</f>
        <v/>
      </c>
    </row>
    <row r="50" spans="1:2">
      <c r="A50" t="str">
        <f t="array" ref="A50">IF(ROWS(A$3:A50)&gt;$A$1,"",INDEX(gradespan,SMALL(IF(FREQUENCY(IF(gradespan&lt;&gt;"",MATCH(gradespan,gradespan&amp;"",0)),ROW(gradespan)-ROW('Detailed School Data'!$R$13)+1),ROW(gradespan)-ROW('Detailed School Data'!$R$13)+1),ROWS(A$3:A50))))</f>
        <v/>
      </c>
      <c r="B50" t="str">
        <f t="array" ref="B50">IF(ROWS(B$3:B50)&gt;$B$1,"",INDEX(allschool,SMALL(IF(FREQUENCY(IF(allschool&lt;&gt;"",MATCH(allschool,allschool&amp;"",0)),ROW(allschool)-ROW('Detailed School Data'!$S$13)+1),ROW(allschool)-ROW('Detailed School Data'!$S$13)+1),ROWS(B$3:B50))))</f>
        <v/>
      </c>
    </row>
    <row r="51" spans="1:2">
      <c r="A51" t="str">
        <f t="array" ref="A51">IF(ROWS(A$3:A51)&gt;$A$1,"",INDEX(gradespan,SMALL(IF(FREQUENCY(IF(gradespan&lt;&gt;"",MATCH(gradespan,gradespan&amp;"",0)),ROW(gradespan)-ROW('Detailed School Data'!$R$13)+1),ROW(gradespan)-ROW('Detailed School Data'!$R$13)+1),ROWS(A$3:A51))))</f>
        <v/>
      </c>
      <c r="B51" t="str">
        <f t="array" ref="B51">IF(ROWS(B$3:B51)&gt;$B$1,"",INDEX(allschool,SMALL(IF(FREQUENCY(IF(allschool&lt;&gt;"",MATCH(allschool,allschool&amp;"",0)),ROW(allschool)-ROW('Detailed School Data'!$S$13)+1),ROW(allschool)-ROW('Detailed School Data'!$S$13)+1),ROWS(B$3:B51))))</f>
        <v/>
      </c>
    </row>
    <row r="52" spans="1:2">
      <c r="A52" t="str">
        <f t="array" ref="A52">IF(ROWS(A$3:A52)&gt;$A$1,"",INDEX(gradespan,SMALL(IF(FREQUENCY(IF(gradespan&lt;&gt;"",MATCH(gradespan,gradespan&amp;"",0)),ROW(gradespan)-ROW('Detailed School Data'!$R$13)+1),ROW(gradespan)-ROW('Detailed School Data'!$R$13)+1),ROWS(A$3:A52))))</f>
        <v/>
      </c>
      <c r="B52" t="str">
        <f t="array" ref="B52">IF(ROWS(B$3:B52)&gt;$B$1,"",INDEX(allschool,SMALL(IF(FREQUENCY(IF(allschool&lt;&gt;"",MATCH(allschool,allschool&amp;"",0)),ROW(allschool)-ROW('Detailed School Data'!$S$13)+1),ROW(allschool)-ROW('Detailed School Data'!$S$13)+1),ROWS(B$3:B52))))</f>
        <v/>
      </c>
    </row>
    <row r="53" spans="1:2">
      <c r="A53" t="str">
        <f t="array" ref="A53">IF(ROWS(A$3:A53)&gt;$A$1,"",INDEX(gradespan,SMALL(IF(FREQUENCY(IF(gradespan&lt;&gt;"",MATCH(gradespan,gradespan&amp;"",0)),ROW(gradespan)-ROW('Detailed School Data'!$R$13)+1),ROW(gradespan)-ROW('Detailed School Data'!$R$13)+1),ROWS(A$3:A53))))</f>
        <v/>
      </c>
      <c r="B53" t="str">
        <f t="array" ref="B53">IF(ROWS(B$3:B53)&gt;$B$1,"",INDEX(allschool,SMALL(IF(FREQUENCY(IF(allschool&lt;&gt;"",MATCH(allschool,allschool&amp;"",0)),ROW(allschool)-ROW('Detailed School Data'!$S$13)+1),ROW(allschool)-ROW('Detailed School Data'!$S$13)+1),ROWS(B$3:B53))))</f>
        <v/>
      </c>
    </row>
    <row r="54" spans="1:2">
      <c r="A54" t="str">
        <f t="array" ref="A54">IF(ROWS(A$3:A54)&gt;$A$1,"",INDEX(gradespan,SMALL(IF(FREQUENCY(IF(gradespan&lt;&gt;"",MATCH(gradespan,gradespan&amp;"",0)),ROW(gradespan)-ROW('Detailed School Data'!$R$13)+1),ROW(gradespan)-ROW('Detailed School Data'!$R$13)+1),ROWS(A$3:A54))))</f>
        <v/>
      </c>
      <c r="B54" t="str">
        <f t="array" ref="B54">IF(ROWS(B$3:B54)&gt;$B$1,"",INDEX(allschool,SMALL(IF(FREQUENCY(IF(allschool&lt;&gt;"",MATCH(allschool,allschool&amp;"",0)),ROW(allschool)-ROW('Detailed School Data'!$S$13)+1),ROW(allschool)-ROW('Detailed School Data'!$S$13)+1),ROWS(B$3:B54))))</f>
        <v/>
      </c>
    </row>
    <row r="55" spans="1:2">
      <c r="A55" t="str">
        <f t="array" ref="A55">IF(ROWS(A$3:A55)&gt;$A$1,"",INDEX(gradespan,SMALL(IF(FREQUENCY(IF(gradespan&lt;&gt;"",MATCH(gradespan,gradespan&amp;"",0)),ROW(gradespan)-ROW('Detailed School Data'!$R$13)+1),ROW(gradespan)-ROW('Detailed School Data'!$R$13)+1),ROWS(A$3:A55))))</f>
        <v/>
      </c>
      <c r="B55" t="str">
        <f t="array" ref="B55">IF(ROWS(B$3:B55)&gt;$B$1,"",INDEX(allschool,SMALL(IF(FREQUENCY(IF(allschool&lt;&gt;"",MATCH(allschool,allschool&amp;"",0)),ROW(allschool)-ROW('Detailed School Data'!$S$13)+1),ROW(allschool)-ROW('Detailed School Data'!$S$13)+1),ROWS(B$3:B55))))</f>
        <v/>
      </c>
    </row>
    <row r="56" spans="1:2">
      <c r="A56" t="str">
        <f t="array" ref="A56">IF(ROWS(A$3:A56)&gt;$A$1,"",INDEX(gradespan,SMALL(IF(FREQUENCY(IF(gradespan&lt;&gt;"",MATCH(gradespan,gradespan&amp;"",0)),ROW(gradespan)-ROW('Detailed School Data'!$R$13)+1),ROW(gradespan)-ROW('Detailed School Data'!$R$13)+1),ROWS(A$3:A56))))</f>
        <v/>
      </c>
      <c r="B56" t="str">
        <f t="array" ref="B56">IF(ROWS(B$3:B56)&gt;$B$1,"",INDEX(allschool,SMALL(IF(FREQUENCY(IF(allschool&lt;&gt;"",MATCH(allschool,allschool&amp;"",0)),ROW(allschool)-ROW('Detailed School Data'!$S$13)+1),ROW(allschool)-ROW('Detailed School Data'!$S$13)+1),ROWS(B$3:B56))))</f>
        <v/>
      </c>
    </row>
    <row r="57" spans="1:2">
      <c r="A57" t="str">
        <f t="array" ref="A57">IF(ROWS(A$3:A57)&gt;$A$1,"",INDEX(gradespan,SMALL(IF(FREQUENCY(IF(gradespan&lt;&gt;"",MATCH(gradespan,gradespan&amp;"",0)),ROW(gradespan)-ROW('Detailed School Data'!$R$13)+1),ROW(gradespan)-ROW('Detailed School Data'!$R$13)+1),ROWS(A$3:A57))))</f>
        <v/>
      </c>
      <c r="B57" t="str">
        <f t="array" ref="B57">IF(ROWS(B$3:B57)&gt;$B$1,"",INDEX(allschool,SMALL(IF(FREQUENCY(IF(allschool&lt;&gt;"",MATCH(allschool,allschool&amp;"",0)),ROW(allschool)-ROW('Detailed School Data'!$S$13)+1),ROW(allschool)-ROW('Detailed School Data'!$S$13)+1),ROWS(B$3:B57))))</f>
        <v/>
      </c>
    </row>
    <row r="58" spans="1:2">
      <c r="A58" t="str">
        <f t="array" ref="A58">IF(ROWS(A$3:A58)&gt;$A$1,"",INDEX(gradespan,SMALL(IF(FREQUENCY(IF(gradespan&lt;&gt;"",MATCH(gradespan,gradespan&amp;"",0)),ROW(gradespan)-ROW('Detailed School Data'!$R$13)+1),ROW(gradespan)-ROW('Detailed School Data'!$R$13)+1),ROWS(A$3:A58))))</f>
        <v/>
      </c>
      <c r="B58" t="str">
        <f t="array" ref="B58">IF(ROWS(B$3:B58)&gt;$B$1,"",INDEX(allschool,SMALL(IF(FREQUENCY(IF(allschool&lt;&gt;"",MATCH(allschool,allschool&amp;"",0)),ROW(allschool)-ROW('Detailed School Data'!$S$13)+1),ROW(allschool)-ROW('Detailed School Data'!$S$13)+1),ROWS(B$3:B58))))</f>
        <v/>
      </c>
    </row>
    <row r="59" spans="1:2">
      <c r="A59" t="str">
        <f t="array" ref="A59">IF(ROWS(A$3:A59)&gt;$A$1,"",INDEX(gradespan,SMALL(IF(FREQUENCY(IF(gradespan&lt;&gt;"",MATCH(gradespan,gradespan&amp;"",0)),ROW(gradespan)-ROW('Detailed School Data'!$R$13)+1),ROW(gradespan)-ROW('Detailed School Data'!$R$13)+1),ROWS(A$3:A59))))</f>
        <v/>
      </c>
      <c r="B59" t="str">
        <f t="array" ref="B59">IF(ROWS(B$3:B59)&gt;$B$1,"",INDEX(allschool,SMALL(IF(FREQUENCY(IF(allschool&lt;&gt;"",MATCH(allschool,allschool&amp;"",0)),ROW(allschool)-ROW('Detailed School Data'!$S$13)+1),ROW(allschool)-ROW('Detailed School Data'!$S$13)+1),ROWS(B$3:B59))))</f>
        <v/>
      </c>
    </row>
    <row r="60" spans="1:2">
      <c r="A60" t="str">
        <f t="array" ref="A60">IF(ROWS(A$3:A60)&gt;$A$1,"",INDEX(gradespan,SMALL(IF(FREQUENCY(IF(gradespan&lt;&gt;"",MATCH(gradespan,gradespan&amp;"",0)),ROW(gradespan)-ROW('Detailed School Data'!$R$13)+1),ROW(gradespan)-ROW('Detailed School Data'!$R$13)+1),ROWS(A$3:A60))))</f>
        <v/>
      </c>
      <c r="B60" t="str">
        <f t="array" ref="B60">IF(ROWS(B$3:B60)&gt;$B$1,"",INDEX(allschool,SMALL(IF(FREQUENCY(IF(allschool&lt;&gt;"",MATCH(allschool,allschool&amp;"",0)),ROW(allschool)-ROW('Detailed School Data'!$S$13)+1),ROW(allschool)-ROW('Detailed School Data'!$S$13)+1),ROWS(B$3:B60))))</f>
        <v/>
      </c>
    </row>
    <row r="61" spans="1:2">
      <c r="A61" t="str">
        <f t="array" ref="A61">IF(ROWS(A$3:A61)&gt;$A$1,"",INDEX(gradespan,SMALL(IF(FREQUENCY(IF(gradespan&lt;&gt;"",MATCH(gradespan,gradespan&amp;"",0)),ROW(gradespan)-ROW('Detailed School Data'!$R$13)+1),ROW(gradespan)-ROW('Detailed School Data'!$R$13)+1),ROWS(A$3:A61))))</f>
        <v/>
      </c>
      <c r="B61" t="str">
        <f t="array" ref="B61">IF(ROWS(B$3:B61)&gt;$B$1,"",INDEX(allschool,SMALL(IF(FREQUENCY(IF(allschool&lt;&gt;"",MATCH(allschool,allschool&amp;"",0)),ROW(allschool)-ROW('Detailed School Data'!$S$13)+1),ROW(allschool)-ROW('Detailed School Data'!$S$13)+1),ROWS(B$3:B61))))</f>
        <v/>
      </c>
    </row>
    <row r="62" spans="1:2">
      <c r="A62" t="str">
        <f t="array" ref="A62">IF(ROWS(A$3:A62)&gt;$A$1,"",INDEX(gradespan,SMALL(IF(FREQUENCY(IF(gradespan&lt;&gt;"",MATCH(gradespan,gradespan&amp;"",0)),ROW(gradespan)-ROW('Detailed School Data'!$R$13)+1),ROW(gradespan)-ROW('Detailed School Data'!$R$13)+1),ROWS(A$3:A62))))</f>
        <v/>
      </c>
      <c r="B62" t="str">
        <f t="array" ref="B62">IF(ROWS(B$3:B62)&gt;$B$1,"",INDEX(allschool,SMALL(IF(FREQUENCY(IF(allschool&lt;&gt;"",MATCH(allschool,allschool&amp;"",0)),ROW(allschool)-ROW('Detailed School Data'!$S$13)+1),ROW(allschool)-ROW('Detailed School Data'!$S$13)+1),ROWS(B$3:B62))))</f>
        <v/>
      </c>
    </row>
    <row r="63" spans="1:2">
      <c r="A63" t="str">
        <f t="array" ref="A63">IF(ROWS(A$3:A63)&gt;$A$1,"",INDEX(gradespan,SMALL(IF(FREQUENCY(IF(gradespan&lt;&gt;"",MATCH(gradespan,gradespan&amp;"",0)),ROW(gradespan)-ROW('Detailed School Data'!$R$13)+1),ROW(gradespan)-ROW('Detailed School Data'!$R$13)+1),ROWS(A$3:A63))))</f>
        <v/>
      </c>
      <c r="B63" t="str">
        <f t="array" ref="B63">IF(ROWS(B$3:B63)&gt;$B$1,"",INDEX(allschool,SMALL(IF(FREQUENCY(IF(allschool&lt;&gt;"",MATCH(allschool,allschool&amp;"",0)),ROW(allschool)-ROW('Detailed School Data'!$S$13)+1),ROW(allschool)-ROW('Detailed School Data'!$S$13)+1),ROWS(B$3:B63))))</f>
        <v/>
      </c>
    </row>
    <row r="64" spans="1:2">
      <c r="A64" t="str">
        <f t="array" ref="A64">IF(ROWS(A$3:A64)&gt;$A$1,"",INDEX(gradespan,SMALL(IF(FREQUENCY(IF(gradespan&lt;&gt;"",MATCH(gradespan,gradespan&amp;"",0)),ROW(gradespan)-ROW('Detailed School Data'!$R$13)+1),ROW(gradespan)-ROW('Detailed School Data'!$R$13)+1),ROWS(A$3:A64))))</f>
        <v/>
      </c>
      <c r="B64" t="str">
        <f t="array" ref="B64">IF(ROWS(B$3:B64)&gt;$B$1,"",INDEX(allschool,SMALL(IF(FREQUENCY(IF(allschool&lt;&gt;"",MATCH(allschool,allschool&amp;"",0)),ROW(allschool)-ROW('Detailed School Data'!$S$13)+1),ROW(allschool)-ROW('Detailed School Data'!$S$13)+1),ROWS(B$3:B64))))</f>
        <v/>
      </c>
    </row>
    <row r="65" spans="1:2">
      <c r="A65" t="str">
        <f t="array" ref="A65">IF(ROWS(A$3:A65)&gt;$A$1,"",INDEX(gradespan,SMALL(IF(FREQUENCY(IF(gradespan&lt;&gt;"",MATCH(gradespan,gradespan&amp;"",0)),ROW(gradespan)-ROW('Detailed School Data'!$R$13)+1),ROW(gradespan)-ROW('Detailed School Data'!$R$13)+1),ROWS(A$3:A65))))</f>
        <v/>
      </c>
      <c r="B65" t="str">
        <f t="array" ref="B65">IF(ROWS(B$3:B65)&gt;$B$1,"",INDEX(allschool,SMALL(IF(FREQUENCY(IF(allschool&lt;&gt;"",MATCH(allschool,allschool&amp;"",0)),ROW(allschool)-ROW('Detailed School Data'!$S$13)+1),ROW(allschool)-ROW('Detailed School Data'!$S$13)+1),ROWS(B$3:B65))))</f>
        <v/>
      </c>
    </row>
    <row r="66" spans="1:2">
      <c r="A66" t="str">
        <f t="array" ref="A66">IF(ROWS(A$3:A66)&gt;$A$1,"",INDEX(gradespan,SMALL(IF(FREQUENCY(IF(gradespan&lt;&gt;"",MATCH(gradespan,gradespan&amp;"",0)),ROW(gradespan)-ROW('Detailed School Data'!$R$13)+1),ROW(gradespan)-ROW('Detailed School Data'!$R$13)+1),ROWS(A$3:A66))))</f>
        <v/>
      </c>
      <c r="B66" t="str">
        <f t="array" ref="B66">IF(ROWS(B$3:B66)&gt;$B$1,"",INDEX(allschool,SMALL(IF(FREQUENCY(IF(allschool&lt;&gt;"",MATCH(allschool,allschool&amp;"",0)),ROW(allschool)-ROW('Detailed School Data'!$S$13)+1),ROW(allschool)-ROW('Detailed School Data'!$S$13)+1),ROWS(B$3:B66))))</f>
        <v/>
      </c>
    </row>
    <row r="67" spans="1:2">
      <c r="A67" t="str">
        <f t="array" ref="A67">IF(ROWS(A$3:A67)&gt;$A$1,"",INDEX(gradespan,SMALL(IF(FREQUENCY(IF(gradespan&lt;&gt;"",MATCH(gradespan,gradespan&amp;"",0)),ROW(gradespan)-ROW('Detailed School Data'!$R$13)+1),ROW(gradespan)-ROW('Detailed School Data'!$R$13)+1),ROWS(A$3:A67))))</f>
        <v/>
      </c>
      <c r="B67" t="str">
        <f t="array" ref="B67">IF(ROWS(B$3:B67)&gt;$B$1,"",INDEX(allschool,SMALL(IF(FREQUENCY(IF(allschool&lt;&gt;"",MATCH(allschool,allschool&amp;"",0)),ROW(allschool)-ROW('Detailed School Data'!$S$13)+1),ROW(allschool)-ROW('Detailed School Data'!$S$13)+1),ROWS(B$3:B67))))</f>
        <v/>
      </c>
    </row>
    <row r="68" spans="1:2">
      <c r="A68" t="str">
        <f t="array" ref="A68">IF(ROWS(A$3:A68)&gt;$A$1,"",INDEX(gradespan,SMALL(IF(FREQUENCY(IF(gradespan&lt;&gt;"",MATCH(gradespan,gradespan&amp;"",0)),ROW(gradespan)-ROW('Detailed School Data'!$R$13)+1),ROW(gradespan)-ROW('Detailed School Data'!$R$13)+1),ROWS(A$3:A68))))</f>
        <v/>
      </c>
      <c r="B68" t="str">
        <f t="array" ref="B68">IF(ROWS(B$3:B68)&gt;$B$1,"",INDEX(allschool,SMALL(IF(FREQUENCY(IF(allschool&lt;&gt;"",MATCH(allschool,allschool&amp;"",0)),ROW(allschool)-ROW('Detailed School Data'!$S$13)+1),ROW(allschool)-ROW('Detailed School Data'!$S$13)+1),ROWS(B$3:B68))))</f>
        <v/>
      </c>
    </row>
    <row r="69" spans="1:2">
      <c r="A69" t="str">
        <f t="array" ref="A69">IF(ROWS(A$3:A69)&gt;$A$1,"",INDEX(gradespan,SMALL(IF(FREQUENCY(IF(gradespan&lt;&gt;"",MATCH(gradespan,gradespan&amp;"",0)),ROW(gradespan)-ROW('Detailed School Data'!$R$13)+1),ROW(gradespan)-ROW('Detailed School Data'!$R$13)+1),ROWS(A$3:A69))))</f>
        <v/>
      </c>
      <c r="B69" t="str">
        <f t="array" ref="B69">IF(ROWS(B$3:B69)&gt;$B$1,"",INDEX(allschool,SMALL(IF(FREQUENCY(IF(allschool&lt;&gt;"",MATCH(allschool,allschool&amp;"",0)),ROW(allschool)-ROW('Detailed School Data'!$S$13)+1),ROW(allschool)-ROW('Detailed School Data'!$S$13)+1),ROWS(B$3:B69))))</f>
        <v/>
      </c>
    </row>
    <row r="70" spans="1:2">
      <c r="A70" t="str">
        <f t="array" ref="A70">IF(ROWS(A$3:A70)&gt;$A$1,"",INDEX(gradespan,SMALL(IF(FREQUENCY(IF(gradespan&lt;&gt;"",MATCH(gradespan,gradespan&amp;"",0)),ROW(gradespan)-ROW('Detailed School Data'!$R$13)+1),ROW(gradespan)-ROW('Detailed School Data'!$R$13)+1),ROWS(A$3:A70))))</f>
        <v/>
      </c>
      <c r="B70" t="str">
        <f t="array" ref="B70">IF(ROWS(B$3:B70)&gt;$B$1,"",INDEX(allschool,SMALL(IF(FREQUENCY(IF(allschool&lt;&gt;"",MATCH(allschool,allschool&amp;"",0)),ROW(allschool)-ROW('Detailed School Data'!$S$13)+1),ROW(allschool)-ROW('Detailed School Data'!$S$13)+1),ROWS(B$3:B70))))</f>
        <v/>
      </c>
    </row>
    <row r="71" spans="1:2">
      <c r="A71" t="str">
        <f t="array" ref="A71">IF(ROWS(A$3:A71)&gt;$A$1,"",INDEX(gradespan,SMALL(IF(FREQUENCY(IF(gradespan&lt;&gt;"",MATCH(gradespan,gradespan&amp;"",0)),ROW(gradespan)-ROW('Detailed School Data'!$R$13)+1),ROW(gradespan)-ROW('Detailed School Data'!$R$13)+1),ROWS(A$3:A71))))</f>
        <v/>
      </c>
      <c r="B71" t="str">
        <f t="array" ref="B71">IF(ROWS(B$3:B71)&gt;$B$1,"",INDEX(allschool,SMALL(IF(FREQUENCY(IF(allschool&lt;&gt;"",MATCH(allschool,allschool&amp;"",0)),ROW(allschool)-ROW('Detailed School Data'!$S$13)+1),ROW(allschool)-ROW('Detailed School Data'!$S$13)+1),ROWS(B$3:B71))))</f>
        <v/>
      </c>
    </row>
    <row r="72" spans="1:2">
      <c r="A72" t="str">
        <f t="array" ref="A72">IF(ROWS(A$3:A72)&gt;$A$1,"",INDEX(gradespan,SMALL(IF(FREQUENCY(IF(gradespan&lt;&gt;"",MATCH(gradespan,gradespan&amp;"",0)),ROW(gradespan)-ROW('Detailed School Data'!$R$13)+1),ROW(gradespan)-ROW('Detailed School Data'!$R$13)+1),ROWS(A$3:A72))))</f>
        <v/>
      </c>
      <c r="B72" t="str">
        <f t="array" ref="B72">IF(ROWS(B$3:B72)&gt;$B$1,"",INDEX(allschool,SMALL(IF(FREQUENCY(IF(allschool&lt;&gt;"",MATCH(allschool,allschool&amp;"",0)),ROW(allschool)-ROW('Detailed School Data'!$S$13)+1),ROW(allschool)-ROW('Detailed School Data'!$S$13)+1),ROWS(B$3:B72))))</f>
        <v/>
      </c>
    </row>
  </sheetData>
  <phoneticPr fontId="14" type="noConversion"/>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C412"/>
  <sheetViews>
    <sheetView topLeftCell="A307" workbookViewId="0">
      <selection sqref="A1:IV1"/>
    </sheetView>
  </sheetViews>
  <sheetFormatPr defaultRowHeight="12.75"/>
  <sheetData>
    <row r="1" spans="1:3">
      <c r="A1" t="str">
        <f>LEFT(B1,4)</f>
        <v>0445</v>
      </c>
      <c r="B1" t="s">
        <v>4844</v>
      </c>
      <c r="C1" t="s">
        <v>4845</v>
      </c>
    </row>
    <row r="2" spans="1:3">
      <c r="A2" t="str">
        <f t="shared" ref="A2:A65" si="0">LEFT(B2,4)</f>
        <v>0001</v>
      </c>
      <c r="B2" t="s">
        <v>4846</v>
      </c>
      <c r="C2" t="s">
        <v>1216</v>
      </c>
    </row>
    <row r="3" spans="1:3">
      <c r="A3" t="str">
        <f t="shared" si="0"/>
        <v>0412</v>
      </c>
      <c r="B3" t="s">
        <v>4847</v>
      </c>
      <c r="C3" t="s">
        <v>4848</v>
      </c>
    </row>
    <row r="4" spans="1:3">
      <c r="A4" t="str">
        <f t="shared" si="0"/>
        <v>0002</v>
      </c>
      <c r="B4" t="s">
        <v>4849</v>
      </c>
      <c r="C4" t="s">
        <v>1215</v>
      </c>
    </row>
    <row r="5" spans="1:3">
      <c r="A5" t="str">
        <f t="shared" si="0"/>
        <v>0600</v>
      </c>
      <c r="B5" t="s">
        <v>4850</v>
      </c>
      <c r="C5" t="s">
        <v>3053</v>
      </c>
    </row>
    <row r="6" spans="1:3">
      <c r="A6" t="str">
        <f t="shared" si="0"/>
        <v>0003</v>
      </c>
      <c r="B6" t="s">
        <v>4851</v>
      </c>
      <c r="C6" t="s">
        <v>1214</v>
      </c>
    </row>
    <row r="7" spans="1:3">
      <c r="A7" t="str">
        <f t="shared" si="0"/>
        <v>0603</v>
      </c>
      <c r="B7" t="s">
        <v>4852</v>
      </c>
      <c r="C7" t="s">
        <v>3052</v>
      </c>
    </row>
    <row r="8" spans="1:3">
      <c r="A8" t="str">
        <f t="shared" si="0"/>
        <v>0430</v>
      </c>
      <c r="B8" t="s">
        <v>4853</v>
      </c>
      <c r="C8" t="s">
        <v>4854</v>
      </c>
    </row>
    <row r="9" spans="1:3">
      <c r="A9" t="str">
        <f t="shared" si="0"/>
        <v>0005</v>
      </c>
      <c r="B9" t="s">
        <v>4855</v>
      </c>
      <c r="C9" t="s">
        <v>1213</v>
      </c>
    </row>
    <row r="10" spans="1:3">
      <c r="A10" t="str">
        <f t="shared" si="0"/>
        <v>0409</v>
      </c>
      <c r="B10" t="s">
        <v>4856</v>
      </c>
      <c r="C10" t="s">
        <v>4426</v>
      </c>
    </row>
    <row r="11" spans="1:3">
      <c r="A11" t="str">
        <f t="shared" si="0"/>
        <v>0007</v>
      </c>
      <c r="B11" t="s">
        <v>4857</v>
      </c>
      <c r="C11" t="s">
        <v>1212</v>
      </c>
    </row>
    <row r="12" spans="1:3">
      <c r="A12" t="str">
        <f t="shared" si="0"/>
        <v>0415</v>
      </c>
      <c r="B12" t="s">
        <v>4858</v>
      </c>
      <c r="C12" t="s">
        <v>4859</v>
      </c>
    </row>
    <row r="13" spans="1:3">
      <c r="A13" t="str">
        <f t="shared" si="0"/>
        <v>0008</v>
      </c>
      <c r="B13" t="s">
        <v>4860</v>
      </c>
      <c r="C13" t="s">
        <v>1211</v>
      </c>
    </row>
    <row r="14" spans="1:3">
      <c r="A14" t="str">
        <f t="shared" si="0"/>
        <v>0605</v>
      </c>
      <c r="B14" t="s">
        <v>4861</v>
      </c>
      <c r="C14" t="s">
        <v>3051</v>
      </c>
    </row>
    <row r="15" spans="1:3">
      <c r="A15" t="str">
        <f t="shared" si="0"/>
        <v>0009</v>
      </c>
      <c r="B15" t="s">
        <v>4862</v>
      </c>
      <c r="C15" t="s">
        <v>1210</v>
      </c>
    </row>
    <row r="16" spans="1:3">
      <c r="A16" t="str">
        <f t="shared" si="0"/>
        <v>3509</v>
      </c>
      <c r="B16" t="s">
        <v>4863</v>
      </c>
      <c r="C16" t="s">
        <v>4864</v>
      </c>
    </row>
    <row r="17" spans="1:3">
      <c r="A17" t="str">
        <f t="shared" si="0"/>
        <v>0010</v>
      </c>
      <c r="B17" t="s">
        <v>4865</v>
      </c>
      <c r="C17" t="s">
        <v>1209</v>
      </c>
    </row>
    <row r="18" spans="1:3">
      <c r="A18" t="str">
        <f t="shared" si="0"/>
        <v>0610</v>
      </c>
      <c r="B18" t="s">
        <v>4866</v>
      </c>
      <c r="C18" t="s">
        <v>3050</v>
      </c>
    </row>
    <row r="19" spans="1:3">
      <c r="A19" t="str">
        <f t="shared" si="0"/>
        <v>0014</v>
      </c>
      <c r="B19" t="s">
        <v>4867</v>
      </c>
      <c r="C19" t="s">
        <v>1208</v>
      </c>
    </row>
    <row r="20" spans="1:3">
      <c r="A20" t="str">
        <f t="shared" si="0"/>
        <v>0801</v>
      </c>
      <c r="B20" t="s">
        <v>4868</v>
      </c>
      <c r="C20" t="s">
        <v>4495</v>
      </c>
    </row>
    <row r="21" spans="1:3">
      <c r="A21" t="str">
        <f t="shared" si="0"/>
        <v>0615</v>
      </c>
      <c r="B21" t="s">
        <v>4869</v>
      </c>
      <c r="C21" t="s">
        <v>3049</v>
      </c>
    </row>
    <row r="22" spans="1:3">
      <c r="A22" t="str">
        <f t="shared" si="0"/>
        <v>0491</v>
      </c>
      <c r="B22" t="s">
        <v>4870</v>
      </c>
      <c r="C22" t="s">
        <v>4871</v>
      </c>
    </row>
    <row r="23" spans="1:3">
      <c r="A23" t="str">
        <f t="shared" si="0"/>
        <v>0016</v>
      </c>
      <c r="B23" t="s">
        <v>4872</v>
      </c>
      <c r="C23" t="s">
        <v>1207</v>
      </c>
    </row>
    <row r="24" spans="1:3">
      <c r="A24" t="str">
        <f t="shared" si="0"/>
        <v>0017</v>
      </c>
      <c r="B24" t="s">
        <v>4873</v>
      </c>
      <c r="C24" t="s">
        <v>1206</v>
      </c>
    </row>
    <row r="25" spans="1:3">
      <c r="A25" t="str">
        <f t="shared" si="0"/>
        <v>0018</v>
      </c>
      <c r="B25" t="s">
        <v>4874</v>
      </c>
      <c r="C25" t="s">
        <v>1205</v>
      </c>
    </row>
    <row r="26" spans="1:3">
      <c r="A26" t="str">
        <f t="shared" si="0"/>
        <v>0616</v>
      </c>
      <c r="B26" t="s">
        <v>4875</v>
      </c>
      <c r="C26" t="s">
        <v>4486</v>
      </c>
    </row>
    <row r="27" spans="1:3">
      <c r="A27" t="str">
        <f t="shared" si="0"/>
        <v>0020</v>
      </c>
      <c r="B27" t="s">
        <v>4876</v>
      </c>
      <c r="C27" t="s">
        <v>3002</v>
      </c>
    </row>
    <row r="28" spans="1:3">
      <c r="A28" t="str">
        <f t="shared" si="0"/>
        <v>0427</v>
      </c>
      <c r="B28" t="s">
        <v>4877</v>
      </c>
      <c r="C28" t="s">
        <v>4878</v>
      </c>
    </row>
    <row r="29" spans="1:3">
      <c r="A29" t="str">
        <f t="shared" si="0"/>
        <v>3502</v>
      </c>
      <c r="B29" t="s">
        <v>4879</v>
      </c>
      <c r="C29" t="s">
        <v>4880</v>
      </c>
    </row>
    <row r="30" spans="1:3">
      <c r="A30" t="str">
        <f t="shared" si="0"/>
        <v>0023</v>
      </c>
      <c r="B30" t="s">
        <v>4881</v>
      </c>
      <c r="C30" t="s">
        <v>1204</v>
      </c>
    </row>
    <row r="31" spans="1:3">
      <c r="A31" t="str">
        <f t="shared" si="0"/>
        <v>0024</v>
      </c>
      <c r="B31" t="s">
        <v>4882</v>
      </c>
      <c r="C31" t="s">
        <v>1203</v>
      </c>
    </row>
    <row r="32" spans="1:3">
      <c r="A32" t="str">
        <f t="shared" si="0"/>
        <v>0025</v>
      </c>
      <c r="B32" t="s">
        <v>4883</v>
      </c>
      <c r="C32" t="s">
        <v>1202</v>
      </c>
    </row>
    <row r="33" spans="1:3">
      <c r="A33" t="str">
        <f t="shared" si="0"/>
        <v>0026</v>
      </c>
      <c r="B33" t="s">
        <v>4884</v>
      </c>
      <c r="C33" t="s">
        <v>1201</v>
      </c>
    </row>
    <row r="34" spans="1:3">
      <c r="A34" t="str">
        <f t="shared" si="0"/>
        <v>0420</v>
      </c>
      <c r="B34" t="s">
        <v>4885</v>
      </c>
      <c r="C34" t="s">
        <v>4886</v>
      </c>
    </row>
    <row r="35" spans="1:3">
      <c r="A35" t="str">
        <f t="shared" si="0"/>
        <v>0447</v>
      </c>
      <c r="B35" t="s">
        <v>4887</v>
      </c>
      <c r="C35" t="s">
        <v>4888</v>
      </c>
    </row>
    <row r="36" spans="1:3">
      <c r="A36" t="str">
        <f t="shared" si="0"/>
        <v>0027</v>
      </c>
      <c r="B36" t="s">
        <v>4889</v>
      </c>
      <c r="C36" t="s">
        <v>1200</v>
      </c>
    </row>
    <row r="37" spans="1:3">
      <c r="A37" t="str">
        <f t="shared" si="0"/>
        <v>0414</v>
      </c>
      <c r="B37" t="s">
        <v>4890</v>
      </c>
      <c r="C37" t="s">
        <v>4891</v>
      </c>
    </row>
    <row r="38" spans="1:3">
      <c r="A38" t="str">
        <f t="shared" si="0"/>
        <v>0618</v>
      </c>
      <c r="B38" t="s">
        <v>4892</v>
      </c>
      <c r="C38" t="s">
        <v>3048</v>
      </c>
    </row>
    <row r="39" spans="1:3">
      <c r="A39" t="str">
        <f t="shared" si="0"/>
        <v>0028</v>
      </c>
      <c r="B39" t="s">
        <v>4893</v>
      </c>
      <c r="C39" t="s">
        <v>1199</v>
      </c>
    </row>
    <row r="40" spans="1:3">
      <c r="A40" t="str">
        <f t="shared" si="0"/>
        <v>0620</v>
      </c>
      <c r="B40" t="s">
        <v>4894</v>
      </c>
      <c r="C40" t="s">
        <v>3047</v>
      </c>
    </row>
    <row r="41" spans="1:3">
      <c r="A41" t="str">
        <f t="shared" si="0"/>
        <v>0030</v>
      </c>
      <c r="B41" t="s">
        <v>4895</v>
      </c>
      <c r="C41" t="s">
        <v>1198</v>
      </c>
    </row>
    <row r="42" spans="1:3">
      <c r="A42" t="str">
        <f t="shared" si="0"/>
        <v>0031</v>
      </c>
      <c r="B42" t="s">
        <v>4896</v>
      </c>
      <c r="C42" t="s">
        <v>1197</v>
      </c>
    </row>
    <row r="43" spans="1:3">
      <c r="A43" t="str">
        <f t="shared" si="0"/>
        <v>0805</v>
      </c>
      <c r="B43" t="s">
        <v>4897</v>
      </c>
      <c r="C43" t="s">
        <v>4496</v>
      </c>
    </row>
    <row r="44" spans="1:3">
      <c r="A44" t="str">
        <f t="shared" si="0"/>
        <v>0622</v>
      </c>
      <c r="B44" t="s">
        <v>4898</v>
      </c>
      <c r="C44" t="s">
        <v>3046</v>
      </c>
    </row>
    <row r="45" spans="1:3">
      <c r="A45" t="str">
        <f t="shared" si="0"/>
        <v>0806</v>
      </c>
      <c r="B45" t="s">
        <v>4899</v>
      </c>
      <c r="C45" t="s">
        <v>4399</v>
      </c>
    </row>
    <row r="46" spans="1:3">
      <c r="A46" t="str">
        <f t="shared" si="0"/>
        <v>0035</v>
      </c>
      <c r="B46" t="s">
        <v>4900</v>
      </c>
      <c r="C46" t="s">
        <v>1196</v>
      </c>
    </row>
    <row r="47" spans="1:3">
      <c r="A47" t="str">
        <f t="shared" si="0"/>
        <v>0449</v>
      </c>
      <c r="B47" t="s">
        <v>4901</v>
      </c>
      <c r="C47" t="s">
        <v>4902</v>
      </c>
    </row>
    <row r="48" spans="1:3">
      <c r="A48" t="str">
        <f t="shared" si="0"/>
        <v>0424</v>
      </c>
      <c r="B48" t="s">
        <v>4903</v>
      </c>
      <c r="C48" t="s">
        <v>4904</v>
      </c>
    </row>
    <row r="49" spans="1:3">
      <c r="A49" t="str">
        <f t="shared" si="0"/>
        <v>0411</v>
      </c>
      <c r="B49" t="s">
        <v>4905</v>
      </c>
      <c r="C49" t="s">
        <v>4428</v>
      </c>
    </row>
    <row r="50" spans="1:3">
      <c r="A50" t="str">
        <f t="shared" si="0"/>
        <v>0416</v>
      </c>
      <c r="B50" t="s">
        <v>4906</v>
      </c>
      <c r="C50" t="s">
        <v>4907</v>
      </c>
    </row>
    <row r="51" spans="1:3">
      <c r="A51" t="str">
        <f t="shared" si="0"/>
        <v>0481</v>
      </c>
      <c r="B51" t="s">
        <v>4908</v>
      </c>
      <c r="C51" t="s">
        <v>4909</v>
      </c>
    </row>
    <row r="52" spans="1:3">
      <c r="A52" t="str">
        <f t="shared" si="0"/>
        <v>0036</v>
      </c>
      <c r="B52" t="s">
        <v>4910</v>
      </c>
      <c r="C52" t="s">
        <v>1195</v>
      </c>
    </row>
    <row r="53" spans="1:3">
      <c r="A53" t="str">
        <f t="shared" si="0"/>
        <v>0037</v>
      </c>
      <c r="B53" t="s">
        <v>4911</v>
      </c>
      <c r="C53" t="s">
        <v>1194</v>
      </c>
    </row>
    <row r="54" spans="1:3">
      <c r="A54" t="str">
        <f t="shared" si="0"/>
        <v>0038</v>
      </c>
      <c r="B54" t="s">
        <v>4912</v>
      </c>
      <c r="C54" t="s">
        <v>1193</v>
      </c>
    </row>
    <row r="55" spans="1:3">
      <c r="A55" t="str">
        <f t="shared" si="0"/>
        <v>0039</v>
      </c>
      <c r="B55" t="s">
        <v>4913</v>
      </c>
      <c r="C55" t="s">
        <v>1192</v>
      </c>
    </row>
    <row r="56" spans="1:3">
      <c r="A56" t="str">
        <f t="shared" si="0"/>
        <v>0040</v>
      </c>
      <c r="B56" t="s">
        <v>4914</v>
      </c>
      <c r="C56" t="s">
        <v>1191</v>
      </c>
    </row>
    <row r="57" spans="1:3">
      <c r="A57" t="str">
        <f t="shared" si="0"/>
        <v>0041</v>
      </c>
      <c r="B57" t="s">
        <v>4915</v>
      </c>
      <c r="C57" t="s">
        <v>1190</v>
      </c>
    </row>
    <row r="58" spans="1:3">
      <c r="A58" t="str">
        <f t="shared" si="0"/>
        <v>0417</v>
      </c>
      <c r="B58" t="s">
        <v>4916</v>
      </c>
      <c r="C58" t="s">
        <v>4434</v>
      </c>
    </row>
    <row r="59" spans="1:3">
      <c r="A59" t="str">
        <f t="shared" si="0"/>
        <v>0625</v>
      </c>
      <c r="B59" t="s">
        <v>4917</v>
      </c>
      <c r="C59" t="s">
        <v>3045</v>
      </c>
    </row>
    <row r="60" spans="1:3">
      <c r="A60" t="str">
        <f t="shared" si="0"/>
        <v>0043</v>
      </c>
      <c r="B60" t="s">
        <v>4918</v>
      </c>
      <c r="C60" t="s">
        <v>1189</v>
      </c>
    </row>
    <row r="61" spans="1:3">
      <c r="A61" t="str">
        <f t="shared" si="0"/>
        <v>0910</v>
      </c>
      <c r="B61" t="s">
        <v>4919</v>
      </c>
      <c r="C61" t="s">
        <v>4516</v>
      </c>
    </row>
    <row r="62" spans="1:3">
      <c r="A62" t="str">
        <f t="shared" si="0"/>
        <v>0810</v>
      </c>
      <c r="B62" t="s">
        <v>4920</v>
      </c>
      <c r="C62" t="s">
        <v>4497</v>
      </c>
    </row>
    <row r="63" spans="1:3">
      <c r="A63" t="str">
        <f t="shared" si="0"/>
        <v>0044</v>
      </c>
      <c r="B63" t="s">
        <v>4921</v>
      </c>
      <c r="C63" t="s">
        <v>1188</v>
      </c>
    </row>
    <row r="64" spans="1:3">
      <c r="A64" t="str">
        <f t="shared" si="0"/>
        <v>0457</v>
      </c>
      <c r="B64" t="s">
        <v>4922</v>
      </c>
      <c r="C64" t="s">
        <v>4923</v>
      </c>
    </row>
    <row r="65" spans="1:3">
      <c r="A65" t="str">
        <f t="shared" si="0"/>
        <v>0443</v>
      </c>
      <c r="B65" t="s">
        <v>4924</v>
      </c>
      <c r="C65" t="s">
        <v>4925</v>
      </c>
    </row>
    <row r="66" spans="1:3">
      <c r="A66" t="str">
        <f t="shared" ref="A66:A129" si="1">LEFT(B66,4)</f>
        <v>0428</v>
      </c>
      <c r="B66" t="s">
        <v>4926</v>
      </c>
      <c r="C66" t="s">
        <v>4927</v>
      </c>
    </row>
    <row r="67" spans="1:3">
      <c r="A67" t="str">
        <f t="shared" si="1"/>
        <v>0045</v>
      </c>
      <c r="B67" t="s">
        <v>4928</v>
      </c>
      <c r="C67" t="s">
        <v>579</v>
      </c>
    </row>
    <row r="68" spans="1:3">
      <c r="A68" t="str">
        <f t="shared" si="1"/>
        <v>0046</v>
      </c>
      <c r="B68" t="s">
        <v>4929</v>
      </c>
      <c r="C68" t="s">
        <v>1187</v>
      </c>
    </row>
    <row r="69" spans="1:3">
      <c r="A69" t="str">
        <f t="shared" si="1"/>
        <v>0048</v>
      </c>
      <c r="B69" t="s">
        <v>4930</v>
      </c>
      <c r="C69" t="s">
        <v>1186</v>
      </c>
    </row>
    <row r="70" spans="1:3">
      <c r="A70" t="str">
        <f t="shared" si="1"/>
        <v>0049</v>
      </c>
      <c r="B70" t="s">
        <v>4931</v>
      </c>
      <c r="C70" t="s">
        <v>1185</v>
      </c>
    </row>
    <row r="71" spans="1:3">
      <c r="A71" t="str">
        <f t="shared" si="1"/>
        <v>0050</v>
      </c>
      <c r="B71" t="s">
        <v>4932</v>
      </c>
      <c r="C71" t="s">
        <v>1184</v>
      </c>
    </row>
    <row r="72" spans="1:3">
      <c r="A72" t="str">
        <f t="shared" si="1"/>
        <v>0432</v>
      </c>
      <c r="B72" t="s">
        <v>4933</v>
      </c>
      <c r="C72" t="s">
        <v>4934</v>
      </c>
    </row>
    <row r="73" spans="1:3">
      <c r="A73" t="str">
        <f t="shared" si="1"/>
        <v>0815</v>
      </c>
      <c r="B73" t="s">
        <v>4935</v>
      </c>
      <c r="C73" t="s">
        <v>4498</v>
      </c>
    </row>
    <row r="74" spans="1:3">
      <c r="A74" t="str">
        <f t="shared" si="1"/>
        <v>0051</v>
      </c>
      <c r="B74" t="s">
        <v>4936</v>
      </c>
      <c r="C74" t="s">
        <v>1183</v>
      </c>
    </row>
    <row r="75" spans="1:3">
      <c r="A75" t="str">
        <f t="shared" si="1"/>
        <v>0052</v>
      </c>
      <c r="B75" t="s">
        <v>4937</v>
      </c>
      <c r="C75" t="s">
        <v>1182</v>
      </c>
    </row>
    <row r="76" spans="1:3">
      <c r="A76" t="str">
        <f t="shared" si="1"/>
        <v>0635</v>
      </c>
      <c r="B76" t="s">
        <v>4938</v>
      </c>
      <c r="C76" t="s">
        <v>3043</v>
      </c>
    </row>
    <row r="77" spans="1:3">
      <c r="A77" t="str">
        <f t="shared" si="1"/>
        <v>0056</v>
      </c>
      <c r="B77" t="s">
        <v>4939</v>
      </c>
      <c r="C77" t="s">
        <v>1181</v>
      </c>
    </row>
    <row r="78" spans="1:3">
      <c r="A78" t="str">
        <f t="shared" si="1"/>
        <v>0057</v>
      </c>
      <c r="B78" t="s">
        <v>4940</v>
      </c>
      <c r="C78" t="s">
        <v>1180</v>
      </c>
    </row>
    <row r="79" spans="1:3">
      <c r="A79" t="str">
        <f t="shared" si="1"/>
        <v>0632</v>
      </c>
      <c r="B79" t="s">
        <v>4941</v>
      </c>
      <c r="C79" t="s">
        <v>3044</v>
      </c>
    </row>
    <row r="80" spans="1:3">
      <c r="A80" t="str">
        <f t="shared" si="1"/>
        <v>0061</v>
      </c>
      <c r="B80" t="s">
        <v>4942</v>
      </c>
      <c r="C80" t="s">
        <v>1179</v>
      </c>
    </row>
    <row r="81" spans="1:3">
      <c r="A81" t="str">
        <f t="shared" si="1"/>
        <v>0418</v>
      </c>
      <c r="B81" t="s">
        <v>4943</v>
      </c>
      <c r="C81" t="s">
        <v>4944</v>
      </c>
    </row>
    <row r="82" spans="1:3">
      <c r="A82" t="str">
        <f t="shared" si="1"/>
        <v>0437</v>
      </c>
      <c r="B82" t="s">
        <v>4945</v>
      </c>
      <c r="C82" t="s">
        <v>4946</v>
      </c>
    </row>
    <row r="83" spans="1:3">
      <c r="A83" t="str">
        <f t="shared" si="1"/>
        <v>3504</v>
      </c>
      <c r="B83" t="s">
        <v>4947</v>
      </c>
      <c r="C83" t="s">
        <v>4948</v>
      </c>
    </row>
    <row r="84" spans="1:3">
      <c r="A84" t="str">
        <f t="shared" si="1"/>
        <v>3507</v>
      </c>
      <c r="B84" t="s">
        <v>4949</v>
      </c>
      <c r="C84" t="s">
        <v>4950</v>
      </c>
    </row>
    <row r="85" spans="1:3">
      <c r="A85" t="str">
        <f t="shared" si="1"/>
        <v>0063</v>
      </c>
      <c r="B85" t="s">
        <v>4951</v>
      </c>
      <c r="C85" t="s">
        <v>1178</v>
      </c>
    </row>
    <row r="86" spans="1:3">
      <c r="A86" t="str">
        <f t="shared" si="1"/>
        <v>0064</v>
      </c>
      <c r="B86" t="s">
        <v>4952</v>
      </c>
      <c r="C86" t="s">
        <v>1177</v>
      </c>
    </row>
    <row r="87" spans="1:3">
      <c r="A87" t="str">
        <f t="shared" si="1"/>
        <v>0438</v>
      </c>
      <c r="B87" t="s">
        <v>4953</v>
      </c>
      <c r="C87" t="s">
        <v>4954</v>
      </c>
    </row>
    <row r="88" spans="1:3">
      <c r="A88" t="str">
        <f t="shared" si="1"/>
        <v>0065</v>
      </c>
      <c r="B88" t="s">
        <v>4955</v>
      </c>
      <c r="C88" t="s">
        <v>1176</v>
      </c>
    </row>
    <row r="89" spans="1:3">
      <c r="A89" t="str">
        <f t="shared" si="1"/>
        <v>0436</v>
      </c>
      <c r="B89" t="s">
        <v>4956</v>
      </c>
      <c r="C89" t="s">
        <v>4957</v>
      </c>
    </row>
    <row r="90" spans="1:3">
      <c r="A90" t="str">
        <f t="shared" si="1"/>
        <v>0426</v>
      </c>
      <c r="B90" t="s">
        <v>4958</v>
      </c>
      <c r="C90" t="s">
        <v>4959</v>
      </c>
    </row>
    <row r="91" spans="1:3">
      <c r="A91" t="str">
        <f t="shared" si="1"/>
        <v>0440</v>
      </c>
      <c r="B91" t="s">
        <v>4960</v>
      </c>
      <c r="C91" t="s">
        <v>4961</v>
      </c>
    </row>
    <row r="92" spans="1:3">
      <c r="A92" t="str">
        <f t="shared" si="1"/>
        <v>0431</v>
      </c>
      <c r="B92" t="s">
        <v>4962</v>
      </c>
      <c r="C92" t="s">
        <v>4963</v>
      </c>
    </row>
    <row r="93" spans="1:3">
      <c r="A93" t="str">
        <f t="shared" si="1"/>
        <v>0067</v>
      </c>
      <c r="B93" t="s">
        <v>4964</v>
      </c>
      <c r="C93" t="s">
        <v>1175</v>
      </c>
    </row>
    <row r="94" spans="1:3">
      <c r="A94" t="str">
        <f t="shared" si="1"/>
        <v>0640</v>
      </c>
      <c r="B94" t="s">
        <v>4965</v>
      </c>
      <c r="C94" t="s">
        <v>3042</v>
      </c>
    </row>
    <row r="95" spans="1:3">
      <c r="A95" t="str">
        <f t="shared" si="1"/>
        <v>0439</v>
      </c>
      <c r="B95" t="s">
        <v>4966</v>
      </c>
      <c r="C95" t="s">
        <v>4967</v>
      </c>
    </row>
    <row r="96" spans="1:3">
      <c r="A96" t="str">
        <f t="shared" si="1"/>
        <v>0068</v>
      </c>
      <c r="B96" t="s">
        <v>4968</v>
      </c>
      <c r="C96" t="s">
        <v>1174</v>
      </c>
    </row>
    <row r="97" spans="1:3">
      <c r="A97" t="str">
        <f t="shared" si="1"/>
        <v>0071</v>
      </c>
      <c r="B97" t="s">
        <v>4969</v>
      </c>
      <c r="C97" t="s">
        <v>1173</v>
      </c>
    </row>
    <row r="98" spans="1:3">
      <c r="A98" t="str">
        <f t="shared" si="1"/>
        <v>0072</v>
      </c>
      <c r="B98" t="s">
        <v>4970</v>
      </c>
      <c r="C98" t="s">
        <v>1172</v>
      </c>
    </row>
    <row r="99" spans="1:3">
      <c r="A99" t="str">
        <f t="shared" si="1"/>
        <v>0073</v>
      </c>
      <c r="B99" t="s">
        <v>4971</v>
      </c>
      <c r="C99" t="s">
        <v>1171</v>
      </c>
    </row>
    <row r="100" spans="1:3">
      <c r="A100" t="str">
        <f t="shared" si="1"/>
        <v>0074</v>
      </c>
      <c r="B100" t="s">
        <v>4972</v>
      </c>
      <c r="C100" t="s">
        <v>1170</v>
      </c>
    </row>
    <row r="101" spans="1:3">
      <c r="A101" t="str">
        <f t="shared" si="1"/>
        <v>0645</v>
      </c>
      <c r="B101" t="s">
        <v>4973</v>
      </c>
      <c r="C101" t="s">
        <v>3041</v>
      </c>
    </row>
    <row r="102" spans="1:3">
      <c r="A102" t="str">
        <f t="shared" si="1"/>
        <v>0650</v>
      </c>
      <c r="B102" t="s">
        <v>4974</v>
      </c>
      <c r="C102" t="s">
        <v>3040</v>
      </c>
    </row>
    <row r="103" spans="1:3">
      <c r="A103" t="str">
        <f t="shared" si="1"/>
        <v>0475</v>
      </c>
      <c r="B103" t="s">
        <v>4975</v>
      </c>
      <c r="C103" t="s">
        <v>4976</v>
      </c>
    </row>
    <row r="104" spans="1:3">
      <c r="A104" t="str">
        <f t="shared" si="1"/>
        <v>0077</v>
      </c>
      <c r="B104" t="s">
        <v>4977</v>
      </c>
      <c r="C104" t="s">
        <v>2600</v>
      </c>
    </row>
    <row r="105" spans="1:3">
      <c r="A105" t="str">
        <f t="shared" si="1"/>
        <v>0078</v>
      </c>
      <c r="B105" t="s">
        <v>4978</v>
      </c>
      <c r="C105" t="s">
        <v>1169</v>
      </c>
    </row>
    <row r="106" spans="1:3">
      <c r="A106" t="str">
        <f t="shared" si="1"/>
        <v>0655</v>
      </c>
      <c r="B106" t="s">
        <v>4979</v>
      </c>
      <c r="C106" t="s">
        <v>3039</v>
      </c>
    </row>
    <row r="107" spans="1:3">
      <c r="A107" t="str">
        <f t="shared" si="1"/>
        <v>0079</v>
      </c>
      <c r="B107" t="s">
        <v>4980</v>
      </c>
      <c r="C107" t="s">
        <v>1168</v>
      </c>
    </row>
    <row r="108" spans="1:3">
      <c r="A108" t="str">
        <f t="shared" si="1"/>
        <v>0407</v>
      </c>
      <c r="B108" t="s">
        <v>4981</v>
      </c>
      <c r="C108" t="s">
        <v>4982</v>
      </c>
    </row>
    <row r="109" spans="1:3">
      <c r="A109" t="str">
        <f t="shared" si="1"/>
        <v>0658</v>
      </c>
      <c r="B109" t="s">
        <v>4983</v>
      </c>
      <c r="C109" t="s">
        <v>4487</v>
      </c>
    </row>
    <row r="110" spans="1:3">
      <c r="A110" t="str">
        <f t="shared" si="1"/>
        <v>0082</v>
      </c>
      <c r="B110" t="s">
        <v>4984</v>
      </c>
      <c r="C110" t="s">
        <v>1167</v>
      </c>
    </row>
    <row r="111" spans="1:3">
      <c r="A111" t="str">
        <f t="shared" si="1"/>
        <v>0083</v>
      </c>
      <c r="B111" t="s">
        <v>4985</v>
      </c>
      <c r="C111" t="s">
        <v>1166</v>
      </c>
    </row>
    <row r="112" spans="1:3">
      <c r="A112" t="str">
        <f t="shared" si="1"/>
        <v>0087</v>
      </c>
      <c r="B112" t="s">
        <v>4986</v>
      </c>
      <c r="C112" t="s">
        <v>1163</v>
      </c>
    </row>
    <row r="113" spans="1:3">
      <c r="A113" t="str">
        <f t="shared" si="1"/>
        <v>0085</v>
      </c>
      <c r="B113" t="s">
        <v>4987</v>
      </c>
      <c r="C113" t="s">
        <v>1165</v>
      </c>
    </row>
    <row r="114" spans="1:3">
      <c r="A114" t="str">
        <f t="shared" si="1"/>
        <v>0086</v>
      </c>
      <c r="B114" t="s">
        <v>4988</v>
      </c>
      <c r="C114" t="s">
        <v>1164</v>
      </c>
    </row>
    <row r="115" spans="1:3">
      <c r="A115" t="str">
        <f t="shared" si="1"/>
        <v>0088</v>
      </c>
      <c r="B115" t="s">
        <v>4989</v>
      </c>
      <c r="C115" t="s">
        <v>1162</v>
      </c>
    </row>
    <row r="116" spans="1:3">
      <c r="A116" t="str">
        <f t="shared" si="1"/>
        <v>0089</v>
      </c>
      <c r="B116" t="s">
        <v>4990</v>
      </c>
      <c r="C116" t="s">
        <v>1161</v>
      </c>
    </row>
    <row r="117" spans="1:3">
      <c r="A117" t="str">
        <f t="shared" si="1"/>
        <v>0452</v>
      </c>
      <c r="B117" t="s">
        <v>4991</v>
      </c>
      <c r="C117" t="s">
        <v>4992</v>
      </c>
    </row>
    <row r="118" spans="1:3">
      <c r="A118" t="str">
        <f t="shared" si="1"/>
        <v>0091</v>
      </c>
      <c r="B118" t="s">
        <v>4993</v>
      </c>
      <c r="C118" t="s">
        <v>1160</v>
      </c>
    </row>
    <row r="119" spans="1:3">
      <c r="A119" t="str">
        <f t="shared" si="1"/>
        <v>0817</v>
      </c>
      <c r="B119" t="s">
        <v>4994</v>
      </c>
      <c r="C119" t="s">
        <v>4995</v>
      </c>
    </row>
    <row r="120" spans="1:3">
      <c r="A120" t="str">
        <f t="shared" si="1"/>
        <v>0093</v>
      </c>
      <c r="B120" t="s">
        <v>4996</v>
      </c>
      <c r="C120" t="s">
        <v>1159</v>
      </c>
    </row>
    <row r="121" spans="1:3">
      <c r="A121" t="str">
        <f t="shared" si="1"/>
        <v>0410</v>
      </c>
      <c r="B121" t="s">
        <v>4997</v>
      </c>
      <c r="C121" t="s">
        <v>4998</v>
      </c>
    </row>
    <row r="122" spans="1:3">
      <c r="A122" t="str">
        <f t="shared" si="1"/>
        <v>0459</v>
      </c>
      <c r="B122" t="s">
        <v>4999</v>
      </c>
      <c r="C122" t="s">
        <v>5000</v>
      </c>
    </row>
    <row r="123" spans="1:3">
      <c r="A123" t="str">
        <f t="shared" si="1"/>
        <v>0461</v>
      </c>
      <c r="B123" t="s">
        <v>5001</v>
      </c>
      <c r="C123" t="s">
        <v>4462</v>
      </c>
    </row>
    <row r="124" spans="1:3">
      <c r="A124" t="str">
        <f t="shared" si="1"/>
        <v>0094</v>
      </c>
      <c r="B124" t="s">
        <v>5002</v>
      </c>
      <c r="C124" t="s">
        <v>1158</v>
      </c>
    </row>
    <row r="125" spans="1:3">
      <c r="A125" t="str">
        <f t="shared" si="1"/>
        <v>0095</v>
      </c>
      <c r="B125" t="s">
        <v>5003</v>
      </c>
      <c r="C125" t="s">
        <v>1157</v>
      </c>
    </row>
    <row r="126" spans="1:3">
      <c r="A126" t="str">
        <f t="shared" si="1"/>
        <v>0096</v>
      </c>
      <c r="B126" t="s">
        <v>5004</v>
      </c>
      <c r="C126" t="s">
        <v>1156</v>
      </c>
    </row>
    <row r="127" spans="1:3">
      <c r="A127" t="str">
        <f t="shared" si="1"/>
        <v>0662</v>
      </c>
      <c r="B127" t="s">
        <v>5005</v>
      </c>
      <c r="C127" t="s">
        <v>4488</v>
      </c>
    </row>
    <row r="128" spans="1:3">
      <c r="A128" t="str">
        <f t="shared" si="1"/>
        <v>0097</v>
      </c>
      <c r="B128" t="s">
        <v>5006</v>
      </c>
      <c r="C128" t="s">
        <v>1155</v>
      </c>
    </row>
    <row r="129" spans="1:3">
      <c r="A129" t="str">
        <f t="shared" si="1"/>
        <v>0098</v>
      </c>
      <c r="B129" t="s">
        <v>5007</v>
      </c>
      <c r="C129" t="s">
        <v>1154</v>
      </c>
    </row>
    <row r="130" spans="1:3">
      <c r="A130" t="str">
        <f t="shared" ref="A130:A193" si="2">LEFT(B130,4)</f>
        <v>0413</v>
      </c>
      <c r="B130" t="s">
        <v>5008</v>
      </c>
      <c r="C130" t="s">
        <v>5009</v>
      </c>
    </row>
    <row r="131" spans="1:3">
      <c r="A131" t="str">
        <f t="shared" si="2"/>
        <v>0099</v>
      </c>
      <c r="B131" t="s">
        <v>5010</v>
      </c>
      <c r="C131" t="s">
        <v>1153</v>
      </c>
    </row>
    <row r="132" spans="1:3">
      <c r="A132" t="str">
        <f t="shared" si="2"/>
        <v>0446</v>
      </c>
      <c r="B132" t="s">
        <v>5011</v>
      </c>
      <c r="C132" t="s">
        <v>5012</v>
      </c>
    </row>
    <row r="133" spans="1:3">
      <c r="A133" t="str">
        <f t="shared" si="2"/>
        <v>0100</v>
      </c>
      <c r="B133" t="s">
        <v>5013</v>
      </c>
      <c r="C133" t="s">
        <v>1152</v>
      </c>
    </row>
    <row r="134" spans="1:3">
      <c r="A134" t="str">
        <f t="shared" si="2"/>
        <v>0478</v>
      </c>
      <c r="B134" t="s">
        <v>5014</v>
      </c>
      <c r="C134" t="s">
        <v>5015</v>
      </c>
    </row>
    <row r="135" spans="1:3">
      <c r="A135" t="str">
        <f t="shared" si="2"/>
        <v>0101</v>
      </c>
      <c r="B135" t="s">
        <v>5016</v>
      </c>
      <c r="C135" t="s">
        <v>1265</v>
      </c>
    </row>
    <row r="136" spans="1:3">
      <c r="A136" t="str">
        <f t="shared" si="2"/>
        <v>0818</v>
      </c>
      <c r="B136" t="s">
        <v>5017</v>
      </c>
      <c r="C136" t="s">
        <v>4499</v>
      </c>
    </row>
    <row r="137" spans="1:3">
      <c r="A137" t="str">
        <f t="shared" si="2"/>
        <v>0665</v>
      </c>
      <c r="B137" t="s">
        <v>5018</v>
      </c>
      <c r="C137" t="s">
        <v>3037</v>
      </c>
    </row>
    <row r="138" spans="1:3">
      <c r="A138" t="str">
        <f t="shared" si="2"/>
        <v>0670</v>
      </c>
      <c r="B138" t="s">
        <v>5019</v>
      </c>
      <c r="C138" t="s">
        <v>3036</v>
      </c>
    </row>
    <row r="139" spans="1:3">
      <c r="A139" t="str">
        <f t="shared" si="2"/>
        <v>0103</v>
      </c>
      <c r="B139" t="s">
        <v>5020</v>
      </c>
      <c r="C139" t="s">
        <v>94</v>
      </c>
    </row>
    <row r="140" spans="1:3">
      <c r="A140" t="str">
        <f t="shared" si="2"/>
        <v>0672</v>
      </c>
      <c r="B140" t="s">
        <v>5021</v>
      </c>
      <c r="C140" t="s">
        <v>3035</v>
      </c>
    </row>
    <row r="141" spans="1:3">
      <c r="A141" t="str">
        <f t="shared" si="2"/>
        <v>0105</v>
      </c>
      <c r="B141" t="s">
        <v>5022</v>
      </c>
      <c r="C141" t="s">
        <v>1151</v>
      </c>
    </row>
    <row r="142" spans="1:3">
      <c r="A142" t="str">
        <f t="shared" si="2"/>
        <v>0674</v>
      </c>
      <c r="B142" t="s">
        <v>5023</v>
      </c>
      <c r="C142" t="s">
        <v>3033</v>
      </c>
    </row>
    <row r="143" spans="1:3">
      <c r="A143" t="str">
        <f t="shared" si="2"/>
        <v>0496</v>
      </c>
      <c r="B143" t="s">
        <v>5024</v>
      </c>
      <c r="C143" t="s">
        <v>5025</v>
      </c>
    </row>
    <row r="144" spans="1:3">
      <c r="A144" t="str">
        <f t="shared" si="2"/>
        <v>0107</v>
      </c>
      <c r="B144" t="s">
        <v>5026</v>
      </c>
      <c r="C144" t="s">
        <v>1150</v>
      </c>
    </row>
    <row r="145" spans="1:3">
      <c r="A145" t="str">
        <f t="shared" si="2"/>
        <v>0109</v>
      </c>
      <c r="B145" t="s">
        <v>5027</v>
      </c>
      <c r="C145" t="s">
        <v>1149</v>
      </c>
    </row>
    <row r="146" spans="1:3">
      <c r="A146" t="str">
        <f t="shared" si="2"/>
        <v>0110</v>
      </c>
      <c r="B146" t="s">
        <v>5028</v>
      </c>
      <c r="C146" t="s">
        <v>1148</v>
      </c>
    </row>
    <row r="147" spans="1:3">
      <c r="A147" t="str">
        <f t="shared" si="2"/>
        <v>0111</v>
      </c>
      <c r="B147" t="s">
        <v>5029</v>
      </c>
      <c r="C147" t="s">
        <v>1147</v>
      </c>
    </row>
    <row r="148" spans="1:3">
      <c r="A148" t="str">
        <f t="shared" si="2"/>
        <v>0821</v>
      </c>
      <c r="B148" t="s">
        <v>5030</v>
      </c>
      <c r="C148" t="s">
        <v>4500</v>
      </c>
    </row>
    <row r="149" spans="1:3">
      <c r="A149" t="str">
        <f t="shared" si="2"/>
        <v>0823</v>
      </c>
      <c r="B149" t="s">
        <v>5031</v>
      </c>
      <c r="C149" t="s">
        <v>4501</v>
      </c>
    </row>
    <row r="150" spans="1:3">
      <c r="A150" t="str">
        <f t="shared" si="2"/>
        <v>0828</v>
      </c>
      <c r="B150" t="s">
        <v>5032</v>
      </c>
      <c r="C150" t="s">
        <v>4503</v>
      </c>
    </row>
    <row r="151" spans="1:3">
      <c r="A151" t="str">
        <f t="shared" si="2"/>
        <v>0825</v>
      </c>
      <c r="B151" t="s">
        <v>5033</v>
      </c>
      <c r="C151" t="s">
        <v>4502</v>
      </c>
    </row>
    <row r="152" spans="1:3">
      <c r="A152" t="str">
        <f t="shared" si="2"/>
        <v>0114</v>
      </c>
      <c r="B152" t="s">
        <v>5034</v>
      </c>
      <c r="C152" t="s">
        <v>1146</v>
      </c>
    </row>
    <row r="153" spans="1:3">
      <c r="A153" t="str">
        <f t="shared" si="2"/>
        <v>0673</v>
      </c>
      <c r="B153" t="s">
        <v>5035</v>
      </c>
      <c r="C153" t="s">
        <v>3034</v>
      </c>
    </row>
    <row r="154" spans="1:3">
      <c r="A154" t="str">
        <f t="shared" si="2"/>
        <v>0117</v>
      </c>
      <c r="B154" t="s">
        <v>5036</v>
      </c>
      <c r="C154" t="s">
        <v>84</v>
      </c>
    </row>
    <row r="155" spans="1:3">
      <c r="A155" t="str">
        <f t="shared" si="2"/>
        <v>0118</v>
      </c>
      <c r="B155" t="s">
        <v>5037</v>
      </c>
      <c r="C155" t="s">
        <v>1145</v>
      </c>
    </row>
    <row r="156" spans="1:3">
      <c r="A156" t="str">
        <f t="shared" si="2"/>
        <v>0675</v>
      </c>
      <c r="B156" t="s">
        <v>5038</v>
      </c>
      <c r="C156" t="s">
        <v>3032</v>
      </c>
    </row>
    <row r="157" spans="1:3">
      <c r="A157" t="str">
        <f t="shared" si="2"/>
        <v>0499</v>
      </c>
      <c r="B157" t="s">
        <v>5039</v>
      </c>
      <c r="C157" t="s">
        <v>5040</v>
      </c>
    </row>
    <row r="158" spans="1:3">
      <c r="A158" t="str">
        <f t="shared" si="2"/>
        <v>0680</v>
      </c>
      <c r="B158" t="s">
        <v>5041</v>
      </c>
      <c r="C158" t="s">
        <v>3031</v>
      </c>
    </row>
    <row r="159" spans="1:3">
      <c r="A159" t="str">
        <f t="shared" si="2"/>
        <v>0683</v>
      </c>
      <c r="B159" t="s">
        <v>5042</v>
      </c>
      <c r="C159" t="s">
        <v>3030</v>
      </c>
    </row>
    <row r="160" spans="1:3">
      <c r="A160" t="str">
        <f t="shared" si="2"/>
        <v>0121</v>
      </c>
      <c r="B160" t="s">
        <v>5043</v>
      </c>
      <c r="C160" t="s">
        <v>584</v>
      </c>
    </row>
    <row r="161" spans="1:3">
      <c r="A161" t="str">
        <f t="shared" si="2"/>
        <v>0122</v>
      </c>
      <c r="B161" t="s">
        <v>5044</v>
      </c>
      <c r="C161" t="s">
        <v>1144</v>
      </c>
    </row>
    <row r="162" spans="1:3">
      <c r="A162" t="str">
        <f t="shared" si="2"/>
        <v>0125</v>
      </c>
      <c r="B162" t="s">
        <v>5045</v>
      </c>
      <c r="C162" t="s">
        <v>1143</v>
      </c>
    </row>
    <row r="163" spans="1:3">
      <c r="A163" t="str">
        <f t="shared" si="2"/>
        <v>0127</v>
      </c>
      <c r="B163" t="s">
        <v>5046</v>
      </c>
      <c r="C163" t="s">
        <v>1142</v>
      </c>
    </row>
    <row r="164" spans="1:3">
      <c r="A164" t="str">
        <f t="shared" si="2"/>
        <v>0128</v>
      </c>
      <c r="B164" t="s">
        <v>5047</v>
      </c>
      <c r="C164" t="s">
        <v>1141</v>
      </c>
    </row>
    <row r="165" spans="1:3">
      <c r="A165" t="str">
        <f t="shared" si="2"/>
        <v>0685</v>
      </c>
      <c r="B165" t="s">
        <v>5048</v>
      </c>
      <c r="C165" t="s">
        <v>3029</v>
      </c>
    </row>
    <row r="166" spans="1:3">
      <c r="A166" t="str">
        <f t="shared" si="2"/>
        <v>0455</v>
      </c>
      <c r="B166" t="s">
        <v>5049</v>
      </c>
      <c r="C166" t="s">
        <v>5050</v>
      </c>
    </row>
    <row r="167" spans="1:3">
      <c r="A167" t="str">
        <f t="shared" si="2"/>
        <v>0450</v>
      </c>
      <c r="B167" t="s">
        <v>5051</v>
      </c>
      <c r="C167" t="s">
        <v>5052</v>
      </c>
    </row>
    <row r="168" spans="1:3">
      <c r="A168" t="str">
        <f t="shared" si="2"/>
        <v>0131</v>
      </c>
      <c r="B168" t="s">
        <v>5053</v>
      </c>
      <c r="C168" t="s">
        <v>1140</v>
      </c>
    </row>
    <row r="169" spans="1:3">
      <c r="A169" t="str">
        <f t="shared" si="2"/>
        <v>0133</v>
      </c>
      <c r="B169" t="s">
        <v>5054</v>
      </c>
      <c r="C169" t="s">
        <v>1139</v>
      </c>
    </row>
    <row r="170" spans="1:3">
      <c r="A170" t="str">
        <f t="shared" si="2"/>
        <v>0135</v>
      </c>
      <c r="B170" t="s">
        <v>5055</v>
      </c>
      <c r="C170" t="s">
        <v>1138</v>
      </c>
    </row>
    <row r="171" spans="1:3">
      <c r="A171" t="str">
        <f t="shared" si="2"/>
        <v>0136</v>
      </c>
      <c r="B171" t="s">
        <v>5056</v>
      </c>
      <c r="C171" t="s">
        <v>1137</v>
      </c>
    </row>
    <row r="172" spans="1:3">
      <c r="A172" t="str">
        <f t="shared" si="2"/>
        <v>0137</v>
      </c>
      <c r="B172" t="s">
        <v>5057</v>
      </c>
      <c r="C172" t="s">
        <v>1136</v>
      </c>
    </row>
    <row r="173" spans="1:3">
      <c r="A173" t="str">
        <f t="shared" si="2"/>
        <v>0453</v>
      </c>
      <c r="B173" t="s">
        <v>5058</v>
      </c>
      <c r="C173" t="s">
        <v>5059</v>
      </c>
    </row>
    <row r="174" spans="1:3">
      <c r="A174" t="str">
        <f t="shared" si="2"/>
        <v>0138</v>
      </c>
      <c r="B174" t="s">
        <v>5060</v>
      </c>
      <c r="C174" t="s">
        <v>1135</v>
      </c>
    </row>
    <row r="175" spans="1:3">
      <c r="A175" t="str">
        <f t="shared" si="2"/>
        <v>0139</v>
      </c>
      <c r="B175" t="s">
        <v>5061</v>
      </c>
      <c r="C175" t="s">
        <v>1134</v>
      </c>
    </row>
    <row r="176" spans="1:3">
      <c r="A176" t="str">
        <f t="shared" si="2"/>
        <v>0141</v>
      </c>
      <c r="B176" t="s">
        <v>5062</v>
      </c>
      <c r="C176" t="s">
        <v>1133</v>
      </c>
    </row>
    <row r="177" spans="1:3">
      <c r="A177" t="str">
        <f t="shared" si="2"/>
        <v>0142</v>
      </c>
      <c r="B177" t="s">
        <v>5063</v>
      </c>
      <c r="C177" t="s">
        <v>1132</v>
      </c>
    </row>
    <row r="178" spans="1:3">
      <c r="A178" t="str">
        <f t="shared" si="2"/>
        <v>0435</v>
      </c>
      <c r="B178" t="s">
        <v>5064</v>
      </c>
      <c r="C178" t="s">
        <v>5065</v>
      </c>
    </row>
    <row r="179" spans="1:3">
      <c r="A179" t="str">
        <f t="shared" si="2"/>
        <v>0370</v>
      </c>
      <c r="B179" t="s">
        <v>5066</v>
      </c>
      <c r="C179" t="s">
        <v>5067</v>
      </c>
    </row>
    <row r="180" spans="1:3">
      <c r="A180" t="str">
        <f t="shared" si="2"/>
        <v>0144</v>
      </c>
      <c r="B180" t="s">
        <v>5068</v>
      </c>
      <c r="C180" t="s">
        <v>1131</v>
      </c>
    </row>
    <row r="181" spans="1:3">
      <c r="A181" t="str">
        <f t="shared" si="2"/>
        <v>0690</v>
      </c>
      <c r="B181" t="s">
        <v>5069</v>
      </c>
      <c r="C181" t="s">
        <v>3028</v>
      </c>
    </row>
    <row r="182" spans="1:3">
      <c r="A182" t="str">
        <f t="shared" si="2"/>
        <v>0145</v>
      </c>
      <c r="B182" t="s">
        <v>5070</v>
      </c>
      <c r="C182" t="s">
        <v>1130</v>
      </c>
    </row>
    <row r="183" spans="1:3">
      <c r="A183" t="str">
        <f t="shared" si="2"/>
        <v>0463</v>
      </c>
      <c r="B183" t="s">
        <v>5071</v>
      </c>
      <c r="C183" t="s">
        <v>5072</v>
      </c>
    </row>
    <row r="184" spans="1:3">
      <c r="A184" t="str">
        <f t="shared" si="2"/>
        <v>0429</v>
      </c>
      <c r="B184" t="s">
        <v>5073</v>
      </c>
      <c r="C184" t="s">
        <v>5074</v>
      </c>
    </row>
    <row r="185" spans="1:3">
      <c r="A185" t="str">
        <f t="shared" si="2"/>
        <v>0148</v>
      </c>
      <c r="B185" t="s">
        <v>5075</v>
      </c>
      <c r="C185" t="s">
        <v>1129</v>
      </c>
    </row>
    <row r="186" spans="1:3">
      <c r="A186" t="str">
        <f t="shared" si="2"/>
        <v>0149</v>
      </c>
      <c r="B186" t="s">
        <v>5076</v>
      </c>
      <c r="C186" t="s">
        <v>622</v>
      </c>
    </row>
    <row r="187" spans="1:3">
      <c r="A187" t="str">
        <f t="shared" si="2"/>
        <v>0454</v>
      </c>
      <c r="B187" t="s">
        <v>5077</v>
      </c>
      <c r="C187" t="s">
        <v>5078</v>
      </c>
    </row>
    <row r="188" spans="1:3">
      <c r="A188" t="str">
        <f t="shared" si="2"/>
        <v>0150</v>
      </c>
      <c r="B188" t="s">
        <v>5079</v>
      </c>
      <c r="C188" t="s">
        <v>1128</v>
      </c>
    </row>
    <row r="189" spans="1:3">
      <c r="A189" t="str">
        <f t="shared" si="2"/>
        <v>0151</v>
      </c>
      <c r="B189" t="s">
        <v>5080</v>
      </c>
      <c r="C189" t="s">
        <v>1127</v>
      </c>
    </row>
    <row r="190" spans="1:3">
      <c r="A190" t="str">
        <f t="shared" si="2"/>
        <v>0152</v>
      </c>
      <c r="B190" t="s">
        <v>5081</v>
      </c>
      <c r="C190" t="s">
        <v>1126</v>
      </c>
    </row>
    <row r="191" spans="1:3">
      <c r="A191" t="str">
        <f t="shared" si="2"/>
        <v>0153</v>
      </c>
      <c r="B191" t="s">
        <v>5082</v>
      </c>
      <c r="C191" t="s">
        <v>1125</v>
      </c>
    </row>
    <row r="192" spans="1:3">
      <c r="A192" t="str">
        <f t="shared" si="2"/>
        <v>0154</v>
      </c>
      <c r="B192" t="s">
        <v>5083</v>
      </c>
      <c r="C192" t="s">
        <v>1124</v>
      </c>
    </row>
    <row r="193" spans="1:3">
      <c r="A193" t="str">
        <f t="shared" si="2"/>
        <v>0155</v>
      </c>
      <c r="B193" t="s">
        <v>5084</v>
      </c>
      <c r="C193" t="s">
        <v>1123</v>
      </c>
    </row>
    <row r="194" spans="1:3">
      <c r="A194" t="str">
        <f t="shared" ref="A194:A257" si="3">LEFT(B194,4)</f>
        <v>0157</v>
      </c>
      <c r="B194" t="s">
        <v>5085</v>
      </c>
      <c r="C194" t="s">
        <v>929</v>
      </c>
    </row>
    <row r="195" spans="1:3">
      <c r="A195" t="str">
        <f t="shared" si="3"/>
        <v>0695</v>
      </c>
      <c r="B195" t="s">
        <v>5086</v>
      </c>
      <c r="C195" t="s">
        <v>3027</v>
      </c>
    </row>
    <row r="196" spans="1:3">
      <c r="A196" t="str">
        <f t="shared" si="3"/>
        <v>0158</v>
      </c>
      <c r="B196" t="s">
        <v>5087</v>
      </c>
      <c r="C196" t="s">
        <v>1122</v>
      </c>
    </row>
    <row r="197" spans="1:3">
      <c r="A197" t="str">
        <f t="shared" si="3"/>
        <v>0159</v>
      </c>
      <c r="B197" t="s">
        <v>5088</v>
      </c>
      <c r="C197" t="s">
        <v>1121</v>
      </c>
    </row>
    <row r="198" spans="1:3">
      <c r="A198" t="str">
        <f t="shared" si="3"/>
        <v>0160</v>
      </c>
      <c r="B198" t="s">
        <v>5089</v>
      </c>
      <c r="C198" t="s">
        <v>1120</v>
      </c>
    </row>
    <row r="199" spans="1:3">
      <c r="A199" t="str">
        <f t="shared" si="3"/>
        <v>3503</v>
      </c>
      <c r="B199" t="s">
        <v>5090</v>
      </c>
      <c r="C199" t="s">
        <v>5091</v>
      </c>
    </row>
    <row r="200" spans="1:3">
      <c r="A200" t="str">
        <f t="shared" si="3"/>
        <v>0456</v>
      </c>
      <c r="B200" t="s">
        <v>5092</v>
      </c>
      <c r="C200" t="s">
        <v>5093</v>
      </c>
    </row>
    <row r="201" spans="1:3">
      <c r="A201" t="str">
        <f t="shared" si="3"/>
        <v>0458</v>
      </c>
      <c r="B201" t="s">
        <v>5094</v>
      </c>
      <c r="C201" t="s">
        <v>5095</v>
      </c>
    </row>
    <row r="202" spans="1:3">
      <c r="A202" t="str">
        <f t="shared" si="3"/>
        <v>0161</v>
      </c>
      <c r="B202" t="s">
        <v>5096</v>
      </c>
      <c r="C202" t="s">
        <v>1119</v>
      </c>
    </row>
    <row r="203" spans="1:3">
      <c r="A203" t="str">
        <f t="shared" si="3"/>
        <v>0162</v>
      </c>
      <c r="B203" t="s">
        <v>5097</v>
      </c>
      <c r="C203" t="s">
        <v>1118</v>
      </c>
    </row>
    <row r="204" spans="1:3">
      <c r="A204" t="str">
        <f t="shared" si="3"/>
        <v>0163</v>
      </c>
      <c r="B204" t="s">
        <v>5098</v>
      </c>
      <c r="C204" t="s">
        <v>1117</v>
      </c>
    </row>
    <row r="205" spans="1:3">
      <c r="A205" t="str">
        <f t="shared" si="3"/>
        <v>0164</v>
      </c>
      <c r="B205" t="s">
        <v>5099</v>
      </c>
      <c r="C205" t="s">
        <v>1116</v>
      </c>
    </row>
    <row r="206" spans="1:3">
      <c r="A206" t="str">
        <f t="shared" si="3"/>
        <v>0468</v>
      </c>
      <c r="B206" t="s">
        <v>5100</v>
      </c>
      <c r="C206" t="s">
        <v>4467</v>
      </c>
    </row>
    <row r="207" spans="1:3">
      <c r="A207" t="str">
        <f t="shared" si="3"/>
        <v>0165</v>
      </c>
      <c r="B207" t="s">
        <v>5101</v>
      </c>
      <c r="C207" t="s">
        <v>1115</v>
      </c>
    </row>
    <row r="208" spans="1:3">
      <c r="A208" t="str">
        <f t="shared" si="3"/>
        <v>0698</v>
      </c>
      <c r="B208" t="s">
        <v>5102</v>
      </c>
      <c r="C208" t="s">
        <v>4489</v>
      </c>
    </row>
    <row r="209" spans="1:3">
      <c r="A209" t="str">
        <f t="shared" si="3"/>
        <v>0167</v>
      </c>
      <c r="B209" t="s">
        <v>5103</v>
      </c>
      <c r="C209" t="s">
        <v>1114</v>
      </c>
    </row>
    <row r="210" spans="1:3">
      <c r="A210" t="str">
        <f t="shared" si="3"/>
        <v>0168</v>
      </c>
      <c r="B210" t="s">
        <v>5104</v>
      </c>
      <c r="C210" t="s">
        <v>1113</v>
      </c>
    </row>
    <row r="211" spans="1:3">
      <c r="A211" t="str">
        <f t="shared" si="3"/>
        <v>0464</v>
      </c>
      <c r="B211" t="s">
        <v>5105</v>
      </c>
      <c r="C211" t="s">
        <v>5106</v>
      </c>
    </row>
    <row r="212" spans="1:3">
      <c r="A212" t="str">
        <f t="shared" si="3"/>
        <v>0169</v>
      </c>
      <c r="B212" t="s">
        <v>5107</v>
      </c>
      <c r="C212" t="s">
        <v>1112</v>
      </c>
    </row>
    <row r="213" spans="1:3">
      <c r="A213" t="str">
        <f t="shared" si="3"/>
        <v>0170</v>
      </c>
      <c r="B213" t="s">
        <v>5108</v>
      </c>
      <c r="C213" t="s">
        <v>1111</v>
      </c>
    </row>
    <row r="214" spans="1:3">
      <c r="A214" t="str">
        <f t="shared" si="3"/>
        <v>0171</v>
      </c>
      <c r="B214" t="s">
        <v>5109</v>
      </c>
      <c r="C214" t="s">
        <v>1110</v>
      </c>
    </row>
    <row r="215" spans="1:3">
      <c r="A215" t="str">
        <f t="shared" si="3"/>
        <v>0700</v>
      </c>
      <c r="B215" t="s">
        <v>5110</v>
      </c>
      <c r="C215" t="s">
        <v>5111</v>
      </c>
    </row>
    <row r="216" spans="1:3">
      <c r="A216" t="str">
        <f t="shared" si="3"/>
        <v>0466</v>
      </c>
      <c r="B216" t="s">
        <v>5112</v>
      </c>
      <c r="C216" t="s">
        <v>5113</v>
      </c>
    </row>
    <row r="217" spans="1:3">
      <c r="A217" t="str">
        <f t="shared" si="3"/>
        <v>0492</v>
      </c>
      <c r="B217" t="s">
        <v>5114</v>
      </c>
      <c r="C217" t="s">
        <v>5115</v>
      </c>
    </row>
    <row r="218" spans="1:3">
      <c r="A218" t="str">
        <f t="shared" si="3"/>
        <v>0705</v>
      </c>
      <c r="B218" t="s">
        <v>5116</v>
      </c>
      <c r="C218" t="s">
        <v>3025</v>
      </c>
    </row>
    <row r="219" spans="1:3">
      <c r="A219" t="str">
        <f t="shared" si="3"/>
        <v>0172</v>
      </c>
      <c r="B219" t="s">
        <v>5117</v>
      </c>
      <c r="C219" t="s">
        <v>1109</v>
      </c>
    </row>
    <row r="220" spans="1:3">
      <c r="A220" t="str">
        <f t="shared" si="3"/>
        <v>3901</v>
      </c>
      <c r="B220" t="s">
        <v>5118</v>
      </c>
      <c r="C220" t="s">
        <v>5119</v>
      </c>
    </row>
    <row r="221" spans="1:3">
      <c r="A221" t="str">
        <f t="shared" si="3"/>
        <v>0469</v>
      </c>
      <c r="B221" t="s">
        <v>5120</v>
      </c>
      <c r="C221" t="s">
        <v>5121</v>
      </c>
    </row>
    <row r="222" spans="1:3">
      <c r="A222" t="str">
        <f t="shared" si="3"/>
        <v>0465</v>
      </c>
      <c r="B222" t="s">
        <v>5122</v>
      </c>
      <c r="C222" t="s">
        <v>4464</v>
      </c>
    </row>
    <row r="223" spans="1:3">
      <c r="A223" t="str">
        <f t="shared" si="3"/>
        <v>0173</v>
      </c>
      <c r="B223" t="s">
        <v>5123</v>
      </c>
      <c r="C223" t="s">
        <v>1108</v>
      </c>
    </row>
    <row r="224" spans="1:3">
      <c r="A224" t="str">
        <f t="shared" si="3"/>
        <v>0174</v>
      </c>
      <c r="B224" t="s">
        <v>5124</v>
      </c>
      <c r="C224" t="s">
        <v>1107</v>
      </c>
    </row>
    <row r="225" spans="1:3">
      <c r="A225" t="str">
        <f t="shared" si="3"/>
        <v>0175</v>
      </c>
      <c r="B225" t="s">
        <v>5125</v>
      </c>
      <c r="C225" t="s">
        <v>1106</v>
      </c>
    </row>
    <row r="226" spans="1:3">
      <c r="A226" t="str">
        <f t="shared" si="3"/>
        <v>0176</v>
      </c>
      <c r="B226" t="s">
        <v>5126</v>
      </c>
      <c r="C226" t="s">
        <v>1105</v>
      </c>
    </row>
    <row r="227" spans="1:3">
      <c r="A227" t="str">
        <f t="shared" si="3"/>
        <v>0177</v>
      </c>
      <c r="B227" t="s">
        <v>5127</v>
      </c>
      <c r="C227" t="s">
        <v>1104</v>
      </c>
    </row>
    <row r="228" spans="1:3">
      <c r="A228" t="str">
        <f t="shared" si="3"/>
        <v>0178</v>
      </c>
      <c r="B228" t="s">
        <v>5128</v>
      </c>
      <c r="C228" t="s">
        <v>1103</v>
      </c>
    </row>
    <row r="229" spans="1:3">
      <c r="A229" t="str">
        <f t="shared" si="3"/>
        <v>0710</v>
      </c>
      <c r="B229" t="s">
        <v>5129</v>
      </c>
      <c r="C229" t="s">
        <v>3024</v>
      </c>
    </row>
    <row r="230" spans="1:3">
      <c r="A230" t="str">
        <f t="shared" si="3"/>
        <v>0181</v>
      </c>
      <c r="B230" t="s">
        <v>5130</v>
      </c>
      <c r="C230" t="s">
        <v>1102</v>
      </c>
    </row>
    <row r="231" spans="1:3">
      <c r="A231" t="str">
        <f t="shared" si="3"/>
        <v>0182</v>
      </c>
      <c r="B231" t="s">
        <v>5131</v>
      </c>
      <c r="C231" t="s">
        <v>1101</v>
      </c>
    </row>
    <row r="232" spans="1:3">
      <c r="A232" t="str">
        <f t="shared" si="3"/>
        <v>0184</v>
      </c>
      <c r="B232" t="s">
        <v>5132</v>
      </c>
      <c r="C232" t="s">
        <v>1100</v>
      </c>
    </row>
    <row r="233" spans="1:3">
      <c r="A233" t="str">
        <f t="shared" si="3"/>
        <v>0185</v>
      </c>
      <c r="B233" t="s">
        <v>5133</v>
      </c>
      <c r="C233" t="s">
        <v>1099</v>
      </c>
    </row>
    <row r="234" spans="1:3">
      <c r="A234" t="str">
        <f t="shared" si="3"/>
        <v>0186</v>
      </c>
      <c r="B234" t="s">
        <v>5134</v>
      </c>
      <c r="C234" t="s">
        <v>1098</v>
      </c>
    </row>
    <row r="235" spans="1:3">
      <c r="A235" t="str">
        <f t="shared" si="3"/>
        <v>0187</v>
      </c>
      <c r="B235" t="s">
        <v>5135</v>
      </c>
      <c r="C235" t="s">
        <v>1097</v>
      </c>
    </row>
    <row r="236" spans="1:3">
      <c r="A236" t="str">
        <f t="shared" si="3"/>
        <v>0189</v>
      </c>
      <c r="B236" t="s">
        <v>5136</v>
      </c>
      <c r="C236" t="s">
        <v>1096</v>
      </c>
    </row>
    <row r="237" spans="1:3">
      <c r="A237" t="str">
        <f t="shared" si="3"/>
        <v>0830</v>
      </c>
      <c r="B237" t="s">
        <v>5137</v>
      </c>
      <c r="C237" t="s">
        <v>4505</v>
      </c>
    </row>
    <row r="238" spans="1:3">
      <c r="A238" t="str">
        <f t="shared" si="3"/>
        <v>0717</v>
      </c>
      <c r="B238" t="s">
        <v>5138</v>
      </c>
      <c r="C238" t="s">
        <v>3022</v>
      </c>
    </row>
    <row r="239" spans="1:3">
      <c r="A239" t="str">
        <f t="shared" si="3"/>
        <v>0712</v>
      </c>
      <c r="B239" t="s">
        <v>5139</v>
      </c>
      <c r="C239" t="s">
        <v>5140</v>
      </c>
    </row>
    <row r="240" spans="1:3">
      <c r="A240" t="str">
        <f t="shared" si="3"/>
        <v>0191</v>
      </c>
      <c r="B240" t="s">
        <v>5141</v>
      </c>
      <c r="C240" t="s">
        <v>1095</v>
      </c>
    </row>
    <row r="241" spans="1:3">
      <c r="A241" t="str">
        <f t="shared" si="3"/>
        <v>0832</v>
      </c>
      <c r="B241" t="s">
        <v>5142</v>
      </c>
      <c r="C241" t="s">
        <v>4408</v>
      </c>
    </row>
    <row r="242" spans="1:3">
      <c r="A242" t="str">
        <f t="shared" si="3"/>
        <v>0715</v>
      </c>
      <c r="B242" t="s">
        <v>5143</v>
      </c>
      <c r="C242" t="s">
        <v>3023</v>
      </c>
    </row>
    <row r="243" spans="1:3">
      <c r="A243" t="str">
        <f t="shared" si="3"/>
        <v>0470</v>
      </c>
      <c r="B243" t="s">
        <v>5144</v>
      </c>
      <c r="C243" t="s">
        <v>5145</v>
      </c>
    </row>
    <row r="244" spans="1:3">
      <c r="A244" t="str">
        <f t="shared" si="3"/>
        <v>0196</v>
      </c>
      <c r="B244" t="s">
        <v>5146</v>
      </c>
      <c r="C244" t="s">
        <v>1094</v>
      </c>
    </row>
    <row r="245" spans="1:3">
      <c r="A245" t="str">
        <f t="shared" si="3"/>
        <v>0197</v>
      </c>
      <c r="B245" t="s">
        <v>5147</v>
      </c>
      <c r="C245" t="s">
        <v>1093</v>
      </c>
    </row>
    <row r="246" spans="1:3">
      <c r="A246" t="str">
        <f t="shared" si="3"/>
        <v>0720</v>
      </c>
      <c r="B246" t="s">
        <v>5148</v>
      </c>
      <c r="C246" t="s">
        <v>3021</v>
      </c>
    </row>
    <row r="247" spans="1:3">
      <c r="A247" t="str">
        <f t="shared" si="3"/>
        <v>0725</v>
      </c>
      <c r="B247" t="s">
        <v>5149</v>
      </c>
      <c r="C247" t="s">
        <v>3020</v>
      </c>
    </row>
    <row r="248" spans="1:3">
      <c r="A248" t="str">
        <f t="shared" si="3"/>
        <v>0852</v>
      </c>
      <c r="B248" t="s">
        <v>5150</v>
      </c>
      <c r="C248" t="s">
        <v>4507</v>
      </c>
    </row>
    <row r="249" spans="1:3">
      <c r="A249" t="str">
        <f t="shared" si="3"/>
        <v>0198</v>
      </c>
      <c r="B249" t="s">
        <v>5151</v>
      </c>
      <c r="C249" t="s">
        <v>1092</v>
      </c>
    </row>
    <row r="250" spans="1:3">
      <c r="A250" t="str">
        <f t="shared" si="3"/>
        <v>0660</v>
      </c>
      <c r="B250" t="s">
        <v>5152</v>
      </c>
      <c r="C250" t="s">
        <v>3038</v>
      </c>
    </row>
    <row r="251" spans="1:3">
      <c r="A251" t="str">
        <f t="shared" si="3"/>
        <v>0199</v>
      </c>
      <c r="B251" t="s">
        <v>5153</v>
      </c>
      <c r="C251" t="s">
        <v>1091</v>
      </c>
    </row>
    <row r="252" spans="1:3">
      <c r="A252" t="str">
        <f t="shared" si="3"/>
        <v>0444</v>
      </c>
      <c r="B252" t="s">
        <v>5154</v>
      </c>
      <c r="C252" t="s">
        <v>5155</v>
      </c>
    </row>
    <row r="253" spans="1:3">
      <c r="A253" t="str">
        <f t="shared" si="3"/>
        <v>0201</v>
      </c>
      <c r="B253" t="s">
        <v>5156</v>
      </c>
      <c r="C253" t="s">
        <v>1090</v>
      </c>
    </row>
    <row r="254" spans="1:3">
      <c r="A254" t="str">
        <f t="shared" si="3"/>
        <v>0728</v>
      </c>
      <c r="B254" t="s">
        <v>5157</v>
      </c>
      <c r="C254" t="s">
        <v>3019</v>
      </c>
    </row>
    <row r="255" spans="1:3">
      <c r="A255" t="str">
        <f t="shared" si="3"/>
        <v>0204</v>
      </c>
      <c r="B255" t="s">
        <v>5158</v>
      </c>
      <c r="C255" t="s">
        <v>1089</v>
      </c>
    </row>
    <row r="256" spans="1:3">
      <c r="A256" t="str">
        <f t="shared" si="3"/>
        <v>0207</v>
      </c>
      <c r="B256" t="s">
        <v>5159</v>
      </c>
      <c r="C256" t="s">
        <v>1088</v>
      </c>
    </row>
    <row r="257" spans="1:3">
      <c r="A257" t="str">
        <f t="shared" si="3"/>
        <v>0208</v>
      </c>
      <c r="B257" t="s">
        <v>5160</v>
      </c>
      <c r="C257" t="s">
        <v>3001</v>
      </c>
    </row>
    <row r="258" spans="1:3">
      <c r="A258" t="str">
        <f t="shared" ref="A258:A321" si="4">LEFT(B258,4)</f>
        <v>0915</v>
      </c>
      <c r="B258" t="s">
        <v>5161</v>
      </c>
      <c r="C258" t="s">
        <v>4424</v>
      </c>
    </row>
    <row r="259" spans="1:3">
      <c r="A259" t="str">
        <f t="shared" si="4"/>
        <v>0209</v>
      </c>
      <c r="B259" t="s">
        <v>5162</v>
      </c>
      <c r="C259" t="s">
        <v>1087</v>
      </c>
    </row>
    <row r="260" spans="1:3">
      <c r="A260" t="str">
        <f t="shared" si="4"/>
        <v>0211</v>
      </c>
      <c r="B260" t="s">
        <v>5163</v>
      </c>
      <c r="C260" t="s">
        <v>1085</v>
      </c>
    </row>
    <row r="261" spans="1:3">
      <c r="A261" t="str">
        <f t="shared" si="4"/>
        <v>0212</v>
      </c>
      <c r="B261" t="s">
        <v>5164</v>
      </c>
      <c r="C261" t="s">
        <v>1084</v>
      </c>
    </row>
    <row r="262" spans="1:3">
      <c r="A262" t="str">
        <f t="shared" si="4"/>
        <v>0215</v>
      </c>
      <c r="B262" t="s">
        <v>5165</v>
      </c>
      <c r="C262" t="s">
        <v>1081</v>
      </c>
    </row>
    <row r="263" spans="1:3">
      <c r="A263" t="str">
        <f t="shared" si="4"/>
        <v>0474</v>
      </c>
      <c r="B263" t="s">
        <v>5166</v>
      </c>
      <c r="C263" t="s">
        <v>5167</v>
      </c>
    </row>
    <row r="264" spans="1:3">
      <c r="A264" t="str">
        <f t="shared" si="4"/>
        <v>0735</v>
      </c>
      <c r="B264" t="s">
        <v>5168</v>
      </c>
      <c r="C264" t="s">
        <v>3016</v>
      </c>
    </row>
    <row r="265" spans="1:3">
      <c r="A265" t="str">
        <f t="shared" si="4"/>
        <v>0217</v>
      </c>
      <c r="B265" t="s">
        <v>5169</v>
      </c>
      <c r="C265" t="s">
        <v>1080</v>
      </c>
    </row>
    <row r="266" spans="1:3">
      <c r="A266" t="str">
        <f t="shared" si="4"/>
        <v>0210</v>
      </c>
      <c r="B266" t="s">
        <v>5170</v>
      </c>
      <c r="C266" t="s">
        <v>1086</v>
      </c>
    </row>
    <row r="267" spans="1:3">
      <c r="A267" t="str">
        <f t="shared" si="4"/>
        <v>0406</v>
      </c>
      <c r="B267" t="s">
        <v>5171</v>
      </c>
      <c r="C267" t="s">
        <v>4425</v>
      </c>
    </row>
    <row r="268" spans="1:3">
      <c r="A268" t="str">
        <f t="shared" si="4"/>
        <v>0730</v>
      </c>
      <c r="B268" t="s">
        <v>5172</v>
      </c>
      <c r="C268" t="s">
        <v>3018</v>
      </c>
    </row>
    <row r="269" spans="1:3">
      <c r="A269" t="str">
        <f t="shared" si="4"/>
        <v>0213</v>
      </c>
      <c r="B269" t="s">
        <v>5173</v>
      </c>
      <c r="C269" t="s">
        <v>1083</v>
      </c>
    </row>
    <row r="270" spans="1:3">
      <c r="A270" t="str">
        <f t="shared" si="4"/>
        <v>0214</v>
      </c>
      <c r="B270" t="s">
        <v>5174</v>
      </c>
      <c r="C270" t="s">
        <v>1082</v>
      </c>
    </row>
    <row r="271" spans="1:3">
      <c r="A271" t="str">
        <f t="shared" si="4"/>
        <v>0853</v>
      </c>
      <c r="B271" t="s">
        <v>5175</v>
      </c>
      <c r="C271" t="s">
        <v>4508</v>
      </c>
    </row>
    <row r="272" spans="1:3">
      <c r="A272" t="str">
        <f t="shared" si="4"/>
        <v>0851</v>
      </c>
      <c r="B272" t="s">
        <v>5176</v>
      </c>
      <c r="C272" t="s">
        <v>4506</v>
      </c>
    </row>
    <row r="273" spans="1:3">
      <c r="A273" t="str">
        <f t="shared" si="4"/>
        <v>0218</v>
      </c>
      <c r="B273" t="s">
        <v>5177</v>
      </c>
      <c r="C273" t="s">
        <v>1079</v>
      </c>
    </row>
    <row r="274" spans="1:3">
      <c r="A274" t="str">
        <f t="shared" si="4"/>
        <v>0219</v>
      </c>
      <c r="B274" t="s">
        <v>5178</v>
      </c>
      <c r="C274" t="s">
        <v>1078</v>
      </c>
    </row>
    <row r="275" spans="1:3">
      <c r="A275" t="str">
        <f t="shared" si="4"/>
        <v>0220</v>
      </c>
      <c r="B275" t="s">
        <v>5179</v>
      </c>
      <c r="C275" t="s">
        <v>1077</v>
      </c>
    </row>
    <row r="276" spans="1:3">
      <c r="A276" t="str">
        <f t="shared" si="4"/>
        <v>0221</v>
      </c>
      <c r="B276" t="s">
        <v>5180</v>
      </c>
      <c r="C276" t="s">
        <v>1076</v>
      </c>
    </row>
    <row r="277" spans="1:3">
      <c r="A277" t="str">
        <f t="shared" si="4"/>
        <v>0855</v>
      </c>
      <c r="B277" t="s">
        <v>5181</v>
      </c>
      <c r="C277" t="s">
        <v>4413</v>
      </c>
    </row>
    <row r="278" spans="1:3">
      <c r="A278" t="str">
        <f t="shared" si="4"/>
        <v>0740</v>
      </c>
      <c r="B278" t="s">
        <v>5182</v>
      </c>
      <c r="C278" t="s">
        <v>3015</v>
      </c>
    </row>
    <row r="279" spans="1:3">
      <c r="A279" t="str">
        <f t="shared" si="4"/>
        <v>0223</v>
      </c>
      <c r="B279" t="s">
        <v>5183</v>
      </c>
      <c r="C279" t="s">
        <v>1075</v>
      </c>
    </row>
    <row r="280" spans="1:3">
      <c r="A280" t="str">
        <f t="shared" si="4"/>
        <v>0224</v>
      </c>
      <c r="B280" t="s">
        <v>5184</v>
      </c>
      <c r="C280" t="s">
        <v>1074</v>
      </c>
    </row>
    <row r="281" spans="1:3">
      <c r="A281" t="str">
        <f t="shared" si="4"/>
        <v>0226</v>
      </c>
      <c r="B281" t="s">
        <v>5185</v>
      </c>
      <c r="C281" t="s">
        <v>1073</v>
      </c>
    </row>
    <row r="282" spans="1:3">
      <c r="A282" t="str">
        <f t="shared" si="4"/>
        <v>0227</v>
      </c>
      <c r="B282" t="s">
        <v>5186</v>
      </c>
      <c r="C282" t="s">
        <v>1072</v>
      </c>
    </row>
    <row r="283" spans="1:3">
      <c r="A283" t="str">
        <f t="shared" si="4"/>
        <v>0860</v>
      </c>
      <c r="B283" t="s">
        <v>5187</v>
      </c>
      <c r="C283" t="s">
        <v>4510</v>
      </c>
    </row>
    <row r="284" spans="1:3">
      <c r="A284" t="str">
        <f t="shared" si="4"/>
        <v>3501</v>
      </c>
      <c r="B284" t="s">
        <v>5188</v>
      </c>
      <c r="C284" t="s">
        <v>5189</v>
      </c>
    </row>
    <row r="285" spans="1:3">
      <c r="A285" t="str">
        <f t="shared" si="4"/>
        <v>0229</v>
      </c>
      <c r="B285" t="s">
        <v>5190</v>
      </c>
      <c r="C285" t="s">
        <v>661</v>
      </c>
    </row>
    <row r="286" spans="1:3">
      <c r="A286" t="str">
        <f t="shared" si="4"/>
        <v>0230</v>
      </c>
      <c r="B286" t="s">
        <v>5191</v>
      </c>
      <c r="C286" t="s">
        <v>1071</v>
      </c>
    </row>
    <row r="287" spans="1:3">
      <c r="A287" t="str">
        <f t="shared" si="4"/>
        <v>0231</v>
      </c>
      <c r="B287" t="s">
        <v>5192</v>
      </c>
      <c r="C287" t="s">
        <v>1070</v>
      </c>
    </row>
    <row r="288" spans="1:3">
      <c r="A288" t="str">
        <f t="shared" si="4"/>
        <v>0745</v>
      </c>
      <c r="B288" t="s">
        <v>5193</v>
      </c>
      <c r="C288" t="s">
        <v>3014</v>
      </c>
    </row>
    <row r="289" spans="1:3">
      <c r="A289" t="str">
        <f t="shared" si="4"/>
        <v>0234</v>
      </c>
      <c r="B289" t="s">
        <v>5194</v>
      </c>
      <c r="C289" t="s">
        <v>1069</v>
      </c>
    </row>
    <row r="290" spans="1:3">
      <c r="A290" t="str">
        <f t="shared" si="4"/>
        <v>3508</v>
      </c>
      <c r="B290" t="s">
        <v>5195</v>
      </c>
      <c r="C290" t="s">
        <v>5196</v>
      </c>
    </row>
    <row r="291" spans="1:3">
      <c r="A291" t="str">
        <f t="shared" si="4"/>
        <v>0493</v>
      </c>
      <c r="B291" t="s">
        <v>5197</v>
      </c>
      <c r="C291" t="s">
        <v>5198</v>
      </c>
    </row>
    <row r="292" spans="1:3">
      <c r="A292" t="str">
        <f t="shared" si="4"/>
        <v>0494</v>
      </c>
      <c r="B292" t="s">
        <v>5199</v>
      </c>
      <c r="C292" t="s">
        <v>5200</v>
      </c>
    </row>
    <row r="293" spans="1:3">
      <c r="A293" t="str">
        <f t="shared" si="4"/>
        <v>3506</v>
      </c>
      <c r="B293" t="s">
        <v>5201</v>
      </c>
      <c r="C293" t="s">
        <v>5202</v>
      </c>
    </row>
    <row r="294" spans="1:3">
      <c r="A294" t="str">
        <f t="shared" si="4"/>
        <v>0750</v>
      </c>
      <c r="B294" t="s">
        <v>5203</v>
      </c>
      <c r="C294" t="s">
        <v>3013</v>
      </c>
    </row>
    <row r="295" spans="1:3">
      <c r="A295" t="str">
        <f t="shared" si="4"/>
        <v>0497</v>
      </c>
      <c r="B295" t="s">
        <v>5204</v>
      </c>
      <c r="C295" t="s">
        <v>5205</v>
      </c>
    </row>
    <row r="296" spans="1:3">
      <c r="A296" t="str">
        <f t="shared" si="4"/>
        <v>0479</v>
      </c>
      <c r="B296" t="s">
        <v>5206</v>
      </c>
      <c r="C296" t="s">
        <v>5207</v>
      </c>
    </row>
    <row r="297" spans="1:3">
      <c r="A297" t="str">
        <f t="shared" si="4"/>
        <v>0236</v>
      </c>
      <c r="B297" t="s">
        <v>5208</v>
      </c>
      <c r="C297" t="s">
        <v>1068</v>
      </c>
    </row>
    <row r="298" spans="1:3">
      <c r="A298" t="str">
        <f t="shared" si="4"/>
        <v>0238</v>
      </c>
      <c r="B298" t="s">
        <v>5209</v>
      </c>
      <c r="C298" t="s">
        <v>1067</v>
      </c>
    </row>
    <row r="299" spans="1:3">
      <c r="A299" t="str">
        <f t="shared" si="4"/>
        <v>0239</v>
      </c>
      <c r="B299" t="s">
        <v>5210</v>
      </c>
      <c r="C299" t="s">
        <v>3004</v>
      </c>
    </row>
    <row r="300" spans="1:3">
      <c r="A300" t="str">
        <f t="shared" si="4"/>
        <v>0240</v>
      </c>
      <c r="B300" t="s">
        <v>5211</v>
      </c>
      <c r="C300" t="s">
        <v>1066</v>
      </c>
    </row>
    <row r="301" spans="1:3">
      <c r="A301" t="str">
        <f t="shared" si="4"/>
        <v>0487</v>
      </c>
      <c r="B301" t="s">
        <v>5212</v>
      </c>
      <c r="C301" t="s">
        <v>5213</v>
      </c>
    </row>
    <row r="302" spans="1:3">
      <c r="A302" t="str">
        <f t="shared" si="4"/>
        <v>0242</v>
      </c>
      <c r="B302" t="s">
        <v>5214</v>
      </c>
      <c r="C302" t="s">
        <v>1065</v>
      </c>
    </row>
    <row r="303" spans="1:3">
      <c r="A303" t="str">
        <f t="shared" si="4"/>
        <v>0753</v>
      </c>
      <c r="B303" t="s">
        <v>5215</v>
      </c>
      <c r="C303" t="s">
        <v>3012</v>
      </c>
    </row>
    <row r="304" spans="1:3">
      <c r="A304" t="str">
        <f t="shared" si="4"/>
        <v>0778</v>
      </c>
      <c r="B304" t="s">
        <v>5216</v>
      </c>
      <c r="C304" t="s">
        <v>4494</v>
      </c>
    </row>
    <row r="305" spans="1:3">
      <c r="A305" t="str">
        <f t="shared" si="4"/>
        <v>0243</v>
      </c>
      <c r="B305" t="s">
        <v>5217</v>
      </c>
      <c r="C305" t="s">
        <v>1064</v>
      </c>
    </row>
    <row r="306" spans="1:3">
      <c r="A306" t="str">
        <f t="shared" si="4"/>
        <v>0755</v>
      </c>
      <c r="B306" t="s">
        <v>5218</v>
      </c>
      <c r="C306" t="s">
        <v>4490</v>
      </c>
    </row>
    <row r="307" spans="1:3">
      <c r="A307" t="str">
        <f t="shared" si="4"/>
        <v>0244</v>
      </c>
      <c r="B307" t="s">
        <v>5219</v>
      </c>
      <c r="C307" t="s">
        <v>1063</v>
      </c>
    </row>
    <row r="308" spans="1:3">
      <c r="A308" t="str">
        <f t="shared" si="4"/>
        <v>0246</v>
      </c>
      <c r="B308" t="s">
        <v>5220</v>
      </c>
      <c r="C308" t="s">
        <v>1062</v>
      </c>
    </row>
    <row r="309" spans="1:3">
      <c r="A309" t="str">
        <f t="shared" si="4"/>
        <v>0248</v>
      </c>
      <c r="B309" t="s">
        <v>5221</v>
      </c>
      <c r="C309" t="s">
        <v>1061</v>
      </c>
    </row>
    <row r="310" spans="1:3">
      <c r="A310" t="str">
        <f t="shared" si="4"/>
        <v>0249</v>
      </c>
      <c r="B310" t="s">
        <v>5222</v>
      </c>
      <c r="C310" t="s">
        <v>1060</v>
      </c>
    </row>
    <row r="311" spans="1:3">
      <c r="A311" t="str">
        <f t="shared" si="4"/>
        <v>0483</v>
      </c>
      <c r="B311" t="s">
        <v>5223</v>
      </c>
      <c r="C311" t="s">
        <v>5224</v>
      </c>
    </row>
    <row r="312" spans="1:3">
      <c r="A312" t="str">
        <f t="shared" si="4"/>
        <v>0482</v>
      </c>
      <c r="B312" t="s">
        <v>5225</v>
      </c>
      <c r="C312" t="s">
        <v>5226</v>
      </c>
    </row>
    <row r="313" spans="1:3">
      <c r="A313" t="str">
        <f t="shared" si="4"/>
        <v>0250</v>
      </c>
      <c r="B313" t="s">
        <v>5227</v>
      </c>
      <c r="C313" t="s">
        <v>1059</v>
      </c>
    </row>
    <row r="314" spans="1:3">
      <c r="A314" t="str">
        <f t="shared" si="4"/>
        <v>0251</v>
      </c>
      <c r="B314" t="s">
        <v>5228</v>
      </c>
      <c r="C314" t="s">
        <v>1058</v>
      </c>
    </row>
    <row r="315" spans="1:3">
      <c r="A315" t="str">
        <f t="shared" si="4"/>
        <v>0252</v>
      </c>
      <c r="B315" t="s">
        <v>5229</v>
      </c>
      <c r="C315" t="s">
        <v>1057</v>
      </c>
    </row>
    <row r="316" spans="1:3">
      <c r="A316" t="str">
        <f t="shared" si="4"/>
        <v>0253</v>
      </c>
      <c r="B316" t="s">
        <v>5230</v>
      </c>
      <c r="C316" t="s">
        <v>1056</v>
      </c>
    </row>
    <row r="317" spans="1:3">
      <c r="A317" t="str">
        <f t="shared" si="4"/>
        <v>0484</v>
      </c>
      <c r="B317" t="s">
        <v>5231</v>
      </c>
      <c r="C317" t="s">
        <v>5232</v>
      </c>
    </row>
    <row r="318" spans="1:3">
      <c r="A318" t="str">
        <f t="shared" si="4"/>
        <v>0441</v>
      </c>
      <c r="B318" t="s">
        <v>5233</v>
      </c>
      <c r="C318" t="s">
        <v>5234</v>
      </c>
    </row>
    <row r="319" spans="1:3">
      <c r="A319" t="str">
        <f t="shared" si="4"/>
        <v>0258</v>
      </c>
      <c r="B319" t="s">
        <v>5235</v>
      </c>
      <c r="C319" t="s">
        <v>1055</v>
      </c>
    </row>
    <row r="320" spans="1:3">
      <c r="A320" t="str">
        <f t="shared" si="4"/>
        <v>0485</v>
      </c>
      <c r="B320" t="s">
        <v>5236</v>
      </c>
      <c r="C320" t="s">
        <v>5237</v>
      </c>
    </row>
    <row r="321" spans="1:3">
      <c r="A321" t="str">
        <f t="shared" si="4"/>
        <v>0467</v>
      </c>
      <c r="B321" t="s">
        <v>5238</v>
      </c>
      <c r="C321" t="s">
        <v>4466</v>
      </c>
    </row>
    <row r="322" spans="1:3">
      <c r="A322" t="str">
        <f t="shared" ref="A322:A385" si="5">LEFT(B322,4)</f>
        <v>0261</v>
      </c>
      <c r="B322" t="s">
        <v>5239</v>
      </c>
      <c r="C322" t="s">
        <v>1054</v>
      </c>
    </row>
    <row r="323" spans="1:3">
      <c r="A323" t="str">
        <f t="shared" si="5"/>
        <v>0262</v>
      </c>
      <c r="B323" t="s">
        <v>5240</v>
      </c>
      <c r="C323" t="s">
        <v>1053</v>
      </c>
    </row>
    <row r="324" spans="1:3">
      <c r="A324" t="str">
        <f t="shared" si="5"/>
        <v>0263</v>
      </c>
      <c r="B324" t="s">
        <v>5241</v>
      </c>
      <c r="C324" t="s">
        <v>1052</v>
      </c>
    </row>
    <row r="325" spans="1:3">
      <c r="A325" t="str">
        <f t="shared" si="5"/>
        <v>0264</v>
      </c>
      <c r="B325" t="s">
        <v>5242</v>
      </c>
      <c r="C325" t="s">
        <v>1051</v>
      </c>
    </row>
    <row r="326" spans="1:3">
      <c r="A326" t="str">
        <f t="shared" si="5"/>
        <v>0265</v>
      </c>
      <c r="B326" t="s">
        <v>5243</v>
      </c>
      <c r="C326" t="s">
        <v>1050</v>
      </c>
    </row>
    <row r="327" spans="1:3">
      <c r="A327" t="str">
        <f t="shared" si="5"/>
        <v>0486</v>
      </c>
      <c r="B327" t="s">
        <v>5244</v>
      </c>
      <c r="C327" t="s">
        <v>5245</v>
      </c>
    </row>
    <row r="328" spans="1:3">
      <c r="A328" t="str">
        <f t="shared" si="5"/>
        <v>0266</v>
      </c>
      <c r="B328" t="s">
        <v>5246</v>
      </c>
      <c r="C328" t="s">
        <v>1049</v>
      </c>
    </row>
    <row r="329" spans="1:3">
      <c r="A329" t="str">
        <f t="shared" si="5"/>
        <v>0871</v>
      </c>
      <c r="B329" t="s">
        <v>5247</v>
      </c>
      <c r="C329" t="s">
        <v>4511</v>
      </c>
    </row>
    <row r="330" spans="1:3">
      <c r="A330" t="str">
        <f t="shared" si="5"/>
        <v>0269</v>
      </c>
      <c r="B330" t="s">
        <v>5248</v>
      </c>
      <c r="C330" t="s">
        <v>1048</v>
      </c>
    </row>
    <row r="331" spans="1:3">
      <c r="A331" t="str">
        <f t="shared" si="5"/>
        <v>0271</v>
      </c>
      <c r="B331" t="s">
        <v>5249</v>
      </c>
      <c r="C331" t="s">
        <v>1047</v>
      </c>
    </row>
    <row r="332" spans="1:3">
      <c r="A332" t="str">
        <f t="shared" si="5"/>
        <v>0272</v>
      </c>
      <c r="B332" t="s">
        <v>5250</v>
      </c>
      <c r="C332" t="s">
        <v>1046</v>
      </c>
    </row>
    <row r="333" spans="1:3">
      <c r="A333" t="str">
        <f t="shared" si="5"/>
        <v>0477</v>
      </c>
      <c r="B333" t="s">
        <v>5251</v>
      </c>
      <c r="C333" t="s">
        <v>5252</v>
      </c>
    </row>
    <row r="334" spans="1:3">
      <c r="A334" t="str">
        <f t="shared" si="5"/>
        <v>0760</v>
      </c>
      <c r="B334" t="s">
        <v>5253</v>
      </c>
      <c r="C334" t="s">
        <v>3011</v>
      </c>
    </row>
    <row r="335" spans="1:3">
      <c r="A335" t="str">
        <f t="shared" si="5"/>
        <v>0419</v>
      </c>
      <c r="B335" t="s">
        <v>5254</v>
      </c>
      <c r="C335" t="s">
        <v>5255</v>
      </c>
    </row>
    <row r="336" spans="1:3">
      <c r="A336" t="str">
        <f t="shared" si="5"/>
        <v>0273</v>
      </c>
      <c r="B336" t="s">
        <v>5256</v>
      </c>
      <c r="C336" t="s">
        <v>1045</v>
      </c>
    </row>
    <row r="337" spans="1:3">
      <c r="A337" t="str">
        <f t="shared" si="5"/>
        <v>0763</v>
      </c>
      <c r="B337" t="s">
        <v>5257</v>
      </c>
      <c r="C337" t="s">
        <v>4491</v>
      </c>
    </row>
    <row r="338" spans="1:3">
      <c r="A338" t="str">
        <f t="shared" si="5"/>
        <v>0274</v>
      </c>
      <c r="B338" t="s">
        <v>5258</v>
      </c>
      <c r="C338" t="s">
        <v>1044</v>
      </c>
    </row>
    <row r="339" spans="1:3">
      <c r="A339" t="str">
        <f t="shared" si="5"/>
        <v>0278</v>
      </c>
      <c r="B339" t="s">
        <v>5259</v>
      </c>
      <c r="C339" t="s">
        <v>1040</v>
      </c>
    </row>
    <row r="340" spans="1:3">
      <c r="A340" t="str">
        <f t="shared" si="5"/>
        <v>0829</v>
      </c>
      <c r="B340" t="s">
        <v>5260</v>
      </c>
      <c r="C340" t="s">
        <v>4504</v>
      </c>
    </row>
    <row r="341" spans="1:3">
      <c r="A341" t="str">
        <f t="shared" si="5"/>
        <v>0488</v>
      </c>
      <c r="B341" t="s">
        <v>5261</v>
      </c>
      <c r="C341" t="s">
        <v>5262</v>
      </c>
    </row>
    <row r="342" spans="1:3">
      <c r="A342" t="str">
        <f t="shared" si="5"/>
        <v>0873</v>
      </c>
      <c r="B342" t="s">
        <v>5263</v>
      </c>
      <c r="C342" t="s">
        <v>4512</v>
      </c>
    </row>
    <row r="343" spans="1:3">
      <c r="A343" t="str">
        <f t="shared" si="5"/>
        <v>0275</v>
      </c>
      <c r="B343" t="s">
        <v>5264</v>
      </c>
      <c r="C343" t="s">
        <v>1043</v>
      </c>
    </row>
    <row r="344" spans="1:3">
      <c r="A344" t="str">
        <f t="shared" si="5"/>
        <v>0276</v>
      </c>
      <c r="B344" t="s">
        <v>5265</v>
      </c>
      <c r="C344" t="s">
        <v>1042</v>
      </c>
    </row>
    <row r="345" spans="1:3">
      <c r="A345" t="str">
        <f t="shared" si="5"/>
        <v>0277</v>
      </c>
      <c r="B345" t="s">
        <v>5266</v>
      </c>
      <c r="C345" t="s">
        <v>1041</v>
      </c>
    </row>
    <row r="346" spans="1:3">
      <c r="A346" t="str">
        <f t="shared" si="5"/>
        <v>0872</v>
      </c>
      <c r="B346" t="s">
        <v>5267</v>
      </c>
      <c r="C346" t="s">
        <v>4416</v>
      </c>
    </row>
    <row r="347" spans="1:3">
      <c r="A347" t="str">
        <f t="shared" si="5"/>
        <v>0765</v>
      </c>
      <c r="B347" t="s">
        <v>5268</v>
      </c>
      <c r="C347" t="s">
        <v>3010</v>
      </c>
    </row>
    <row r="348" spans="1:3">
      <c r="A348" t="str">
        <f t="shared" si="5"/>
        <v>0876</v>
      </c>
      <c r="B348" t="s">
        <v>5269</v>
      </c>
      <c r="C348" t="s">
        <v>4513</v>
      </c>
    </row>
    <row r="349" spans="1:3">
      <c r="A349" t="str">
        <f t="shared" si="5"/>
        <v>0766</v>
      </c>
      <c r="B349" t="s">
        <v>5270</v>
      </c>
      <c r="C349" t="s">
        <v>5271</v>
      </c>
    </row>
    <row r="350" spans="1:3">
      <c r="A350" t="str">
        <f t="shared" si="5"/>
        <v>0767</v>
      </c>
      <c r="B350" t="s">
        <v>5272</v>
      </c>
      <c r="C350" t="s">
        <v>4492</v>
      </c>
    </row>
    <row r="351" spans="1:3">
      <c r="A351" t="str">
        <f t="shared" si="5"/>
        <v>0476</v>
      </c>
      <c r="B351" t="s">
        <v>5273</v>
      </c>
      <c r="C351" t="s">
        <v>5274</v>
      </c>
    </row>
    <row r="352" spans="1:3">
      <c r="A352" t="str">
        <f t="shared" si="5"/>
        <v>0281</v>
      </c>
      <c r="B352" t="s">
        <v>5275</v>
      </c>
      <c r="C352" t="s">
        <v>1039</v>
      </c>
    </row>
    <row r="353" spans="1:3">
      <c r="A353" t="str">
        <f t="shared" si="5"/>
        <v>0284</v>
      </c>
      <c r="B353" t="s">
        <v>5276</v>
      </c>
      <c r="C353" t="s">
        <v>1038</v>
      </c>
    </row>
    <row r="354" spans="1:3">
      <c r="A354" t="str">
        <f t="shared" si="5"/>
        <v>0285</v>
      </c>
      <c r="B354" t="s">
        <v>5277</v>
      </c>
      <c r="C354" t="s">
        <v>1037</v>
      </c>
    </row>
    <row r="355" spans="1:3">
      <c r="A355" t="str">
        <f t="shared" si="5"/>
        <v>0287</v>
      </c>
      <c r="B355" t="s">
        <v>5278</v>
      </c>
      <c r="C355" t="s">
        <v>1036</v>
      </c>
    </row>
    <row r="356" spans="1:3">
      <c r="A356" t="str">
        <f t="shared" si="5"/>
        <v>0489</v>
      </c>
      <c r="B356" t="s">
        <v>5279</v>
      </c>
      <c r="C356" t="s">
        <v>5280</v>
      </c>
    </row>
    <row r="357" spans="1:3">
      <c r="A357" t="str">
        <f t="shared" si="5"/>
        <v>0288</v>
      </c>
      <c r="B357" t="s">
        <v>5281</v>
      </c>
      <c r="C357" t="s">
        <v>1035</v>
      </c>
    </row>
    <row r="358" spans="1:3">
      <c r="A358" t="str">
        <f t="shared" si="5"/>
        <v>0289</v>
      </c>
      <c r="B358" t="s">
        <v>5282</v>
      </c>
      <c r="C358" t="s">
        <v>3094</v>
      </c>
    </row>
    <row r="359" spans="1:3">
      <c r="A359" t="str">
        <f t="shared" si="5"/>
        <v>0290</v>
      </c>
      <c r="B359" t="s">
        <v>5283</v>
      </c>
      <c r="C359" t="s">
        <v>3093</v>
      </c>
    </row>
    <row r="360" spans="1:3">
      <c r="A360" t="str">
        <f t="shared" si="5"/>
        <v>0291</v>
      </c>
      <c r="B360" t="s">
        <v>5284</v>
      </c>
      <c r="C360" t="s">
        <v>3092</v>
      </c>
    </row>
    <row r="361" spans="1:3">
      <c r="A361" t="str">
        <f t="shared" si="5"/>
        <v>0292</v>
      </c>
      <c r="B361" t="s">
        <v>5285</v>
      </c>
      <c r="C361" t="s">
        <v>3091</v>
      </c>
    </row>
    <row r="362" spans="1:3">
      <c r="A362" t="str">
        <f t="shared" si="5"/>
        <v>0770</v>
      </c>
      <c r="B362" t="s">
        <v>5286</v>
      </c>
      <c r="C362" t="s">
        <v>3008</v>
      </c>
    </row>
    <row r="363" spans="1:3">
      <c r="A363" t="str">
        <f t="shared" si="5"/>
        <v>0293</v>
      </c>
      <c r="B363" t="s">
        <v>5287</v>
      </c>
      <c r="C363" t="s">
        <v>3090</v>
      </c>
    </row>
    <row r="364" spans="1:3">
      <c r="A364" t="str">
        <f t="shared" si="5"/>
        <v>3902</v>
      </c>
      <c r="B364" t="s">
        <v>5288</v>
      </c>
      <c r="C364" t="s">
        <v>5289</v>
      </c>
    </row>
    <row r="365" spans="1:3">
      <c r="A365" t="str">
        <f t="shared" si="5"/>
        <v>0295</v>
      </c>
      <c r="B365" t="s">
        <v>5290</v>
      </c>
      <c r="C365" t="s">
        <v>3089</v>
      </c>
    </row>
    <row r="366" spans="1:3">
      <c r="A366" t="str">
        <f t="shared" si="5"/>
        <v>0296</v>
      </c>
      <c r="B366" t="s">
        <v>5291</v>
      </c>
      <c r="C366" t="s">
        <v>3088</v>
      </c>
    </row>
    <row r="367" spans="1:3">
      <c r="A367" t="str">
        <f t="shared" si="5"/>
        <v>0298</v>
      </c>
      <c r="B367" t="s">
        <v>5292</v>
      </c>
      <c r="C367" t="s">
        <v>3087</v>
      </c>
    </row>
    <row r="368" spans="1:3">
      <c r="A368" t="str">
        <f t="shared" si="5"/>
        <v>0878</v>
      </c>
      <c r="B368" t="s">
        <v>5293</v>
      </c>
      <c r="C368" t="s">
        <v>4419</v>
      </c>
    </row>
    <row r="369" spans="1:3">
      <c r="A369" t="str">
        <f t="shared" si="5"/>
        <v>0773</v>
      </c>
      <c r="B369" t="s">
        <v>5294</v>
      </c>
      <c r="C369" t="s">
        <v>3007</v>
      </c>
    </row>
    <row r="370" spans="1:3">
      <c r="A370" t="str">
        <f t="shared" si="5"/>
        <v>0300</v>
      </c>
      <c r="B370" t="s">
        <v>5295</v>
      </c>
      <c r="C370" t="s">
        <v>3086</v>
      </c>
    </row>
    <row r="371" spans="1:3">
      <c r="A371" t="str">
        <f t="shared" si="5"/>
        <v>0301</v>
      </c>
      <c r="B371" t="s">
        <v>5296</v>
      </c>
      <c r="C371" t="s">
        <v>3085</v>
      </c>
    </row>
    <row r="372" spans="1:3">
      <c r="A372" t="str">
        <f t="shared" si="5"/>
        <v>0480</v>
      </c>
      <c r="B372" t="s">
        <v>5297</v>
      </c>
      <c r="C372" t="s">
        <v>4473</v>
      </c>
    </row>
    <row r="373" spans="1:3">
      <c r="A373" t="str">
        <f t="shared" si="5"/>
        <v>3505</v>
      </c>
      <c r="B373" t="s">
        <v>5298</v>
      </c>
      <c r="C373" t="s">
        <v>5299</v>
      </c>
    </row>
    <row r="374" spans="1:3">
      <c r="A374" t="str">
        <f t="shared" si="5"/>
        <v>0774</v>
      </c>
      <c r="B374" t="s">
        <v>5300</v>
      </c>
      <c r="C374" t="s">
        <v>4493</v>
      </c>
    </row>
    <row r="375" spans="1:3">
      <c r="A375" t="str">
        <f t="shared" si="5"/>
        <v>0879</v>
      </c>
      <c r="B375" t="s">
        <v>5301</v>
      </c>
      <c r="C375" t="s">
        <v>4514</v>
      </c>
    </row>
    <row r="376" spans="1:3">
      <c r="A376" t="str">
        <f t="shared" si="5"/>
        <v>0304</v>
      </c>
      <c r="B376" t="s">
        <v>5302</v>
      </c>
      <c r="C376" t="s">
        <v>3084</v>
      </c>
    </row>
    <row r="377" spans="1:3">
      <c r="A377" t="str">
        <f t="shared" si="5"/>
        <v>0498</v>
      </c>
      <c r="B377" t="s">
        <v>5303</v>
      </c>
      <c r="C377" t="s">
        <v>5304</v>
      </c>
    </row>
    <row r="378" spans="1:3">
      <c r="A378" t="str">
        <f t="shared" si="5"/>
        <v>0775</v>
      </c>
      <c r="B378" t="s">
        <v>5305</v>
      </c>
      <c r="C378" t="s">
        <v>3006</v>
      </c>
    </row>
    <row r="379" spans="1:3">
      <c r="A379" t="str">
        <f t="shared" si="5"/>
        <v>0305</v>
      </c>
      <c r="B379" t="s">
        <v>5306</v>
      </c>
      <c r="C379" t="s">
        <v>3083</v>
      </c>
    </row>
    <row r="380" spans="1:3">
      <c r="A380" t="str">
        <f t="shared" si="5"/>
        <v>0306</v>
      </c>
      <c r="B380" t="s">
        <v>5307</v>
      </c>
      <c r="C380" t="s">
        <v>3082</v>
      </c>
    </row>
    <row r="381" spans="1:3">
      <c r="A381" t="str">
        <f t="shared" si="5"/>
        <v>0307</v>
      </c>
      <c r="B381" t="s">
        <v>5308</v>
      </c>
      <c r="C381" t="s">
        <v>3081</v>
      </c>
    </row>
    <row r="382" spans="1:3">
      <c r="A382" t="str">
        <f t="shared" si="5"/>
        <v>0308</v>
      </c>
      <c r="B382" t="s">
        <v>5309</v>
      </c>
      <c r="C382" t="s">
        <v>3080</v>
      </c>
    </row>
    <row r="383" spans="1:3">
      <c r="A383" t="str">
        <f t="shared" si="5"/>
        <v>0309</v>
      </c>
      <c r="B383" t="s">
        <v>5310</v>
      </c>
      <c r="C383" t="s">
        <v>3079</v>
      </c>
    </row>
    <row r="384" spans="1:3">
      <c r="A384" t="str">
        <f t="shared" si="5"/>
        <v>0310</v>
      </c>
      <c r="B384" t="s">
        <v>5311</v>
      </c>
      <c r="C384" t="s">
        <v>3078</v>
      </c>
    </row>
    <row r="385" spans="1:3">
      <c r="A385" t="str">
        <f t="shared" si="5"/>
        <v>0314</v>
      </c>
      <c r="B385" t="s">
        <v>5312</v>
      </c>
      <c r="C385" t="s">
        <v>3077</v>
      </c>
    </row>
    <row r="386" spans="1:3">
      <c r="A386" t="str">
        <f t="shared" ref="A386:A412" si="6">LEFT(B386,4)</f>
        <v>0315</v>
      </c>
      <c r="B386" t="s">
        <v>5313</v>
      </c>
      <c r="C386" t="s">
        <v>3076</v>
      </c>
    </row>
    <row r="387" spans="1:3">
      <c r="A387" t="str">
        <f t="shared" si="6"/>
        <v>0316</v>
      </c>
      <c r="B387" t="s">
        <v>5314</v>
      </c>
      <c r="C387" t="s">
        <v>3075</v>
      </c>
    </row>
    <row r="388" spans="1:3">
      <c r="A388" t="str">
        <f t="shared" si="6"/>
        <v>0317</v>
      </c>
      <c r="B388" t="s">
        <v>5315</v>
      </c>
      <c r="C388" t="s">
        <v>3074</v>
      </c>
    </row>
    <row r="389" spans="1:3">
      <c r="A389" t="str">
        <f t="shared" si="6"/>
        <v>0318</v>
      </c>
      <c r="B389" t="s">
        <v>5316</v>
      </c>
      <c r="C389" t="s">
        <v>3073</v>
      </c>
    </row>
    <row r="390" spans="1:3">
      <c r="A390" t="str">
        <f t="shared" si="6"/>
        <v>0322</v>
      </c>
      <c r="B390" t="s">
        <v>5317</v>
      </c>
      <c r="C390" t="s">
        <v>3071</v>
      </c>
    </row>
    <row r="391" spans="1:3">
      <c r="A391" t="str">
        <f t="shared" si="6"/>
        <v>0323</v>
      </c>
      <c r="B391" t="s">
        <v>5318</v>
      </c>
      <c r="C391" t="s">
        <v>3070</v>
      </c>
    </row>
    <row r="392" spans="1:3">
      <c r="A392" t="str">
        <f t="shared" si="6"/>
        <v>0332</v>
      </c>
      <c r="B392" t="s">
        <v>5319</v>
      </c>
      <c r="C392" t="s">
        <v>3064</v>
      </c>
    </row>
    <row r="393" spans="1:3">
      <c r="A393" t="str">
        <f t="shared" si="6"/>
        <v>0321</v>
      </c>
      <c r="B393" t="s">
        <v>5320</v>
      </c>
      <c r="C393" t="s">
        <v>3072</v>
      </c>
    </row>
    <row r="394" spans="1:3">
      <c r="A394" t="str">
        <f t="shared" si="6"/>
        <v>0325</v>
      </c>
      <c r="B394" t="s">
        <v>5321</v>
      </c>
      <c r="C394" t="s">
        <v>3069</v>
      </c>
    </row>
    <row r="395" spans="1:3">
      <c r="A395" t="str">
        <f t="shared" si="6"/>
        <v>0326</v>
      </c>
      <c r="B395" t="s">
        <v>5322</v>
      </c>
      <c r="C395" t="s">
        <v>3068</v>
      </c>
    </row>
    <row r="396" spans="1:3">
      <c r="A396" t="str">
        <f t="shared" si="6"/>
        <v>0327</v>
      </c>
      <c r="B396" t="s">
        <v>5323</v>
      </c>
      <c r="C396" t="s">
        <v>3067</v>
      </c>
    </row>
    <row r="397" spans="1:3">
      <c r="A397" t="str">
        <f t="shared" si="6"/>
        <v>0330</v>
      </c>
      <c r="B397" t="s">
        <v>5324</v>
      </c>
      <c r="C397" t="s">
        <v>3066</v>
      </c>
    </row>
    <row r="398" spans="1:3">
      <c r="A398" t="str">
        <f t="shared" si="6"/>
        <v>0331</v>
      </c>
      <c r="B398" t="s">
        <v>5325</v>
      </c>
      <c r="C398" t="s">
        <v>3065</v>
      </c>
    </row>
    <row r="399" spans="1:3">
      <c r="A399" t="str">
        <f t="shared" si="6"/>
        <v>0335</v>
      </c>
      <c r="B399" t="s">
        <v>5326</v>
      </c>
      <c r="C399" t="s">
        <v>3063</v>
      </c>
    </row>
    <row r="400" spans="1:3">
      <c r="A400" t="str">
        <f t="shared" si="6"/>
        <v>0336</v>
      </c>
      <c r="B400" t="s">
        <v>5327</v>
      </c>
      <c r="C400" t="s">
        <v>3062</v>
      </c>
    </row>
    <row r="401" spans="1:3">
      <c r="A401" t="str">
        <f t="shared" si="6"/>
        <v>0337</v>
      </c>
      <c r="B401" t="s">
        <v>5328</v>
      </c>
      <c r="C401" t="s">
        <v>3061</v>
      </c>
    </row>
    <row r="402" spans="1:3">
      <c r="A402" t="str">
        <f t="shared" si="6"/>
        <v>0780</v>
      </c>
      <c r="B402" t="s">
        <v>5329</v>
      </c>
      <c r="C402" t="s">
        <v>3005</v>
      </c>
    </row>
    <row r="403" spans="1:3">
      <c r="A403" t="str">
        <f t="shared" si="6"/>
        <v>0885</v>
      </c>
      <c r="B403" t="s">
        <v>5330</v>
      </c>
      <c r="C403" t="s">
        <v>4515</v>
      </c>
    </row>
    <row r="404" spans="1:3">
      <c r="A404" t="str">
        <f t="shared" si="6"/>
        <v>0340</v>
      </c>
      <c r="B404" t="s">
        <v>5331</v>
      </c>
      <c r="C404" t="s">
        <v>3060</v>
      </c>
    </row>
    <row r="405" spans="1:3">
      <c r="A405" t="str">
        <f t="shared" si="6"/>
        <v>0341</v>
      </c>
      <c r="B405" t="s">
        <v>5332</v>
      </c>
      <c r="C405" t="s">
        <v>3059</v>
      </c>
    </row>
    <row r="406" spans="1:3">
      <c r="A406" t="str">
        <f t="shared" si="6"/>
        <v>0342</v>
      </c>
      <c r="B406" t="s">
        <v>5333</v>
      </c>
      <c r="C406" t="s">
        <v>3058</v>
      </c>
    </row>
    <row r="407" spans="1:3">
      <c r="A407" t="str">
        <f t="shared" si="6"/>
        <v>0343</v>
      </c>
      <c r="B407" t="s">
        <v>5334</v>
      </c>
      <c r="C407" t="s">
        <v>3057</v>
      </c>
    </row>
    <row r="408" spans="1:3">
      <c r="A408" t="str">
        <f t="shared" si="6"/>
        <v>0344</v>
      </c>
      <c r="B408" t="s">
        <v>5335</v>
      </c>
      <c r="C408" t="s">
        <v>3056</v>
      </c>
    </row>
    <row r="409" spans="1:3">
      <c r="A409" t="str">
        <f t="shared" si="6"/>
        <v>0346</v>
      </c>
      <c r="B409" t="s">
        <v>5336</v>
      </c>
      <c r="C409" t="s">
        <v>3476</v>
      </c>
    </row>
    <row r="410" spans="1:3">
      <c r="A410" t="str">
        <f t="shared" si="6"/>
        <v>0347</v>
      </c>
      <c r="B410" t="s">
        <v>5337</v>
      </c>
      <c r="C410" t="s">
        <v>3055</v>
      </c>
    </row>
    <row r="411" spans="1:3">
      <c r="A411" t="str">
        <f t="shared" si="6"/>
        <v>0348</v>
      </c>
      <c r="B411" t="s">
        <v>5338</v>
      </c>
      <c r="C411" t="s">
        <v>3003</v>
      </c>
    </row>
    <row r="412" spans="1:3">
      <c r="A412" t="str">
        <f t="shared" si="6"/>
        <v>0350</v>
      </c>
      <c r="B412" t="s">
        <v>5339</v>
      </c>
      <c r="C412" t="s">
        <v>3054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sheetPr codeName="Sheet5">
    <tabColor indexed="9"/>
    <pageSetUpPr fitToPage="1"/>
  </sheetPr>
  <dimension ref="A1:I106"/>
  <sheetViews>
    <sheetView showGridLines="0" showRowColHeaders="0" tabSelected="1" zoomScaleNormal="100" workbookViewId="0">
      <pane ySplit="1" topLeftCell="A2" activePane="bottomLeft" state="frozen"/>
      <selection pane="bottomLeft" sqref="A1:H1"/>
    </sheetView>
  </sheetViews>
  <sheetFormatPr defaultColWidth="9.140625" defaultRowHeight="12.75"/>
  <cols>
    <col min="1" max="1" width="2.85546875" style="76" customWidth="1"/>
    <col min="2" max="4" width="16.5703125" style="76" customWidth="1"/>
    <col min="5" max="5" width="16.7109375" style="76" customWidth="1"/>
    <col min="6" max="7" width="16.5703125" style="76" customWidth="1"/>
    <col min="8" max="8" width="26.42578125" style="76" customWidth="1"/>
    <col min="9" max="16384" width="9.140625" style="76"/>
  </cols>
  <sheetData>
    <row r="1" spans="1:9" ht="27.75" customHeight="1">
      <c r="A1" s="236" t="s">
        <v>5459</v>
      </c>
      <c r="B1" s="236"/>
      <c r="C1" s="236"/>
      <c r="D1" s="236"/>
      <c r="E1" s="236"/>
      <c r="F1" s="236"/>
      <c r="G1" s="236"/>
      <c r="H1" s="236"/>
      <c r="I1" s="92"/>
    </row>
    <row r="3" spans="1:9" ht="18" customHeight="1">
      <c r="B3" s="218" t="s">
        <v>4721</v>
      </c>
      <c r="C3" s="218"/>
      <c r="D3" s="218"/>
      <c r="E3" s="218"/>
      <c r="F3" s="218"/>
      <c r="G3" s="218"/>
      <c r="H3" s="218"/>
    </row>
    <row r="4" spans="1:9" ht="9" customHeight="1"/>
    <row r="5" spans="1:9" ht="14.25" customHeight="1">
      <c r="B5" s="237" t="s">
        <v>1012</v>
      </c>
      <c r="C5" s="237"/>
      <c r="D5" s="237"/>
      <c r="E5" s="237"/>
      <c r="F5" s="237"/>
      <c r="G5" s="237"/>
      <c r="H5" s="237"/>
    </row>
    <row r="6" spans="1:9" ht="38.25" customHeight="1">
      <c r="B6" s="224" t="s">
        <v>1017</v>
      </c>
      <c r="C6" s="224"/>
      <c r="D6" s="224"/>
      <c r="E6" s="224"/>
      <c r="F6" s="224"/>
      <c r="G6" s="224"/>
      <c r="H6" s="224"/>
    </row>
    <row r="7" spans="1:9" ht="23.25" customHeight="1">
      <c r="B7" s="224" t="s">
        <v>1013</v>
      </c>
      <c r="C7" s="224"/>
      <c r="D7" s="224"/>
      <c r="E7" s="224"/>
      <c r="F7" s="224"/>
      <c r="G7" s="224"/>
      <c r="H7" s="224"/>
    </row>
    <row r="8" spans="1:9" ht="22.5" customHeight="1">
      <c r="B8" s="238" t="s">
        <v>1014</v>
      </c>
      <c r="C8" s="238"/>
      <c r="D8" s="238"/>
      <c r="E8" s="238"/>
      <c r="F8" s="238"/>
      <c r="G8" s="238"/>
      <c r="H8" s="238"/>
    </row>
    <row r="9" spans="1:9" ht="18" customHeight="1">
      <c r="B9" s="238" t="s">
        <v>1015</v>
      </c>
      <c r="C9" s="238"/>
      <c r="D9" s="238"/>
      <c r="E9" s="238"/>
      <c r="F9" s="238"/>
      <c r="G9" s="238"/>
      <c r="H9" s="238"/>
    </row>
    <row r="10" spans="1:9" ht="68.25" customHeight="1">
      <c r="B10" s="224" t="s">
        <v>5440</v>
      </c>
      <c r="C10" s="224"/>
      <c r="D10" s="224"/>
      <c r="E10" s="224"/>
      <c r="F10" s="224"/>
      <c r="G10" s="224"/>
      <c r="H10" s="224"/>
    </row>
    <row r="11" spans="1:9" ht="27" customHeight="1">
      <c r="B11" s="220" t="s">
        <v>1016</v>
      </c>
      <c r="C11" s="220"/>
      <c r="D11" s="220"/>
      <c r="E11" s="220"/>
      <c r="F11" s="220"/>
      <c r="G11" s="220"/>
      <c r="H11" s="220"/>
    </row>
    <row r="12" spans="1:9" ht="50.25" customHeight="1">
      <c r="C12" s="99" t="s">
        <v>1018</v>
      </c>
      <c r="D12" s="100" t="s">
        <v>1019</v>
      </c>
      <c r="E12" s="100" t="s">
        <v>1020</v>
      </c>
      <c r="F12" s="239" t="s">
        <v>1021</v>
      </c>
      <c r="G12" s="239"/>
    </row>
    <row r="13" spans="1:9" ht="15">
      <c r="C13" s="97" t="s">
        <v>1022</v>
      </c>
      <c r="D13" s="96" t="s">
        <v>1023</v>
      </c>
      <c r="E13" s="98" t="s">
        <v>1024</v>
      </c>
      <c r="F13" s="240" t="s">
        <v>1025</v>
      </c>
      <c r="G13" s="240"/>
    </row>
    <row r="14" spans="1:9" ht="30" customHeight="1">
      <c r="C14" s="97" t="s">
        <v>1022</v>
      </c>
      <c r="D14" s="98" t="s">
        <v>1024</v>
      </c>
      <c r="E14" s="96" t="s">
        <v>1023</v>
      </c>
      <c r="F14" s="241" t="s">
        <v>1026</v>
      </c>
      <c r="G14" s="241"/>
    </row>
    <row r="15" spans="1:9" ht="30" customHeight="1">
      <c r="C15" s="97" t="s">
        <v>1027</v>
      </c>
      <c r="D15" s="98" t="s">
        <v>1024</v>
      </c>
      <c r="E15" s="96" t="s">
        <v>1023</v>
      </c>
      <c r="F15" s="241" t="s">
        <v>1026</v>
      </c>
      <c r="G15" s="241"/>
    </row>
    <row r="17" spans="2:8" ht="27" customHeight="1">
      <c r="B17" s="234" t="s">
        <v>5441</v>
      </c>
      <c r="C17" s="234"/>
      <c r="D17" s="234"/>
      <c r="E17" s="234"/>
      <c r="F17" s="234"/>
      <c r="G17" s="234"/>
      <c r="H17" s="234"/>
    </row>
    <row r="18" spans="2:8" ht="49.5" customHeight="1">
      <c r="B18" s="218" t="s">
        <v>5442</v>
      </c>
      <c r="C18" s="218"/>
      <c r="D18" s="218"/>
      <c r="E18" s="218"/>
      <c r="F18" s="218"/>
      <c r="G18" s="218"/>
      <c r="H18" s="218"/>
    </row>
    <row r="19" spans="2:8" ht="13.5" customHeight="1">
      <c r="B19" s="77"/>
      <c r="C19" s="77"/>
      <c r="D19" s="77"/>
      <c r="E19" s="77"/>
      <c r="F19" s="77"/>
      <c r="G19" s="77"/>
      <c r="H19" s="77"/>
    </row>
    <row r="20" spans="2:8" ht="30" customHeight="1">
      <c r="B20" s="218" t="s">
        <v>1028</v>
      </c>
      <c r="C20" s="218"/>
      <c r="D20" s="218"/>
      <c r="E20" s="218"/>
      <c r="F20" s="218"/>
      <c r="G20" s="218"/>
      <c r="H20" s="218"/>
    </row>
    <row r="21" spans="2:8" ht="21" customHeight="1">
      <c r="B21" s="235" t="s">
        <v>1222</v>
      </c>
      <c r="C21" s="235"/>
      <c r="D21" s="235"/>
      <c r="E21" s="235"/>
      <c r="F21" s="235"/>
      <c r="G21" s="235"/>
      <c r="H21" s="235"/>
    </row>
    <row r="22" spans="2:8" ht="50.25" customHeight="1">
      <c r="B22" s="218" t="s">
        <v>5443</v>
      </c>
      <c r="C22" s="218"/>
      <c r="D22" s="218"/>
      <c r="E22" s="218"/>
      <c r="F22" s="218"/>
      <c r="G22" s="218"/>
      <c r="H22" s="218"/>
    </row>
    <row r="23" spans="2:8" ht="54" customHeight="1">
      <c r="B23" s="218" t="s">
        <v>5435</v>
      </c>
      <c r="C23" s="218"/>
      <c r="D23" s="218"/>
      <c r="E23" s="218"/>
      <c r="F23" s="218"/>
      <c r="G23" s="218"/>
      <c r="H23" s="218"/>
    </row>
    <row r="24" spans="2:8" ht="20.25" customHeight="1">
      <c r="B24" s="235" t="s">
        <v>3224</v>
      </c>
      <c r="C24" s="235"/>
      <c r="D24" s="235"/>
      <c r="E24" s="235"/>
      <c r="F24" s="235"/>
      <c r="G24" s="235"/>
      <c r="H24" s="235"/>
    </row>
    <row r="25" spans="2:8" ht="37.5" customHeight="1">
      <c r="B25" s="218" t="s">
        <v>1029</v>
      </c>
      <c r="C25" s="218"/>
      <c r="D25" s="218"/>
      <c r="E25" s="218"/>
      <c r="F25" s="218"/>
      <c r="G25" s="218"/>
      <c r="H25" s="218"/>
    </row>
    <row r="26" spans="2:8" ht="28.5" customHeight="1">
      <c r="B26" s="235" t="s">
        <v>2571</v>
      </c>
      <c r="C26" s="235"/>
      <c r="D26" s="235"/>
      <c r="E26" s="235"/>
      <c r="F26" s="235"/>
      <c r="G26" s="235"/>
      <c r="H26" s="235"/>
    </row>
    <row r="27" spans="2:8" ht="18.75" customHeight="1">
      <c r="B27" s="218" t="s">
        <v>1030</v>
      </c>
      <c r="C27" s="218"/>
      <c r="D27" s="218"/>
      <c r="E27" s="218"/>
      <c r="F27" s="218"/>
      <c r="G27" s="218"/>
      <c r="H27" s="218"/>
    </row>
    <row r="28" spans="2:8" ht="19.5" customHeight="1">
      <c r="B28" s="235" t="s">
        <v>1031</v>
      </c>
      <c r="C28" s="235"/>
      <c r="D28" s="235"/>
      <c r="E28" s="235"/>
      <c r="F28" s="235"/>
      <c r="G28" s="235"/>
      <c r="H28" s="235"/>
    </row>
    <row r="29" spans="2:8" ht="69" customHeight="1">
      <c r="B29" s="218" t="s">
        <v>1032</v>
      </c>
      <c r="C29" s="218"/>
      <c r="D29" s="218"/>
      <c r="E29" s="218"/>
      <c r="F29" s="218"/>
      <c r="G29" s="218"/>
      <c r="H29" s="218"/>
    </row>
    <row r="30" spans="2:8" ht="69" customHeight="1">
      <c r="B30" s="218" t="s">
        <v>1033</v>
      </c>
      <c r="C30" s="218"/>
      <c r="D30" s="218"/>
      <c r="E30" s="218"/>
      <c r="F30" s="218"/>
      <c r="G30" s="218"/>
      <c r="H30" s="218"/>
    </row>
    <row r="31" spans="2:8">
      <c r="B31" s="91"/>
      <c r="C31" s="91"/>
      <c r="D31" s="91"/>
      <c r="E31" s="91"/>
      <c r="F31" s="91"/>
      <c r="G31" s="91"/>
      <c r="H31" s="91"/>
    </row>
    <row r="32" spans="2:8" ht="19.5" customHeight="1">
      <c r="B32" s="234" t="s">
        <v>1034</v>
      </c>
      <c r="C32" s="234"/>
      <c r="D32" s="234"/>
      <c r="E32" s="234"/>
      <c r="F32" s="234"/>
      <c r="G32" s="234"/>
      <c r="H32" s="234"/>
    </row>
    <row r="33" spans="2:8" ht="40.5" customHeight="1">
      <c r="B33" s="218" t="s">
        <v>5561</v>
      </c>
      <c r="C33" s="218"/>
      <c r="D33" s="218"/>
      <c r="E33" s="218"/>
      <c r="F33" s="218"/>
      <c r="G33" s="218"/>
      <c r="H33" s="218"/>
    </row>
    <row r="34" spans="2:8" ht="22.5" customHeight="1">
      <c r="B34" s="235" t="s">
        <v>3593</v>
      </c>
      <c r="C34" s="235"/>
      <c r="D34" s="235"/>
      <c r="E34" s="235"/>
      <c r="F34" s="235"/>
      <c r="G34" s="235"/>
      <c r="H34" s="235"/>
    </row>
    <row r="35" spans="2:8" ht="22.5" customHeight="1">
      <c r="B35" s="218" t="s">
        <v>3594</v>
      </c>
      <c r="C35" s="218"/>
      <c r="D35" s="218"/>
      <c r="E35" s="218"/>
      <c r="F35" s="218"/>
      <c r="G35" s="218"/>
      <c r="H35" s="218"/>
    </row>
    <row r="36" spans="2:8" ht="51" customHeight="1">
      <c r="B36" s="218" t="s">
        <v>4717</v>
      </c>
      <c r="C36" s="218"/>
      <c r="D36" s="218"/>
      <c r="E36" s="218"/>
      <c r="F36" s="218"/>
      <c r="G36" s="218"/>
      <c r="H36" s="218"/>
    </row>
    <row r="37" spans="2:8" ht="24.75" customHeight="1">
      <c r="B37" s="235" t="s">
        <v>3595</v>
      </c>
      <c r="C37" s="235"/>
      <c r="D37" s="235"/>
      <c r="E37" s="235"/>
      <c r="F37" s="235"/>
      <c r="G37" s="235"/>
      <c r="H37" s="235"/>
    </row>
    <row r="38" spans="2:8" ht="51.75" customHeight="1">
      <c r="B38" s="218" t="s">
        <v>3596</v>
      </c>
      <c r="C38" s="218"/>
      <c r="D38" s="218"/>
      <c r="E38" s="218"/>
      <c r="F38" s="218"/>
      <c r="G38" s="218"/>
      <c r="H38" s="218"/>
    </row>
    <row r="39" spans="2:8" ht="51" customHeight="1">
      <c r="B39" s="218" t="s">
        <v>4128</v>
      </c>
      <c r="C39" s="218"/>
      <c r="D39" s="218"/>
      <c r="E39" s="218"/>
      <c r="F39" s="218"/>
      <c r="G39" s="218"/>
      <c r="H39" s="218"/>
    </row>
    <row r="40" spans="2:8" ht="54" customHeight="1">
      <c r="B40" s="218" t="s">
        <v>3597</v>
      </c>
      <c r="C40" s="218"/>
      <c r="D40" s="218"/>
      <c r="E40" s="218"/>
      <c r="F40" s="218"/>
      <c r="G40" s="218"/>
      <c r="H40" s="218"/>
    </row>
    <row r="41" spans="2:8" ht="21.75" customHeight="1">
      <c r="B41" s="218" t="s">
        <v>3598</v>
      </c>
      <c r="C41" s="218"/>
      <c r="D41" s="218"/>
      <c r="E41" s="218"/>
      <c r="F41" s="218"/>
      <c r="G41" s="218"/>
      <c r="H41" s="218"/>
    </row>
    <row r="42" spans="2:8" ht="22.5" customHeight="1">
      <c r="D42" s="101" t="s">
        <v>2520</v>
      </c>
      <c r="E42" s="102" t="s">
        <v>2521</v>
      </c>
    </row>
    <row r="43" spans="2:8" ht="15">
      <c r="D43" s="101" t="s">
        <v>2522</v>
      </c>
      <c r="E43" s="102" t="s">
        <v>2523</v>
      </c>
    </row>
    <row r="44" spans="2:8" ht="15">
      <c r="D44" s="101" t="s">
        <v>2524</v>
      </c>
      <c r="E44" s="102" t="s">
        <v>2525</v>
      </c>
    </row>
    <row r="45" spans="2:8" ht="15">
      <c r="D45" s="101" t="s">
        <v>2526</v>
      </c>
      <c r="E45" s="102" t="s">
        <v>2527</v>
      </c>
    </row>
    <row r="46" spans="2:8" ht="15">
      <c r="D46" s="101" t="s">
        <v>2528</v>
      </c>
      <c r="E46" s="102" t="s">
        <v>2529</v>
      </c>
    </row>
    <row r="47" spans="2:8" ht="15">
      <c r="D47" s="101" t="s">
        <v>2530</v>
      </c>
      <c r="E47" s="102" t="s">
        <v>2531</v>
      </c>
    </row>
    <row r="48" spans="2:8" ht="15">
      <c r="D48" s="101" t="s">
        <v>2532</v>
      </c>
      <c r="E48" s="102" t="s">
        <v>2533</v>
      </c>
    </row>
    <row r="49" spans="2:8" ht="53.25" customHeight="1">
      <c r="B49" s="218" t="s">
        <v>4118</v>
      </c>
      <c r="C49" s="218"/>
      <c r="D49" s="218"/>
      <c r="E49" s="218"/>
      <c r="F49" s="218"/>
      <c r="G49" s="218"/>
      <c r="H49" s="218"/>
    </row>
    <row r="50" spans="2:8" ht="10.5" customHeight="1">
      <c r="B50" s="77"/>
      <c r="C50" s="77"/>
      <c r="D50" s="77"/>
      <c r="E50" s="77"/>
      <c r="F50" s="77"/>
      <c r="G50" s="77"/>
      <c r="H50" s="77"/>
    </row>
    <row r="51" spans="2:8" ht="22.5" customHeight="1">
      <c r="B51" s="234" t="s">
        <v>5444</v>
      </c>
      <c r="C51" s="234"/>
      <c r="D51" s="234"/>
      <c r="E51" s="234"/>
      <c r="F51" s="234"/>
      <c r="G51" s="234"/>
      <c r="H51" s="234"/>
    </row>
    <row r="52" spans="2:8" ht="36" customHeight="1">
      <c r="B52" s="218" t="s">
        <v>5445</v>
      </c>
      <c r="C52" s="218"/>
      <c r="D52" s="218"/>
      <c r="E52" s="218"/>
      <c r="F52" s="218"/>
      <c r="G52" s="218"/>
      <c r="H52" s="218"/>
    </row>
    <row r="53" spans="2:8" ht="53.25" customHeight="1">
      <c r="B53" s="218" t="s">
        <v>5446</v>
      </c>
      <c r="C53" s="218"/>
      <c r="D53" s="218"/>
      <c r="E53" s="218"/>
      <c r="F53" s="218"/>
      <c r="G53" s="218"/>
      <c r="H53" s="218"/>
    </row>
    <row r="54" spans="2:8" ht="66.75" customHeight="1">
      <c r="B54" s="218" t="s">
        <v>4119</v>
      </c>
      <c r="C54" s="218"/>
      <c r="D54" s="218"/>
      <c r="E54" s="218"/>
      <c r="F54" s="218"/>
      <c r="G54" s="218"/>
      <c r="H54" s="218"/>
    </row>
    <row r="55" spans="2:8" ht="38.25" customHeight="1">
      <c r="B55" s="218" t="s">
        <v>4120</v>
      </c>
      <c r="C55" s="218"/>
      <c r="D55" s="218"/>
      <c r="E55" s="218"/>
      <c r="F55" s="218"/>
      <c r="G55" s="218"/>
      <c r="H55" s="218"/>
    </row>
    <row r="56" spans="2:8" ht="38.25" customHeight="1">
      <c r="B56" s="218" t="s">
        <v>4121</v>
      </c>
      <c r="C56" s="218"/>
      <c r="D56" s="218"/>
      <c r="E56" s="218"/>
      <c r="F56" s="218"/>
      <c r="G56" s="218"/>
      <c r="H56" s="218"/>
    </row>
    <row r="57" spans="2:8" ht="27" customHeight="1">
      <c r="B57" s="234" t="s">
        <v>4122</v>
      </c>
      <c r="C57" s="234"/>
      <c r="D57" s="234"/>
      <c r="E57" s="234"/>
      <c r="F57" s="234"/>
      <c r="G57" s="234"/>
      <c r="H57" s="234"/>
    </row>
    <row r="58" spans="2:8" ht="39" customHeight="1">
      <c r="B58" s="218" t="s">
        <v>4123</v>
      </c>
      <c r="C58" s="218"/>
      <c r="D58" s="218"/>
      <c r="E58" s="218"/>
      <c r="F58" s="218"/>
      <c r="G58" s="218"/>
      <c r="H58" s="218"/>
    </row>
    <row r="59" spans="2:8" ht="25.5" customHeight="1">
      <c r="B59" s="218" t="s">
        <v>4124</v>
      </c>
      <c r="C59" s="218"/>
      <c r="D59" s="218"/>
      <c r="E59" s="218"/>
      <c r="F59" s="218"/>
      <c r="G59" s="218"/>
      <c r="H59" s="218"/>
    </row>
    <row r="60" spans="2:8" ht="67.5" customHeight="1">
      <c r="B60" s="218" t="s">
        <v>4125</v>
      </c>
      <c r="C60" s="218"/>
      <c r="D60" s="218"/>
      <c r="E60" s="218"/>
      <c r="F60" s="218"/>
      <c r="G60" s="218"/>
      <c r="H60" s="218"/>
    </row>
    <row r="61" spans="2:8" ht="24" customHeight="1">
      <c r="B61" s="222" t="s">
        <v>1975</v>
      </c>
      <c r="C61" s="222"/>
      <c r="D61" s="222"/>
      <c r="E61" s="222"/>
      <c r="F61" s="222"/>
      <c r="G61" s="222"/>
      <c r="H61" s="222"/>
    </row>
    <row r="62" spans="2:8" ht="53.25" customHeight="1">
      <c r="B62" s="218" t="s">
        <v>1976</v>
      </c>
      <c r="C62" s="218"/>
      <c r="D62" s="218"/>
      <c r="E62" s="218"/>
      <c r="F62" s="218"/>
      <c r="G62" s="218"/>
      <c r="H62" s="218"/>
    </row>
    <row r="63" spans="2:8" ht="24.75" customHeight="1">
      <c r="B63" s="218" t="s">
        <v>1977</v>
      </c>
      <c r="C63" s="218"/>
      <c r="D63" s="218"/>
      <c r="E63" s="218"/>
      <c r="F63" s="218"/>
      <c r="G63" s="218"/>
      <c r="H63" s="218"/>
    </row>
    <row r="64" spans="2:8" ht="38.25" customHeight="1">
      <c r="B64" s="218" t="s">
        <v>1978</v>
      </c>
      <c r="C64" s="218"/>
      <c r="D64" s="218"/>
      <c r="E64" s="218"/>
      <c r="F64" s="218"/>
      <c r="G64" s="218"/>
      <c r="H64" s="218"/>
    </row>
    <row r="65" spans="2:8" ht="27" customHeight="1">
      <c r="B65" s="234" t="s">
        <v>1979</v>
      </c>
      <c r="C65" s="234"/>
      <c r="D65" s="234"/>
      <c r="E65" s="234"/>
      <c r="F65" s="234"/>
      <c r="G65" s="234"/>
      <c r="H65" s="234"/>
    </row>
    <row r="66" spans="2:8" ht="40.5" customHeight="1">
      <c r="B66" s="218" t="s">
        <v>1980</v>
      </c>
      <c r="C66" s="218"/>
      <c r="D66" s="218"/>
      <c r="E66" s="218"/>
      <c r="F66" s="218"/>
      <c r="G66" s="218"/>
      <c r="H66" s="218"/>
    </row>
    <row r="67" spans="2:8" ht="56.25" customHeight="1">
      <c r="B67" s="218" t="s">
        <v>1981</v>
      </c>
      <c r="C67" s="218"/>
      <c r="D67" s="218"/>
      <c r="E67" s="218"/>
      <c r="F67" s="218"/>
      <c r="G67" s="218"/>
      <c r="H67" s="218"/>
    </row>
    <row r="68" spans="2:8" ht="45" customHeight="1">
      <c r="B68" s="218" t="s">
        <v>1982</v>
      </c>
      <c r="C68" s="218"/>
      <c r="D68" s="218"/>
      <c r="E68" s="218"/>
      <c r="F68" s="218"/>
      <c r="G68" s="218"/>
      <c r="H68" s="218"/>
    </row>
    <row r="69" spans="2:8" ht="56.25" customHeight="1">
      <c r="B69" s="218" t="s">
        <v>1983</v>
      </c>
      <c r="C69" s="218"/>
      <c r="D69" s="218"/>
      <c r="E69" s="218"/>
      <c r="F69" s="218"/>
      <c r="G69" s="218"/>
      <c r="H69" s="218"/>
    </row>
    <row r="70" spans="2:8" ht="26.25" customHeight="1">
      <c r="B70" s="222" t="s">
        <v>1984</v>
      </c>
      <c r="C70" s="222"/>
      <c r="D70" s="222"/>
      <c r="E70" s="222"/>
      <c r="F70" s="222"/>
      <c r="G70" s="222"/>
      <c r="H70" s="222"/>
    </row>
    <row r="71" spans="2:8" ht="26.25" customHeight="1">
      <c r="B71" s="218" t="s">
        <v>1985</v>
      </c>
      <c r="C71" s="218"/>
      <c r="D71" s="218"/>
      <c r="E71" s="218"/>
      <c r="F71" s="218"/>
      <c r="G71" s="218"/>
      <c r="H71" s="218"/>
    </row>
    <row r="72" spans="2:8" ht="53.25" customHeight="1">
      <c r="B72" s="218" t="s">
        <v>1986</v>
      </c>
      <c r="C72" s="218"/>
      <c r="D72" s="218"/>
      <c r="E72" s="218"/>
      <c r="F72" s="218"/>
      <c r="G72" s="218"/>
      <c r="H72" s="218"/>
    </row>
    <row r="73" spans="2:8" ht="28.5" customHeight="1">
      <c r="B73" s="218" t="s">
        <v>1987</v>
      </c>
      <c r="C73" s="218"/>
      <c r="D73" s="218"/>
      <c r="E73" s="218"/>
      <c r="F73" s="218"/>
      <c r="G73" s="218"/>
      <c r="H73" s="218"/>
    </row>
    <row r="74" spans="2:8" ht="70.5" customHeight="1">
      <c r="B74" s="218" t="s">
        <v>1988</v>
      </c>
      <c r="C74" s="218"/>
      <c r="D74" s="218"/>
      <c r="E74" s="218"/>
      <c r="F74" s="218"/>
      <c r="G74" s="218"/>
      <c r="H74" s="218"/>
    </row>
    <row r="75" spans="2:8" ht="82.5" customHeight="1">
      <c r="B75" s="218" t="s">
        <v>1989</v>
      </c>
      <c r="C75" s="218"/>
      <c r="D75" s="218"/>
      <c r="E75" s="218"/>
      <c r="F75" s="218"/>
      <c r="G75" s="218"/>
      <c r="H75" s="218"/>
    </row>
    <row r="76" spans="2:8" ht="49.5" customHeight="1">
      <c r="B76" s="218" t="s">
        <v>4521</v>
      </c>
      <c r="C76" s="218"/>
      <c r="D76" s="218"/>
      <c r="E76" s="218"/>
      <c r="F76" s="218"/>
      <c r="G76" s="218"/>
      <c r="H76" s="218"/>
    </row>
    <row r="77" spans="2:8" ht="26.25" customHeight="1">
      <c r="B77" s="222" t="s">
        <v>1990</v>
      </c>
      <c r="C77" s="222"/>
      <c r="D77" s="222"/>
      <c r="E77" s="222"/>
      <c r="F77" s="222"/>
      <c r="G77" s="222"/>
      <c r="H77" s="222"/>
    </row>
    <row r="78" spans="2:8" ht="81.75" customHeight="1">
      <c r="B78" s="218" t="s">
        <v>1991</v>
      </c>
      <c r="C78" s="218"/>
      <c r="D78" s="218"/>
      <c r="E78" s="218"/>
      <c r="F78" s="218"/>
      <c r="G78" s="218"/>
      <c r="H78" s="218"/>
    </row>
    <row r="79" spans="2:8" ht="54.75" customHeight="1">
      <c r="B79" s="218" t="s">
        <v>1992</v>
      </c>
      <c r="C79" s="218"/>
      <c r="D79" s="218"/>
      <c r="E79" s="218"/>
      <c r="F79" s="218"/>
      <c r="G79" s="218"/>
      <c r="H79" s="218"/>
    </row>
    <row r="80" spans="2:8" ht="48.75" customHeight="1">
      <c r="B80" s="218" t="s">
        <v>1993</v>
      </c>
      <c r="C80" s="218"/>
      <c r="D80" s="218"/>
      <c r="E80" s="218"/>
      <c r="F80" s="218"/>
      <c r="G80" s="218"/>
      <c r="H80" s="218"/>
    </row>
    <row r="81" spans="2:8" ht="39" customHeight="1">
      <c r="D81" s="103" t="s">
        <v>1994</v>
      </c>
      <c r="E81" s="103" t="s">
        <v>1995</v>
      </c>
    </row>
    <row r="82" spans="2:8" ht="16.5" customHeight="1">
      <c r="D82" s="104" t="s">
        <v>1869</v>
      </c>
      <c r="E82" s="104">
        <v>25</v>
      </c>
    </row>
    <row r="83" spans="2:8" ht="16.5" customHeight="1">
      <c r="D83" s="104" t="s">
        <v>1996</v>
      </c>
      <c r="E83" s="104">
        <v>18</v>
      </c>
    </row>
    <row r="84" spans="2:8" ht="16.5" customHeight="1">
      <c r="D84" s="104" t="s">
        <v>1997</v>
      </c>
      <c r="E84" s="104">
        <v>16</v>
      </c>
    </row>
    <row r="85" spans="2:8" ht="16.5" customHeight="1">
      <c r="D85" s="104" t="s">
        <v>1998</v>
      </c>
      <c r="E85" s="104">
        <v>12</v>
      </c>
    </row>
    <row r="86" spans="2:8" ht="16.5" customHeight="1">
      <c r="D86" s="104" t="s">
        <v>1999</v>
      </c>
      <c r="E86" s="104">
        <v>9</v>
      </c>
    </row>
    <row r="87" spans="2:8" ht="60" customHeight="1">
      <c r="B87" s="218" t="s">
        <v>2000</v>
      </c>
      <c r="C87" s="218"/>
      <c r="D87" s="218"/>
      <c r="E87" s="218"/>
      <c r="F87" s="218"/>
      <c r="G87" s="218"/>
      <c r="H87" s="218"/>
    </row>
    <row r="88" spans="2:8" ht="52.5" customHeight="1">
      <c r="B88" s="218" t="s">
        <v>2001</v>
      </c>
      <c r="C88" s="218"/>
      <c r="D88" s="218"/>
      <c r="E88" s="218"/>
      <c r="F88" s="218"/>
      <c r="G88" s="218"/>
      <c r="H88" s="218"/>
    </row>
    <row r="89" spans="2:8" ht="53.25" customHeight="1">
      <c r="B89" s="218" t="s">
        <v>2002</v>
      </c>
      <c r="C89" s="218"/>
      <c r="D89" s="218"/>
      <c r="E89" s="218"/>
      <c r="F89" s="218"/>
      <c r="G89" s="218"/>
      <c r="H89" s="218"/>
    </row>
    <row r="90" spans="2:8" ht="39" customHeight="1">
      <c r="B90" s="218" t="s">
        <v>4522</v>
      </c>
      <c r="C90" s="218"/>
      <c r="D90" s="218"/>
      <c r="E90" s="218"/>
      <c r="F90" s="218"/>
      <c r="G90" s="218"/>
      <c r="H90" s="218"/>
    </row>
    <row r="91" spans="2:8" ht="27" customHeight="1">
      <c r="B91" s="218" t="s">
        <v>2003</v>
      </c>
      <c r="C91" s="218"/>
      <c r="D91" s="218"/>
      <c r="E91" s="218"/>
      <c r="F91" s="218"/>
      <c r="G91" s="218"/>
      <c r="H91" s="218"/>
    </row>
    <row r="92" spans="2:8" ht="68.25" customHeight="1">
      <c r="B92" s="218" t="s">
        <v>2004</v>
      </c>
      <c r="C92" s="218"/>
      <c r="D92" s="218"/>
      <c r="E92" s="218"/>
      <c r="F92" s="218"/>
      <c r="G92" s="218"/>
      <c r="H92" s="218"/>
    </row>
    <row r="93" spans="2:8" ht="37.5" customHeight="1">
      <c r="B93" s="218" t="s">
        <v>2005</v>
      </c>
      <c r="C93" s="218"/>
      <c r="D93" s="218"/>
      <c r="E93" s="218"/>
      <c r="F93" s="218"/>
      <c r="G93" s="218"/>
      <c r="H93" s="218"/>
    </row>
    <row r="94" spans="2:8" ht="74.25" customHeight="1">
      <c r="B94" s="218" t="s">
        <v>2006</v>
      </c>
      <c r="C94" s="218"/>
      <c r="D94" s="218"/>
      <c r="E94" s="218"/>
      <c r="F94" s="218"/>
      <c r="G94" s="218"/>
      <c r="H94" s="218"/>
    </row>
    <row r="95" spans="2:8" ht="90" customHeight="1">
      <c r="B95" s="218" t="s">
        <v>1989</v>
      </c>
      <c r="C95" s="218"/>
      <c r="D95" s="218"/>
      <c r="E95" s="218"/>
      <c r="F95" s="218"/>
      <c r="G95" s="218"/>
      <c r="H95" s="218"/>
    </row>
    <row r="96" spans="2:8" ht="51.75" customHeight="1">
      <c r="B96" s="218" t="s">
        <v>4521</v>
      </c>
      <c r="C96" s="218"/>
      <c r="D96" s="218"/>
      <c r="E96" s="218"/>
      <c r="F96" s="218"/>
      <c r="G96" s="218"/>
      <c r="H96" s="218"/>
    </row>
    <row r="97" spans="2:8" ht="28.5" customHeight="1">
      <c r="B97" s="234" t="s">
        <v>2007</v>
      </c>
      <c r="C97" s="234"/>
      <c r="D97" s="234"/>
      <c r="E97" s="234"/>
      <c r="F97" s="234"/>
      <c r="G97" s="234"/>
      <c r="H97" s="234"/>
    </row>
    <row r="98" spans="2:8" ht="43.5" customHeight="1">
      <c r="B98" s="218" t="s">
        <v>2008</v>
      </c>
      <c r="C98" s="218"/>
      <c r="D98" s="218"/>
      <c r="E98" s="218"/>
      <c r="F98" s="218"/>
      <c r="G98" s="218"/>
      <c r="H98" s="218"/>
    </row>
    <row r="99" spans="2:8" ht="28.5" customHeight="1">
      <c r="B99" s="234" t="s">
        <v>2009</v>
      </c>
      <c r="C99" s="234"/>
      <c r="D99" s="234"/>
      <c r="E99" s="234"/>
      <c r="F99" s="234"/>
      <c r="G99" s="234"/>
      <c r="H99" s="234"/>
    </row>
    <row r="100" spans="2:8" ht="38.25" customHeight="1">
      <c r="B100" s="218" t="s">
        <v>2010</v>
      </c>
      <c r="C100" s="218"/>
      <c r="D100" s="218"/>
      <c r="E100" s="218"/>
      <c r="F100" s="218"/>
      <c r="G100" s="218"/>
      <c r="H100" s="218"/>
    </row>
    <row r="101" spans="2:8" ht="23.25" customHeight="1">
      <c r="B101" s="218" t="s">
        <v>2011</v>
      </c>
      <c r="C101" s="218"/>
      <c r="D101" s="218"/>
      <c r="E101" s="218"/>
      <c r="F101" s="218"/>
      <c r="G101" s="218"/>
      <c r="H101" s="218"/>
    </row>
    <row r="102" spans="2:8" ht="27.75" customHeight="1">
      <c r="B102" s="233" t="s">
        <v>2012</v>
      </c>
      <c r="C102" s="233"/>
      <c r="D102" s="233"/>
      <c r="E102" s="233"/>
      <c r="F102" s="233"/>
      <c r="G102" s="233"/>
      <c r="H102" s="233"/>
    </row>
    <row r="103" spans="2:8" ht="39" customHeight="1">
      <c r="B103" s="233" t="s">
        <v>5460</v>
      </c>
      <c r="C103" s="233"/>
      <c r="D103" s="233"/>
      <c r="E103" s="233"/>
      <c r="F103" s="233"/>
      <c r="G103" s="233"/>
      <c r="H103" s="233"/>
    </row>
    <row r="104" spans="2:8" ht="24.75" customHeight="1">
      <c r="B104" s="233" t="s">
        <v>2013</v>
      </c>
      <c r="C104" s="233"/>
      <c r="D104" s="233"/>
      <c r="E104" s="233"/>
      <c r="F104" s="233"/>
      <c r="G104" s="233"/>
      <c r="H104" s="233"/>
    </row>
    <row r="105" spans="2:8" ht="23.25" customHeight="1">
      <c r="B105" s="233" t="s">
        <v>2014</v>
      </c>
      <c r="C105" s="233"/>
      <c r="D105" s="233"/>
      <c r="E105" s="233"/>
      <c r="F105" s="233"/>
      <c r="G105" s="233"/>
      <c r="H105" s="233"/>
    </row>
    <row r="106" spans="2:8" ht="39" customHeight="1">
      <c r="B106" s="218" t="s">
        <v>2015</v>
      </c>
      <c r="C106" s="218"/>
      <c r="D106" s="218"/>
      <c r="E106" s="218"/>
      <c r="F106" s="218"/>
      <c r="G106" s="218"/>
      <c r="H106" s="218"/>
    </row>
  </sheetData>
  <sheetProtection algorithmName="SHA-512" hashValue="rujB/JCY/Pqwu0UFS9z5S+0+hER4B38ejmkaYShI+0+YW69+Bp8Z5c9oY3kBoVezIyzzywsxHbo33l37ii3IOg==" saltValue="cuPkTYAjsasrS7vCA5mL1g==" spinCount="100000" sheet="1" objects="1" scenarios="1"/>
  <mergeCells count="87">
    <mergeCell ref="A1:H1"/>
    <mergeCell ref="B3:H3"/>
    <mergeCell ref="B20:H20"/>
    <mergeCell ref="B18:H18"/>
    <mergeCell ref="B6:H6"/>
    <mergeCell ref="B5:H5"/>
    <mergeCell ref="B10:H10"/>
    <mergeCell ref="B8:H8"/>
    <mergeCell ref="B9:H9"/>
    <mergeCell ref="B11:H11"/>
    <mergeCell ref="F12:G12"/>
    <mergeCell ref="F13:G13"/>
    <mergeCell ref="F14:G14"/>
    <mergeCell ref="F15:G15"/>
    <mergeCell ref="B7:H7"/>
    <mergeCell ref="B17:H17"/>
    <mergeCell ref="B23:H23"/>
    <mergeCell ref="B24:H24"/>
    <mergeCell ref="B25:H25"/>
    <mergeCell ref="B26:H26"/>
    <mergeCell ref="B33:H33"/>
    <mergeCell ref="B27:H27"/>
    <mergeCell ref="B28:H28"/>
    <mergeCell ref="B29:H29"/>
    <mergeCell ref="B30:H30"/>
    <mergeCell ref="B62:H62"/>
    <mergeCell ref="B61:H61"/>
    <mergeCell ref="B22:H22"/>
    <mergeCell ref="B21:H21"/>
    <mergeCell ref="B32:H32"/>
    <mergeCell ref="B36:H36"/>
    <mergeCell ref="B53:H53"/>
    <mergeCell ref="B54:H54"/>
    <mergeCell ref="B60:H60"/>
    <mergeCell ref="B37:H37"/>
    <mergeCell ref="B38:H38"/>
    <mergeCell ref="B57:H57"/>
    <mergeCell ref="B58:H58"/>
    <mergeCell ref="B39:H39"/>
    <mergeCell ref="B35:H35"/>
    <mergeCell ref="B34:H34"/>
    <mergeCell ref="B59:H59"/>
    <mergeCell ref="B40:H40"/>
    <mergeCell ref="B41:H41"/>
    <mergeCell ref="B49:H49"/>
    <mergeCell ref="B51:H51"/>
    <mergeCell ref="B52:H52"/>
    <mergeCell ref="B55:H55"/>
    <mergeCell ref="B56:H56"/>
    <mergeCell ref="B71:H71"/>
    <mergeCell ref="B70:H70"/>
    <mergeCell ref="B69:H69"/>
    <mergeCell ref="B63:H63"/>
    <mergeCell ref="B64:H64"/>
    <mergeCell ref="B65:H65"/>
    <mergeCell ref="B67:H67"/>
    <mergeCell ref="B66:H66"/>
    <mergeCell ref="B68:H68"/>
    <mergeCell ref="B97:H97"/>
    <mergeCell ref="B98:H98"/>
    <mergeCell ref="B93:H93"/>
    <mergeCell ref="B94:H94"/>
    <mergeCell ref="B72:H72"/>
    <mergeCell ref="B73:H73"/>
    <mergeCell ref="B74:H74"/>
    <mergeCell ref="B75:H75"/>
    <mergeCell ref="B76:H76"/>
    <mergeCell ref="B95:H95"/>
    <mergeCell ref="B96:H96"/>
    <mergeCell ref="B79:H79"/>
    <mergeCell ref="B80:H80"/>
    <mergeCell ref="B92:H92"/>
    <mergeCell ref="B89:H89"/>
    <mergeCell ref="B90:H90"/>
    <mergeCell ref="B105:H105"/>
    <mergeCell ref="B106:H106"/>
    <mergeCell ref="B99:H99"/>
    <mergeCell ref="B100:H100"/>
    <mergeCell ref="B101:H101"/>
    <mergeCell ref="B102:H102"/>
    <mergeCell ref="B103:H103"/>
    <mergeCell ref="B104:H104"/>
    <mergeCell ref="B77:H77"/>
    <mergeCell ref="B78:H78"/>
    <mergeCell ref="B87:H87"/>
    <mergeCell ref="B91:H91"/>
    <mergeCell ref="B88:H88"/>
  </mergeCells>
  <phoneticPr fontId="7" type="noConversion"/>
  <printOptions horizontalCentered="1"/>
  <pageMargins left="0.5" right="0.5" top="0.5" bottom="0.5" header="0.25" footer="0.25"/>
  <pageSetup scale="75" fitToHeight="6" orientation="portrait" r:id="rId1"/>
  <headerFooter alignWithMargins="0">
    <oddHeader>&amp;L&amp;"Calibri,Regular"Massachusetts Department of Elementary and Secondary Education</oddHeader>
    <oddFooter>&amp;R&amp;"Calibri,Regular"Page &amp;P of &amp;N</oddFooter>
  </headerFooter>
  <colBreaks count="1" manualBreakCount="1">
    <brk id="8" max="1048575" man="1"/>
  </colBreaks>
</worksheet>
</file>

<file path=xl/worksheets/sheet3.xml><?xml version="1.0" encoding="utf-8"?>
<worksheet xmlns="http://schemas.openxmlformats.org/spreadsheetml/2006/main" xmlns:r="http://schemas.openxmlformats.org/officeDocument/2006/relationships">
  <sheetPr codeName="Sheet1">
    <tabColor indexed="26"/>
    <pageSetUpPr fitToPage="1"/>
  </sheetPr>
  <dimension ref="B1:Z65"/>
  <sheetViews>
    <sheetView showGridLines="0" showRowColHeaders="0" zoomScaleNormal="100" workbookViewId="0">
      <selection activeCell="E6" sqref="E6:H6"/>
    </sheetView>
  </sheetViews>
  <sheetFormatPr defaultColWidth="9.140625" defaultRowHeight="12.75"/>
  <cols>
    <col min="1" max="1" width="2.140625" style="11" customWidth="1"/>
    <col min="2" max="2" width="7" style="11" hidden="1" customWidth="1"/>
    <col min="3" max="3" width="10.85546875" style="11" customWidth="1"/>
    <col min="4" max="4" width="24.7109375" style="11" customWidth="1"/>
    <col min="5" max="5" width="7" style="11" customWidth="1"/>
    <col min="6" max="6" width="10.28515625" style="11" customWidth="1"/>
    <col min="7" max="7" width="13.5703125" style="11" customWidth="1"/>
    <col min="8" max="8" width="11.28515625" style="11" customWidth="1"/>
    <col min="9" max="9" width="10.140625" style="11" customWidth="1"/>
    <col min="10" max="10" width="10.42578125" style="11" customWidth="1"/>
    <col min="11" max="11" width="12.7109375" style="11" customWidth="1"/>
    <col min="12" max="12" width="11.5703125" style="11" customWidth="1"/>
    <col min="13" max="13" width="18" style="11" customWidth="1"/>
    <col min="14" max="14" width="13.28515625" style="11" customWidth="1"/>
    <col min="15" max="15" width="1.5703125" style="11" customWidth="1"/>
    <col min="16" max="16" width="16.140625" style="11" customWidth="1"/>
    <col min="17" max="17" width="15" style="11" customWidth="1"/>
    <col min="18" max="18" width="17.5703125" style="11" hidden="1" customWidth="1"/>
    <col min="19" max="19" width="13.5703125" style="11" hidden="1" customWidth="1"/>
    <col min="20" max="26" width="9.140625" style="11" hidden="1" customWidth="1"/>
    <col min="27" max="27" width="9.140625" style="11" customWidth="1"/>
    <col min="28" max="28" width="2.5703125" style="11" customWidth="1"/>
    <col min="29" max="16384" width="9.140625" style="11"/>
  </cols>
  <sheetData>
    <row r="1" spans="2:26" ht="15">
      <c r="C1" s="200" t="s">
        <v>4718</v>
      </c>
    </row>
    <row r="2" spans="2:26" ht="26.25">
      <c r="C2" s="242" t="s">
        <v>2574</v>
      </c>
      <c r="D2" s="242"/>
      <c r="E2" s="242"/>
      <c r="F2" s="242"/>
      <c r="G2" s="242"/>
      <c r="H2" s="242"/>
      <c r="I2" s="242"/>
      <c r="J2" s="242"/>
      <c r="K2" s="242"/>
      <c r="L2" s="242"/>
      <c r="M2" s="242"/>
      <c r="N2" s="242"/>
    </row>
    <row r="3" spans="2:26" ht="18.75">
      <c r="C3" s="243" t="s">
        <v>5452</v>
      </c>
      <c r="D3" s="243"/>
      <c r="E3" s="243"/>
      <c r="F3" s="243"/>
      <c r="G3" s="243"/>
      <c r="H3" s="243"/>
      <c r="I3" s="243"/>
      <c r="J3" s="243"/>
      <c r="K3" s="243"/>
      <c r="L3" s="243"/>
      <c r="M3" s="243"/>
      <c r="N3" s="243"/>
    </row>
    <row r="4" spans="2:26" ht="18.75">
      <c r="C4" s="244" t="s">
        <v>1222</v>
      </c>
      <c r="D4" s="244"/>
      <c r="E4" s="244"/>
      <c r="F4" s="244"/>
      <c r="G4" s="244"/>
      <c r="H4" s="244"/>
      <c r="I4" s="244"/>
      <c r="J4" s="244"/>
      <c r="K4" s="244"/>
      <c r="L4" s="244"/>
      <c r="M4" s="244"/>
      <c r="N4" s="244"/>
      <c r="O4" s="142"/>
      <c r="P4" s="142"/>
    </row>
    <row r="5" spans="2:26">
      <c r="C5" s="134"/>
      <c r="D5" s="134"/>
      <c r="E5" s="134"/>
      <c r="F5" s="134"/>
      <c r="G5" s="134"/>
      <c r="H5" s="134"/>
      <c r="I5" s="134"/>
      <c r="J5" s="134"/>
      <c r="K5" s="134"/>
    </row>
    <row r="6" spans="2:26">
      <c r="C6" s="254" t="s">
        <v>3567</v>
      </c>
      <c r="D6" s="254"/>
      <c r="E6" s="245" t="s">
        <v>1218</v>
      </c>
      <c r="F6" s="245"/>
      <c r="G6" s="245"/>
      <c r="H6" s="245"/>
      <c r="I6" s="255" t="s">
        <v>2583</v>
      </c>
      <c r="J6" s="255"/>
      <c r="K6" s="23" t="str">
        <f>IF(E6="Select a district","",VLOOKUP(E6,District!B2:C405,2,FALSE))</f>
        <v/>
      </c>
    </row>
    <row r="7" spans="2:26">
      <c r="C7" s="66"/>
      <c r="D7" s="66"/>
      <c r="E7" s="66"/>
      <c r="F7" s="66"/>
      <c r="G7" s="66"/>
      <c r="H7" s="66"/>
      <c r="I7" s="66"/>
      <c r="J7" s="66"/>
      <c r="K7" s="66"/>
    </row>
    <row r="8" spans="2:26" ht="55.9" customHeight="1">
      <c r="C8" s="256" t="s">
        <v>5455</v>
      </c>
      <c r="D8" s="256"/>
      <c r="E8" s="256"/>
      <c r="F8" s="256"/>
      <c r="G8" s="256"/>
      <c r="H8" s="256"/>
      <c r="I8" s="256"/>
      <c r="J8" s="256"/>
      <c r="K8" s="256"/>
      <c r="L8" s="256"/>
      <c r="M8" s="256"/>
      <c r="N8" s="256"/>
    </row>
    <row r="9" spans="2:26" ht="13.5" thickBot="1">
      <c r="C9" s="135"/>
      <c r="D9" s="136"/>
      <c r="E9" s="136"/>
      <c r="F9" s="136"/>
      <c r="G9" s="136"/>
      <c r="H9" s="137"/>
      <c r="I9" s="137"/>
      <c r="J9" s="137"/>
      <c r="K9" s="137"/>
      <c r="L9" s="137"/>
      <c r="M9" s="137"/>
      <c r="N9" s="137"/>
    </row>
    <row r="10" spans="2:26" ht="13.5" thickBot="1">
      <c r="B10" s="14"/>
      <c r="C10" s="246" t="s">
        <v>3754</v>
      </c>
      <c r="D10" s="247"/>
      <c r="E10" s="247"/>
      <c r="F10" s="247"/>
      <c r="G10" s="248"/>
      <c r="H10" s="252" t="s">
        <v>3751</v>
      </c>
      <c r="I10" s="253"/>
      <c r="J10" s="249" t="s">
        <v>3806</v>
      </c>
      <c r="K10" s="250"/>
      <c r="L10" s="251"/>
      <c r="M10" s="252" t="s">
        <v>3752</v>
      </c>
      <c r="N10" s="253"/>
      <c r="O10" s="12"/>
      <c r="P10" s="13" t="s">
        <v>3753</v>
      </c>
      <c r="Q10" s="12"/>
    </row>
    <row r="11" spans="2:26" ht="13.5" thickBot="1">
      <c r="B11" s="14"/>
      <c r="C11" s="15"/>
      <c r="D11" s="16">
        <v>1</v>
      </c>
      <c r="E11" s="16">
        <v>2</v>
      </c>
      <c r="F11" s="17">
        <v>3</v>
      </c>
      <c r="G11" s="18">
        <v>4</v>
      </c>
      <c r="H11" s="19">
        <v>5</v>
      </c>
      <c r="I11" s="18">
        <v>6</v>
      </c>
      <c r="J11" s="15">
        <v>7</v>
      </c>
      <c r="K11" s="16">
        <v>8</v>
      </c>
      <c r="L11" s="18">
        <v>9</v>
      </c>
      <c r="M11" s="20">
        <v>10</v>
      </c>
      <c r="N11" s="18">
        <v>11</v>
      </c>
      <c r="O11" s="12"/>
      <c r="P11" s="13">
        <v>12</v>
      </c>
      <c r="Q11" s="12"/>
    </row>
    <row r="12" spans="2:26" ht="72">
      <c r="B12" s="21"/>
      <c r="C12" s="127" t="s">
        <v>2585</v>
      </c>
      <c r="D12" s="127" t="s">
        <v>2584</v>
      </c>
      <c r="E12" s="127" t="s">
        <v>1223</v>
      </c>
      <c r="F12" s="128" t="s">
        <v>734</v>
      </c>
      <c r="G12" s="129" t="s">
        <v>5456</v>
      </c>
      <c r="H12" s="130" t="s">
        <v>3812</v>
      </c>
      <c r="I12" s="129" t="s">
        <v>3813</v>
      </c>
      <c r="J12" s="131" t="s">
        <v>3810</v>
      </c>
      <c r="K12" s="127" t="s">
        <v>3811</v>
      </c>
      <c r="L12" s="129" t="s">
        <v>3807</v>
      </c>
      <c r="M12" s="131" t="s">
        <v>3820</v>
      </c>
      <c r="N12" s="129" t="s">
        <v>3808</v>
      </c>
      <c r="O12" s="22"/>
      <c r="P12" s="127" t="s">
        <v>3809</v>
      </c>
      <c r="Q12" s="22"/>
      <c r="R12" s="11" t="s">
        <v>1516</v>
      </c>
      <c r="S12" s="11" t="s">
        <v>1517</v>
      </c>
      <c r="T12" s="11" t="s">
        <v>1220</v>
      </c>
      <c r="W12" s="11" t="s">
        <v>1515</v>
      </c>
      <c r="Z12" s="11" t="s">
        <v>1518</v>
      </c>
    </row>
    <row r="13" spans="2:26">
      <c r="B13" s="21">
        <v>0</v>
      </c>
      <c r="C13" s="8" t="str">
        <f t="shared" ref="C13:C44" si="0">IF($E$6="Select a District","",IF(INDEX(schoolcode,MATCH($K$6,districtcode,0)+B13,1)&lt;&gt;$K$6,"",IF(ISERROR(INDEX(schoolcode,MATCH($K$6,districtcode,0)+B13,2)),"",INDEX(schoolcode,MATCH($K$6,districtcode,0)+B13,2))))</f>
        <v/>
      </c>
      <c r="D13" s="8" t="str">
        <f>IF($C13="","",VLOOKUP($C13,SchoolList!$B$2:$I$1850,3,FALSE))</f>
        <v/>
      </c>
      <c r="E13" s="24" t="str">
        <f>IF($C13="","",VLOOKUP($C13,SchoolList!$B$2:$I$1850,6,FALSE))</f>
        <v/>
      </c>
      <c r="F13" s="25" t="str">
        <f>IF($C13="","",VLOOKUP($C13,SchoolList!$B$2:$I$1850,5,FALSE))</f>
        <v/>
      </c>
      <c r="G13" s="26" t="str">
        <f>IF($C13="","",VLOOKUP($C13,SchoolList!$B$2:$I$1850,4,FALSE))</f>
        <v/>
      </c>
      <c r="H13" s="27" t="str">
        <f t="shared" ref="H13:H65" si="1">IF(C13="","",IF(G13="NT","Yes","No"))</f>
        <v/>
      </c>
      <c r="I13" s="26"/>
      <c r="J13" s="132"/>
      <c r="K13" s="133"/>
      <c r="L13" s="9" t="str">
        <f t="shared" ref="L13:L50" si="2">IF(OR(K13=0,K13=""),"",ROUND(J13/K13,1))</f>
        <v/>
      </c>
      <c r="M13" s="10" t="str">
        <f>IF(C13="","",IF(OR(H13="Yes",G13="NT"),"--",IF(ISERROR(VLOOKUP(F13&amp;P13,'Comparison Schools'!$B$9:$I$18,8,0)),"--",VLOOKUP(F13&amp;P13,'Comparison Schools'!$B$9:$I$18,8,0))))</f>
        <v/>
      </c>
      <c r="N13" s="9" t="str">
        <f t="shared" ref="N13:N50" si="3">IF(C13="","",IF(OR(M13="--",M13=""),"",IF(H13="Yes","--",IF(OR(J13="",K13=""),"",IF(M13&lt;L13,"No","Yes")))))</f>
        <v/>
      </c>
      <c r="O13" s="138"/>
      <c r="P13" s="28"/>
      <c r="Q13" s="138"/>
      <c r="R13" s="139" t="str">
        <f t="shared" ref="R13:R50" si="4">IF(H13="Yes",F13&amp;"."&amp;P13,"")</f>
        <v/>
      </c>
      <c r="S13" s="139" t="str">
        <f t="shared" ref="S13:S50" si="5">IF(OR(C13="",G13="CL"),"",F13&amp;"+"&amp;"."&amp;P13)</f>
        <v/>
      </c>
      <c r="T13" s="11" t="str">
        <f t="shared" ref="T13:T50" si="6">IF(C13="","",IF(G13="NT",1,0))</f>
        <v/>
      </c>
      <c r="U13" s="11" t="str">
        <f t="shared" ref="U13:U50" si="7">IF($C13="","",IF($G13="NT",J13,0))</f>
        <v/>
      </c>
      <c r="V13" s="11" t="str">
        <f t="shared" ref="V13:V50" si="8">IF($C13="","",IF($G13="NT",K13,0))</f>
        <v/>
      </c>
      <c r="W13" s="11">
        <f t="shared" ref="W13:W50" si="9">IF(G13&lt;&gt;"NT",1,0)</f>
        <v>1</v>
      </c>
      <c r="X13" s="11" t="str">
        <f t="shared" ref="X13:X50" si="10">IF($C13="","",IF($G13&lt;&gt;"NT",J13,0))</f>
        <v/>
      </c>
      <c r="Y13" s="11" t="str">
        <f t="shared" ref="Y13:Y50" si="11">IF($C13="","",IF($G13&lt;&gt;"NT",K13,0))</f>
        <v/>
      </c>
      <c r="Z13" s="11">
        <f t="shared" ref="Z13:Z50" si="12">IF(H13="Yes",1,0)</f>
        <v>0</v>
      </c>
    </row>
    <row r="14" spans="2:26">
      <c r="B14" s="21">
        <v>1</v>
      </c>
      <c r="C14" s="8" t="str">
        <f t="shared" si="0"/>
        <v/>
      </c>
      <c r="D14" s="8" t="str">
        <f>IF($C14="","",VLOOKUP($C14,SchoolList!$B$2:$I$1850,3,FALSE))</f>
        <v/>
      </c>
      <c r="E14" s="24" t="str">
        <f>IF($C14="","",VLOOKUP($C14,SchoolList!$B$2:$I$1850,6,FALSE))</f>
        <v/>
      </c>
      <c r="F14" s="25" t="str">
        <f>IF($C14="","",VLOOKUP($C14,SchoolList!$B$2:$I$1850,5,FALSE))</f>
        <v/>
      </c>
      <c r="G14" s="26" t="str">
        <f>IF($C14="","",VLOOKUP($C14,SchoolList!$B$2:$I$1850,4,FALSE))</f>
        <v/>
      </c>
      <c r="H14" s="27" t="str">
        <f t="shared" si="1"/>
        <v/>
      </c>
      <c r="I14" s="26"/>
      <c r="J14" s="132"/>
      <c r="K14" s="133"/>
      <c r="L14" s="9" t="str">
        <f t="shared" si="2"/>
        <v/>
      </c>
      <c r="M14" s="10" t="str">
        <f>IF(C14="","",IF(OR(H14="Yes",G14="NT"),"--",IF(ISERROR(VLOOKUP(F14&amp;P14,'Comparison Schools'!$B$9:$I$18,8,0)),"--",VLOOKUP(F14&amp;P14,'Comparison Schools'!$B$9:$I$18,8,0))))</f>
        <v/>
      </c>
      <c r="N14" s="9" t="str">
        <f t="shared" si="3"/>
        <v/>
      </c>
      <c r="O14" s="138"/>
      <c r="P14" s="28"/>
      <c r="Q14" s="138"/>
      <c r="R14" s="139" t="str">
        <f t="shared" si="4"/>
        <v/>
      </c>
      <c r="S14" s="139" t="str">
        <f t="shared" si="5"/>
        <v/>
      </c>
      <c r="T14" s="11" t="str">
        <f t="shared" si="6"/>
        <v/>
      </c>
      <c r="U14" s="11" t="str">
        <f t="shared" si="7"/>
        <v/>
      </c>
      <c r="V14" s="11" t="str">
        <f t="shared" si="8"/>
        <v/>
      </c>
      <c r="W14" s="11">
        <f t="shared" si="9"/>
        <v>1</v>
      </c>
      <c r="X14" s="11" t="str">
        <f t="shared" si="10"/>
        <v/>
      </c>
      <c r="Y14" s="11" t="str">
        <f t="shared" si="11"/>
        <v/>
      </c>
      <c r="Z14" s="11">
        <f t="shared" si="12"/>
        <v>0</v>
      </c>
    </row>
    <row r="15" spans="2:26">
      <c r="B15" s="21">
        <v>2</v>
      </c>
      <c r="C15" s="8" t="str">
        <f t="shared" si="0"/>
        <v/>
      </c>
      <c r="D15" s="8" t="str">
        <f>IF($C15="","",VLOOKUP($C15,SchoolList!$B$2:$I$1850,3,FALSE))</f>
        <v/>
      </c>
      <c r="E15" s="24" t="str">
        <f>IF($C15="","",VLOOKUP($C15,SchoolList!$B$2:$I$1850,6,FALSE))</f>
        <v/>
      </c>
      <c r="F15" s="25" t="str">
        <f>IF($C15="","",VLOOKUP($C15,SchoolList!$B$2:$I$1850,5,FALSE))</f>
        <v/>
      </c>
      <c r="G15" s="217" t="str">
        <f>IF($C15="","",VLOOKUP($C15,SchoolList!$B$2:$I$1850,4,FALSE))</f>
        <v/>
      </c>
      <c r="H15" s="27" t="str">
        <f t="shared" si="1"/>
        <v/>
      </c>
      <c r="I15" s="26"/>
      <c r="J15" s="132"/>
      <c r="K15" s="133"/>
      <c r="L15" s="9" t="str">
        <f t="shared" si="2"/>
        <v/>
      </c>
      <c r="M15" s="10" t="str">
        <f>IF(C15="","",IF(OR(H15="Yes",G15="NT"),"--",IF(ISERROR(VLOOKUP(F15&amp;P15,'Comparison Schools'!$B$9:$I$18,8,0)),"--",VLOOKUP(F15&amp;P15,'Comparison Schools'!$B$9:$I$18,8,0))))</f>
        <v/>
      </c>
      <c r="N15" s="9" t="str">
        <f t="shared" si="3"/>
        <v/>
      </c>
      <c r="O15" s="138"/>
      <c r="P15" s="28"/>
      <c r="Q15" s="138"/>
      <c r="R15" s="139" t="str">
        <f t="shared" si="4"/>
        <v/>
      </c>
      <c r="S15" s="139" t="str">
        <f t="shared" si="5"/>
        <v/>
      </c>
      <c r="T15" s="11" t="str">
        <f t="shared" si="6"/>
        <v/>
      </c>
      <c r="U15" s="11" t="str">
        <f t="shared" si="7"/>
        <v/>
      </c>
      <c r="V15" s="11" t="str">
        <f t="shared" si="8"/>
        <v/>
      </c>
      <c r="W15" s="11">
        <f t="shared" si="9"/>
        <v>1</v>
      </c>
      <c r="X15" s="11" t="str">
        <f t="shared" si="10"/>
        <v/>
      </c>
      <c r="Y15" s="11" t="str">
        <f t="shared" si="11"/>
        <v/>
      </c>
      <c r="Z15" s="11">
        <f t="shared" si="12"/>
        <v>0</v>
      </c>
    </row>
    <row r="16" spans="2:26">
      <c r="B16" s="21">
        <v>3</v>
      </c>
      <c r="C16" s="8" t="str">
        <f t="shared" si="0"/>
        <v/>
      </c>
      <c r="D16" s="8" t="str">
        <f>IF($C16="","",VLOOKUP($C16,SchoolList!$B$2:$I$1850,3,FALSE))</f>
        <v/>
      </c>
      <c r="E16" s="24" t="str">
        <f>IF($C16="","",VLOOKUP($C16,SchoolList!$B$2:$I$1850,6,FALSE))</f>
        <v/>
      </c>
      <c r="F16" s="25" t="str">
        <f>IF($C16="","",VLOOKUP($C16,SchoolList!$B$2:$I$1850,5,FALSE))</f>
        <v/>
      </c>
      <c r="G16" s="26" t="str">
        <f>IF($C16="","",VLOOKUP($C16,SchoolList!$B$2:$I$1850,4,FALSE))</f>
        <v/>
      </c>
      <c r="H16" s="27" t="str">
        <f t="shared" si="1"/>
        <v/>
      </c>
      <c r="I16" s="26"/>
      <c r="J16" s="132"/>
      <c r="K16" s="133"/>
      <c r="L16" s="9" t="str">
        <f t="shared" si="2"/>
        <v/>
      </c>
      <c r="M16" s="10" t="str">
        <f>IF(C16="","",IF(OR(H16="Yes",G16="NT"),"--",IF(ISERROR(VLOOKUP(F16&amp;P16,'Comparison Schools'!$B$9:$I$18,8,0)),"--",VLOOKUP(F16&amp;P16,'Comparison Schools'!$B$9:$I$18,8,0))))</f>
        <v/>
      </c>
      <c r="N16" s="9" t="str">
        <f t="shared" si="3"/>
        <v/>
      </c>
      <c r="O16" s="138"/>
      <c r="P16" s="28"/>
      <c r="Q16" s="138"/>
      <c r="R16" s="139" t="str">
        <f t="shared" si="4"/>
        <v/>
      </c>
      <c r="S16" s="139" t="str">
        <f t="shared" si="5"/>
        <v/>
      </c>
      <c r="T16" s="11" t="str">
        <f t="shared" si="6"/>
        <v/>
      </c>
      <c r="U16" s="11" t="str">
        <f t="shared" si="7"/>
        <v/>
      </c>
      <c r="V16" s="11" t="str">
        <f t="shared" si="8"/>
        <v/>
      </c>
      <c r="W16" s="11">
        <f t="shared" si="9"/>
        <v>1</v>
      </c>
      <c r="X16" s="11" t="str">
        <f t="shared" si="10"/>
        <v/>
      </c>
      <c r="Y16" s="11" t="str">
        <f t="shared" si="11"/>
        <v/>
      </c>
      <c r="Z16" s="11">
        <f t="shared" si="12"/>
        <v>0</v>
      </c>
    </row>
    <row r="17" spans="2:26">
      <c r="B17" s="21">
        <v>4</v>
      </c>
      <c r="C17" s="8" t="str">
        <f t="shared" si="0"/>
        <v/>
      </c>
      <c r="D17" s="8" t="str">
        <f>IF($C17="","",VLOOKUP($C17,SchoolList!$B$2:$I$1850,3,FALSE))</f>
        <v/>
      </c>
      <c r="E17" s="24" t="str">
        <f>IF($C17="","",VLOOKUP($C17,SchoolList!$B$2:$I$1850,6,FALSE))</f>
        <v/>
      </c>
      <c r="F17" s="25" t="str">
        <f>IF($C17="","",VLOOKUP($C17,SchoolList!$B$2:$I$1850,5,FALSE))</f>
        <v/>
      </c>
      <c r="G17" s="26" t="str">
        <f>IF($C17="","",VLOOKUP($C17,SchoolList!$B$2:$I$1850,4,FALSE))</f>
        <v/>
      </c>
      <c r="H17" s="27" t="str">
        <f t="shared" si="1"/>
        <v/>
      </c>
      <c r="I17" s="26"/>
      <c r="J17" s="132"/>
      <c r="K17" s="133"/>
      <c r="L17" s="9" t="str">
        <f t="shared" si="2"/>
        <v/>
      </c>
      <c r="M17" s="10" t="str">
        <f>IF(C17="","",IF(OR(H17="Yes",G17="NT"),"--",IF(ISERROR(VLOOKUP(F17&amp;P17,'Comparison Schools'!$B$9:$I$18,8,0)),"--",VLOOKUP(F17&amp;P17,'Comparison Schools'!$B$9:$I$18,8,0))))</f>
        <v/>
      </c>
      <c r="N17" s="9" t="str">
        <f t="shared" si="3"/>
        <v/>
      </c>
      <c r="O17" s="138"/>
      <c r="P17" s="28"/>
      <c r="Q17" s="138"/>
      <c r="R17" s="139" t="str">
        <f t="shared" si="4"/>
        <v/>
      </c>
      <c r="S17" s="139" t="str">
        <f t="shared" si="5"/>
        <v/>
      </c>
      <c r="T17" s="11" t="str">
        <f t="shared" si="6"/>
        <v/>
      </c>
      <c r="U17" s="11" t="str">
        <f t="shared" si="7"/>
        <v/>
      </c>
      <c r="V17" s="11" t="str">
        <f t="shared" si="8"/>
        <v/>
      </c>
      <c r="W17" s="11">
        <f t="shared" si="9"/>
        <v>1</v>
      </c>
      <c r="X17" s="11" t="str">
        <f t="shared" si="10"/>
        <v/>
      </c>
      <c r="Y17" s="11" t="str">
        <f t="shared" si="11"/>
        <v/>
      </c>
      <c r="Z17" s="11">
        <f t="shared" si="12"/>
        <v>0</v>
      </c>
    </row>
    <row r="18" spans="2:26">
      <c r="B18" s="21">
        <v>5</v>
      </c>
      <c r="C18" s="8" t="str">
        <f t="shared" si="0"/>
        <v/>
      </c>
      <c r="D18" s="8" t="str">
        <f>IF($C18="","",VLOOKUP($C18,SchoolList!$B$2:$I$1850,3,FALSE))</f>
        <v/>
      </c>
      <c r="E18" s="24" t="str">
        <f>IF($C18="","",VLOOKUP($C18,SchoolList!$B$2:$I$1850,6,FALSE))</f>
        <v/>
      </c>
      <c r="F18" s="25" t="str">
        <f>IF($C18="","",VLOOKUP($C18,SchoolList!$B$2:$I$1850,5,FALSE))</f>
        <v/>
      </c>
      <c r="G18" s="26" t="str">
        <f>IF($C18="","",VLOOKUP($C18,SchoolList!$B$2:$I$1850,4,FALSE))</f>
        <v/>
      </c>
      <c r="H18" s="27" t="str">
        <f t="shared" si="1"/>
        <v/>
      </c>
      <c r="I18" s="26"/>
      <c r="J18" s="132"/>
      <c r="K18" s="133"/>
      <c r="L18" s="9" t="str">
        <f t="shared" si="2"/>
        <v/>
      </c>
      <c r="M18" s="10" t="str">
        <f>IF(C18="","",IF(OR(H18="Yes",G18="NT"),"--",IF(ISERROR(VLOOKUP(F18&amp;P18,'Comparison Schools'!$B$9:$I$18,8,0)),"--",VLOOKUP(F18&amp;P18,'Comparison Schools'!$B$9:$I$18,8,0))))</f>
        <v/>
      </c>
      <c r="N18" s="9" t="str">
        <f t="shared" si="3"/>
        <v/>
      </c>
      <c r="O18" s="138"/>
      <c r="P18" s="28"/>
      <c r="Q18" s="138"/>
      <c r="R18" s="139" t="str">
        <f t="shared" si="4"/>
        <v/>
      </c>
      <c r="S18" s="139" t="str">
        <f t="shared" si="5"/>
        <v/>
      </c>
      <c r="T18" s="11" t="str">
        <f t="shared" si="6"/>
        <v/>
      </c>
      <c r="U18" s="11" t="str">
        <f t="shared" si="7"/>
        <v/>
      </c>
      <c r="V18" s="11" t="str">
        <f t="shared" si="8"/>
        <v/>
      </c>
      <c r="W18" s="11">
        <f t="shared" si="9"/>
        <v>1</v>
      </c>
      <c r="X18" s="11" t="str">
        <f t="shared" si="10"/>
        <v/>
      </c>
      <c r="Y18" s="11" t="str">
        <f t="shared" si="11"/>
        <v/>
      </c>
      <c r="Z18" s="11">
        <f t="shared" si="12"/>
        <v>0</v>
      </c>
    </row>
    <row r="19" spans="2:26">
      <c r="B19" s="21">
        <v>6</v>
      </c>
      <c r="C19" s="8" t="str">
        <f t="shared" si="0"/>
        <v/>
      </c>
      <c r="D19" s="8" t="str">
        <f>IF($C19="","",VLOOKUP($C19,SchoolList!$B$2:$I$1850,3,FALSE))</f>
        <v/>
      </c>
      <c r="E19" s="24" t="str">
        <f>IF($C19="","",VLOOKUP($C19,SchoolList!$B$2:$I$1850,6,FALSE))</f>
        <v/>
      </c>
      <c r="F19" s="25" t="str">
        <f>IF($C19="","",VLOOKUP($C19,SchoolList!$B$2:$I$1850,5,FALSE))</f>
        <v/>
      </c>
      <c r="G19" s="26" t="str">
        <f>IF($C19="","",VLOOKUP($C19,SchoolList!$B$2:$I$1850,4,FALSE))</f>
        <v/>
      </c>
      <c r="H19" s="27" t="str">
        <f t="shared" si="1"/>
        <v/>
      </c>
      <c r="I19" s="26"/>
      <c r="J19" s="132"/>
      <c r="K19" s="133"/>
      <c r="L19" s="9" t="str">
        <f t="shared" si="2"/>
        <v/>
      </c>
      <c r="M19" s="10" t="str">
        <f>IF(C19="","",IF(OR(H19="Yes",G19="NT"),"--",IF(ISERROR(VLOOKUP(F19&amp;P19,'Comparison Schools'!$B$9:$I$18,8,0)),"--",VLOOKUP(F19&amp;P19,'Comparison Schools'!$B$9:$I$18,8,0))))</f>
        <v/>
      </c>
      <c r="N19" s="9" t="str">
        <f t="shared" si="3"/>
        <v/>
      </c>
      <c r="O19" s="138"/>
      <c r="P19" s="28"/>
      <c r="Q19" s="138"/>
      <c r="R19" s="139" t="str">
        <f t="shared" si="4"/>
        <v/>
      </c>
      <c r="S19" s="139" t="str">
        <f t="shared" si="5"/>
        <v/>
      </c>
      <c r="T19" s="11" t="str">
        <f t="shared" si="6"/>
        <v/>
      </c>
      <c r="U19" s="11" t="str">
        <f t="shared" si="7"/>
        <v/>
      </c>
      <c r="V19" s="11" t="str">
        <f t="shared" si="8"/>
        <v/>
      </c>
      <c r="W19" s="11">
        <f t="shared" si="9"/>
        <v>1</v>
      </c>
      <c r="X19" s="11" t="str">
        <f t="shared" si="10"/>
        <v/>
      </c>
      <c r="Y19" s="11" t="str">
        <f t="shared" si="11"/>
        <v/>
      </c>
      <c r="Z19" s="11">
        <f t="shared" si="12"/>
        <v>0</v>
      </c>
    </row>
    <row r="20" spans="2:26">
      <c r="B20" s="21">
        <v>7</v>
      </c>
      <c r="C20" s="8" t="str">
        <f t="shared" si="0"/>
        <v/>
      </c>
      <c r="D20" s="8" t="str">
        <f>IF($C20="","",VLOOKUP($C20,SchoolList!$B$2:$I$1850,3,FALSE))</f>
        <v/>
      </c>
      <c r="E20" s="24" t="str">
        <f>IF($C20="","",VLOOKUP($C20,SchoolList!$B$2:$I$1850,6,FALSE))</f>
        <v/>
      </c>
      <c r="F20" s="25" t="str">
        <f>IF($C20="","",VLOOKUP($C20,SchoolList!$B$2:$I$1850,5,FALSE))</f>
        <v/>
      </c>
      <c r="G20" s="26" t="str">
        <f>IF($C20="","",VLOOKUP($C20,SchoolList!$B$2:$I$1850,4,FALSE))</f>
        <v/>
      </c>
      <c r="H20" s="27" t="str">
        <f t="shared" si="1"/>
        <v/>
      </c>
      <c r="I20" s="26"/>
      <c r="J20" s="132"/>
      <c r="K20" s="133"/>
      <c r="L20" s="9" t="str">
        <f t="shared" si="2"/>
        <v/>
      </c>
      <c r="M20" s="10" t="str">
        <f>IF(C20="","",IF(OR(H20="Yes",G20="NT"),"--",IF(ISERROR(VLOOKUP(F20&amp;P20,'Comparison Schools'!$B$9:$I$18,8,0)),"--",VLOOKUP(F20&amp;P20,'Comparison Schools'!$B$9:$I$18,8,0))))</f>
        <v/>
      </c>
      <c r="N20" s="9" t="str">
        <f t="shared" si="3"/>
        <v/>
      </c>
      <c r="O20" s="138"/>
      <c r="P20" s="28"/>
      <c r="Q20" s="138"/>
      <c r="R20" s="139" t="str">
        <f t="shared" si="4"/>
        <v/>
      </c>
      <c r="S20" s="139" t="str">
        <f t="shared" si="5"/>
        <v/>
      </c>
      <c r="T20" s="11" t="str">
        <f t="shared" si="6"/>
        <v/>
      </c>
      <c r="U20" s="11" t="str">
        <f t="shared" si="7"/>
        <v/>
      </c>
      <c r="V20" s="11" t="str">
        <f t="shared" si="8"/>
        <v/>
      </c>
      <c r="W20" s="11">
        <f t="shared" si="9"/>
        <v>1</v>
      </c>
      <c r="X20" s="11" t="str">
        <f t="shared" si="10"/>
        <v/>
      </c>
      <c r="Y20" s="11" t="str">
        <f t="shared" si="11"/>
        <v/>
      </c>
      <c r="Z20" s="11">
        <f t="shared" si="12"/>
        <v>0</v>
      </c>
    </row>
    <row r="21" spans="2:26">
      <c r="B21" s="21">
        <v>8</v>
      </c>
      <c r="C21" s="8" t="str">
        <f t="shared" si="0"/>
        <v/>
      </c>
      <c r="D21" s="8" t="str">
        <f>IF($C21="","",VLOOKUP($C21,SchoolList!$B$2:$I$1850,3,FALSE))</f>
        <v/>
      </c>
      <c r="E21" s="24" t="str">
        <f>IF($C21="","",VLOOKUP($C21,SchoolList!$B$2:$I$1850,6,FALSE))</f>
        <v/>
      </c>
      <c r="F21" s="25" t="str">
        <f>IF($C21="","",VLOOKUP($C21,SchoolList!$B$2:$I$1850,5,FALSE))</f>
        <v/>
      </c>
      <c r="G21" s="26" t="str">
        <f>IF($C21="","",VLOOKUP($C21,SchoolList!$B$2:$I$1850,4,FALSE))</f>
        <v/>
      </c>
      <c r="H21" s="27" t="str">
        <f t="shared" si="1"/>
        <v/>
      </c>
      <c r="I21" s="26"/>
      <c r="J21" s="132"/>
      <c r="K21" s="133"/>
      <c r="L21" s="9" t="str">
        <f t="shared" si="2"/>
        <v/>
      </c>
      <c r="M21" s="10" t="str">
        <f>IF(C21="","",IF(OR(H21="Yes",G21="NT"),"--",IF(ISERROR(VLOOKUP(F21&amp;P21,'Comparison Schools'!$B$9:$I$18,8,0)),"--",VLOOKUP(F21&amp;P21,'Comparison Schools'!$B$9:$I$18,8,0))))</f>
        <v/>
      </c>
      <c r="N21" s="9" t="str">
        <f t="shared" si="3"/>
        <v/>
      </c>
      <c r="O21" s="138"/>
      <c r="P21" s="28"/>
      <c r="Q21" s="138"/>
      <c r="R21" s="139" t="str">
        <f t="shared" si="4"/>
        <v/>
      </c>
      <c r="S21" s="139" t="str">
        <f t="shared" si="5"/>
        <v/>
      </c>
      <c r="T21" s="11" t="str">
        <f t="shared" si="6"/>
        <v/>
      </c>
      <c r="U21" s="11" t="str">
        <f t="shared" si="7"/>
        <v/>
      </c>
      <c r="V21" s="11" t="str">
        <f t="shared" si="8"/>
        <v/>
      </c>
      <c r="W21" s="11">
        <f t="shared" si="9"/>
        <v>1</v>
      </c>
      <c r="X21" s="11" t="str">
        <f t="shared" si="10"/>
        <v/>
      </c>
      <c r="Y21" s="11" t="str">
        <f t="shared" si="11"/>
        <v/>
      </c>
      <c r="Z21" s="11">
        <f t="shared" si="12"/>
        <v>0</v>
      </c>
    </row>
    <row r="22" spans="2:26">
      <c r="B22" s="21">
        <v>9</v>
      </c>
      <c r="C22" s="8" t="str">
        <f t="shared" si="0"/>
        <v/>
      </c>
      <c r="D22" s="8" t="str">
        <f>IF($C22="","",VLOOKUP($C22,SchoolList!$B$2:$I$1850,3,FALSE))</f>
        <v/>
      </c>
      <c r="E22" s="24" t="str">
        <f>IF($C22="","",VLOOKUP($C22,SchoolList!$B$2:$I$1850,6,FALSE))</f>
        <v/>
      </c>
      <c r="F22" s="25" t="str">
        <f>IF($C22="","",VLOOKUP($C22,SchoolList!$B$2:$I$1850,5,FALSE))</f>
        <v/>
      </c>
      <c r="G22" s="26" t="str">
        <f>IF($C22="","",VLOOKUP($C22,SchoolList!$B$2:$I$1850,4,FALSE))</f>
        <v/>
      </c>
      <c r="H22" s="27" t="str">
        <f t="shared" si="1"/>
        <v/>
      </c>
      <c r="I22" s="26"/>
      <c r="J22" s="132"/>
      <c r="K22" s="133"/>
      <c r="L22" s="9" t="str">
        <f t="shared" si="2"/>
        <v/>
      </c>
      <c r="M22" s="10" t="str">
        <f>IF(C22="","",IF(OR(H22="Yes",G22="NT"),"--",IF(ISERROR(VLOOKUP(F22&amp;P22,'Comparison Schools'!$B$9:$I$18,8,0)),"--",VLOOKUP(F22&amp;P22,'Comparison Schools'!$B$9:$I$18,8,0))))</f>
        <v/>
      </c>
      <c r="N22" s="9" t="str">
        <f t="shared" si="3"/>
        <v/>
      </c>
      <c r="O22" s="138"/>
      <c r="P22" s="28"/>
      <c r="Q22" s="138"/>
      <c r="R22" s="139" t="str">
        <f t="shared" si="4"/>
        <v/>
      </c>
      <c r="S22" s="139" t="str">
        <f t="shared" si="5"/>
        <v/>
      </c>
      <c r="T22" s="11" t="str">
        <f t="shared" si="6"/>
        <v/>
      </c>
      <c r="U22" s="11" t="str">
        <f t="shared" si="7"/>
        <v/>
      </c>
      <c r="V22" s="11" t="str">
        <f t="shared" si="8"/>
        <v/>
      </c>
      <c r="W22" s="11">
        <f t="shared" si="9"/>
        <v>1</v>
      </c>
      <c r="X22" s="11" t="str">
        <f t="shared" si="10"/>
        <v/>
      </c>
      <c r="Y22" s="11" t="str">
        <f t="shared" si="11"/>
        <v/>
      </c>
      <c r="Z22" s="11">
        <f t="shared" si="12"/>
        <v>0</v>
      </c>
    </row>
    <row r="23" spans="2:26">
      <c r="B23" s="21">
        <v>10</v>
      </c>
      <c r="C23" s="8" t="str">
        <f t="shared" si="0"/>
        <v/>
      </c>
      <c r="D23" s="8" t="str">
        <f>IF($C23="","",VLOOKUP($C23,SchoolList!$B$2:$I$1850,3,FALSE))</f>
        <v/>
      </c>
      <c r="E23" s="24" t="str">
        <f>IF($C23="","",VLOOKUP($C23,SchoolList!$B$2:$I$1850,6,FALSE))</f>
        <v/>
      </c>
      <c r="F23" s="25" t="str">
        <f>IF($C23="","",VLOOKUP($C23,SchoolList!$B$2:$I$1850,5,FALSE))</f>
        <v/>
      </c>
      <c r="G23" s="26" t="str">
        <f>IF($C23="","",VLOOKUP($C23,SchoolList!$B$2:$I$1850,4,FALSE))</f>
        <v/>
      </c>
      <c r="H23" s="27" t="str">
        <f t="shared" si="1"/>
        <v/>
      </c>
      <c r="I23" s="26"/>
      <c r="J23" s="132"/>
      <c r="K23" s="133"/>
      <c r="L23" s="9" t="str">
        <f t="shared" si="2"/>
        <v/>
      </c>
      <c r="M23" s="10" t="str">
        <f>IF(C23="","",IF(OR(H23="Yes",G23="NT"),"--",IF(ISERROR(VLOOKUP(F23&amp;P23,'Comparison Schools'!$B$9:$I$18,8,0)),"--",VLOOKUP(F23&amp;P23,'Comparison Schools'!$B$9:$I$18,8,0))))</f>
        <v/>
      </c>
      <c r="N23" s="9" t="str">
        <f t="shared" si="3"/>
        <v/>
      </c>
      <c r="O23" s="138"/>
      <c r="P23" s="28"/>
      <c r="Q23" s="138"/>
      <c r="R23" s="139" t="str">
        <f t="shared" si="4"/>
        <v/>
      </c>
      <c r="S23" s="139" t="str">
        <f t="shared" si="5"/>
        <v/>
      </c>
      <c r="T23" s="11" t="str">
        <f t="shared" si="6"/>
        <v/>
      </c>
      <c r="U23" s="11" t="str">
        <f t="shared" si="7"/>
        <v/>
      </c>
      <c r="V23" s="11" t="str">
        <f t="shared" si="8"/>
        <v/>
      </c>
      <c r="W23" s="11">
        <f t="shared" si="9"/>
        <v>1</v>
      </c>
      <c r="X23" s="11" t="str">
        <f t="shared" si="10"/>
        <v/>
      </c>
      <c r="Y23" s="11" t="str">
        <f t="shared" si="11"/>
        <v/>
      </c>
      <c r="Z23" s="11">
        <f t="shared" si="12"/>
        <v>0</v>
      </c>
    </row>
    <row r="24" spans="2:26">
      <c r="B24" s="21">
        <v>11</v>
      </c>
      <c r="C24" s="8" t="str">
        <f t="shared" si="0"/>
        <v/>
      </c>
      <c r="D24" s="8" t="str">
        <f>IF($C24="","",VLOOKUP($C24,SchoolList!$B$2:$I$1850,3,FALSE))</f>
        <v/>
      </c>
      <c r="E24" s="24" t="str">
        <f>IF($C24="","",VLOOKUP($C24,SchoolList!$B$2:$I$1850,6,FALSE))</f>
        <v/>
      </c>
      <c r="F24" s="25" t="str">
        <f>IF($C24="","",VLOOKUP($C24,SchoolList!$B$2:$I$1850,5,FALSE))</f>
        <v/>
      </c>
      <c r="G24" s="26" t="str">
        <f>IF($C24="","",VLOOKUP($C24,SchoolList!$B$2:$I$1850,4,FALSE))</f>
        <v/>
      </c>
      <c r="H24" s="27" t="str">
        <f t="shared" si="1"/>
        <v/>
      </c>
      <c r="I24" s="26"/>
      <c r="J24" s="132"/>
      <c r="K24" s="133"/>
      <c r="L24" s="9" t="str">
        <f t="shared" si="2"/>
        <v/>
      </c>
      <c r="M24" s="10" t="str">
        <f>IF(C24="","",IF(OR(H24="Yes",G24="NT"),"--",IF(ISERROR(VLOOKUP(F24&amp;P24,'Comparison Schools'!$B$9:$I$18,8,0)),"--",VLOOKUP(F24&amp;P24,'Comparison Schools'!$B$9:$I$18,8,0))))</f>
        <v/>
      </c>
      <c r="N24" s="9" t="str">
        <f t="shared" si="3"/>
        <v/>
      </c>
      <c r="O24" s="138"/>
      <c r="P24" s="28"/>
      <c r="Q24" s="138"/>
      <c r="R24" s="139" t="str">
        <f t="shared" si="4"/>
        <v/>
      </c>
      <c r="S24" s="139" t="str">
        <f t="shared" si="5"/>
        <v/>
      </c>
      <c r="T24" s="11" t="str">
        <f t="shared" si="6"/>
        <v/>
      </c>
      <c r="U24" s="11" t="str">
        <f t="shared" si="7"/>
        <v/>
      </c>
      <c r="V24" s="11" t="str">
        <f t="shared" si="8"/>
        <v/>
      </c>
      <c r="W24" s="11">
        <f t="shared" si="9"/>
        <v>1</v>
      </c>
      <c r="X24" s="11" t="str">
        <f t="shared" si="10"/>
        <v/>
      </c>
      <c r="Y24" s="11" t="str">
        <f t="shared" si="11"/>
        <v/>
      </c>
      <c r="Z24" s="11">
        <f t="shared" si="12"/>
        <v>0</v>
      </c>
    </row>
    <row r="25" spans="2:26">
      <c r="B25" s="21">
        <v>12</v>
      </c>
      <c r="C25" s="8" t="str">
        <f t="shared" si="0"/>
        <v/>
      </c>
      <c r="D25" s="8" t="str">
        <f>IF($C25="","",VLOOKUP($C25,SchoolList!$B$2:$I$1850,3,FALSE))</f>
        <v/>
      </c>
      <c r="E25" s="24" t="str">
        <f>IF($C25="","",VLOOKUP($C25,SchoolList!$B$2:$I$1850,6,FALSE))</f>
        <v/>
      </c>
      <c r="F25" s="25" t="str">
        <f>IF($C25="","",VLOOKUP($C25,SchoolList!$B$2:$I$1850,5,FALSE))</f>
        <v/>
      </c>
      <c r="G25" s="26" t="str">
        <f>IF($C25="","",VLOOKUP($C25,SchoolList!$B$2:$I$1850,4,FALSE))</f>
        <v/>
      </c>
      <c r="H25" s="27" t="str">
        <f t="shared" si="1"/>
        <v/>
      </c>
      <c r="I25" s="26"/>
      <c r="J25" s="132"/>
      <c r="K25" s="133"/>
      <c r="L25" s="9" t="str">
        <f t="shared" si="2"/>
        <v/>
      </c>
      <c r="M25" s="10" t="str">
        <f>IF(C25="","",IF(OR(H25="Yes",G25="NT"),"--",IF(ISERROR(VLOOKUP(F25&amp;P25,'Comparison Schools'!$B$9:$I$18,8,0)),"--",VLOOKUP(F25&amp;P25,'Comparison Schools'!$B$9:$I$18,8,0))))</f>
        <v/>
      </c>
      <c r="N25" s="9" t="str">
        <f t="shared" si="3"/>
        <v/>
      </c>
      <c r="O25" s="138"/>
      <c r="P25" s="28"/>
      <c r="Q25" s="138"/>
      <c r="R25" s="139" t="str">
        <f t="shared" si="4"/>
        <v/>
      </c>
      <c r="S25" s="139" t="str">
        <f t="shared" si="5"/>
        <v/>
      </c>
      <c r="T25" s="11" t="str">
        <f t="shared" si="6"/>
        <v/>
      </c>
      <c r="U25" s="11" t="str">
        <f t="shared" si="7"/>
        <v/>
      </c>
      <c r="V25" s="11" t="str">
        <f t="shared" si="8"/>
        <v/>
      </c>
      <c r="W25" s="11">
        <f t="shared" si="9"/>
        <v>1</v>
      </c>
      <c r="X25" s="11" t="str">
        <f t="shared" si="10"/>
        <v/>
      </c>
      <c r="Y25" s="11" t="str">
        <f t="shared" si="11"/>
        <v/>
      </c>
      <c r="Z25" s="11">
        <f t="shared" si="12"/>
        <v>0</v>
      </c>
    </row>
    <row r="26" spans="2:26">
      <c r="B26" s="21">
        <v>13</v>
      </c>
      <c r="C26" s="8" t="str">
        <f t="shared" si="0"/>
        <v/>
      </c>
      <c r="D26" s="8" t="str">
        <f>IF($C26="","",VLOOKUP($C26,SchoolList!$B$2:$I$1850,3,FALSE))</f>
        <v/>
      </c>
      <c r="E26" s="24" t="str">
        <f>IF($C26="","",VLOOKUP($C26,SchoolList!$B$2:$I$1850,6,FALSE))</f>
        <v/>
      </c>
      <c r="F26" s="25" t="str">
        <f>IF($C26="","",VLOOKUP($C26,SchoolList!$B$2:$I$1850,5,FALSE))</f>
        <v/>
      </c>
      <c r="G26" s="26" t="str">
        <f>IF($C26="","",VLOOKUP($C26,SchoolList!$B$2:$I$1850,4,FALSE))</f>
        <v/>
      </c>
      <c r="H26" s="27" t="str">
        <f t="shared" si="1"/>
        <v/>
      </c>
      <c r="I26" s="26"/>
      <c r="J26" s="132"/>
      <c r="K26" s="133"/>
      <c r="L26" s="9" t="str">
        <f t="shared" si="2"/>
        <v/>
      </c>
      <c r="M26" s="10" t="str">
        <f>IF(C26="","",IF(OR(H26="Yes",G26="NT"),"--",IF(ISERROR(VLOOKUP(F26&amp;P26,'Comparison Schools'!$B$9:$I$18,8,0)),"--",VLOOKUP(F26&amp;P26,'Comparison Schools'!$B$9:$I$18,8,0))))</f>
        <v/>
      </c>
      <c r="N26" s="9" t="str">
        <f t="shared" si="3"/>
        <v/>
      </c>
      <c r="O26" s="138"/>
      <c r="P26" s="28"/>
      <c r="Q26" s="138"/>
      <c r="R26" s="139" t="str">
        <f t="shared" si="4"/>
        <v/>
      </c>
      <c r="S26" s="139" t="str">
        <f t="shared" si="5"/>
        <v/>
      </c>
      <c r="T26" s="11" t="str">
        <f t="shared" si="6"/>
        <v/>
      </c>
      <c r="U26" s="11" t="str">
        <f t="shared" si="7"/>
        <v/>
      </c>
      <c r="V26" s="11" t="str">
        <f t="shared" si="8"/>
        <v/>
      </c>
      <c r="W26" s="11">
        <f t="shared" si="9"/>
        <v>1</v>
      </c>
      <c r="X26" s="11" t="str">
        <f t="shared" si="10"/>
        <v/>
      </c>
      <c r="Y26" s="11" t="str">
        <f t="shared" si="11"/>
        <v/>
      </c>
      <c r="Z26" s="11">
        <f t="shared" si="12"/>
        <v>0</v>
      </c>
    </row>
    <row r="27" spans="2:26">
      <c r="B27" s="21">
        <v>14</v>
      </c>
      <c r="C27" s="8" t="str">
        <f t="shared" si="0"/>
        <v/>
      </c>
      <c r="D27" s="8" t="str">
        <f>IF($C27="","",VLOOKUP($C27,SchoolList!$B$2:$I$1850,3,FALSE))</f>
        <v/>
      </c>
      <c r="E27" s="24" t="str">
        <f>IF($C27="","",VLOOKUP($C27,SchoolList!$B$2:$I$1850,6,FALSE))</f>
        <v/>
      </c>
      <c r="F27" s="25" t="str">
        <f>IF($C27="","",VLOOKUP($C27,SchoolList!$B$2:$I$1850,5,FALSE))</f>
        <v/>
      </c>
      <c r="G27" s="26" t="str">
        <f>IF($C27="","",VLOOKUP($C27,SchoolList!$B$2:$I$1850,4,FALSE))</f>
        <v/>
      </c>
      <c r="H27" s="27" t="str">
        <f t="shared" si="1"/>
        <v/>
      </c>
      <c r="I27" s="26"/>
      <c r="J27" s="132"/>
      <c r="K27" s="133"/>
      <c r="L27" s="9" t="str">
        <f t="shared" si="2"/>
        <v/>
      </c>
      <c r="M27" s="10" t="str">
        <f>IF(C27="","",IF(OR(H27="Yes",G27="NT"),"--",IF(ISERROR(VLOOKUP(F27&amp;P27,'Comparison Schools'!$B$9:$I$18,8,0)),"--",VLOOKUP(F27&amp;P27,'Comparison Schools'!$B$9:$I$18,8,0))))</f>
        <v/>
      </c>
      <c r="N27" s="9" t="str">
        <f t="shared" si="3"/>
        <v/>
      </c>
      <c r="O27" s="138"/>
      <c r="P27" s="28"/>
      <c r="Q27" s="138"/>
      <c r="R27" s="139" t="str">
        <f t="shared" si="4"/>
        <v/>
      </c>
      <c r="S27" s="139" t="str">
        <f t="shared" si="5"/>
        <v/>
      </c>
      <c r="T27" s="11" t="str">
        <f t="shared" si="6"/>
        <v/>
      </c>
      <c r="U27" s="11" t="str">
        <f t="shared" si="7"/>
        <v/>
      </c>
      <c r="V27" s="11" t="str">
        <f t="shared" si="8"/>
        <v/>
      </c>
      <c r="W27" s="11">
        <f t="shared" si="9"/>
        <v>1</v>
      </c>
      <c r="X27" s="11" t="str">
        <f t="shared" si="10"/>
        <v/>
      </c>
      <c r="Y27" s="11" t="str">
        <f t="shared" si="11"/>
        <v/>
      </c>
      <c r="Z27" s="11">
        <f t="shared" si="12"/>
        <v>0</v>
      </c>
    </row>
    <row r="28" spans="2:26">
      <c r="B28" s="21">
        <v>15</v>
      </c>
      <c r="C28" s="8" t="str">
        <f t="shared" si="0"/>
        <v/>
      </c>
      <c r="D28" s="8" t="str">
        <f>IF($C28="","",VLOOKUP($C28,SchoolList!$B$2:$I$1850,3,FALSE))</f>
        <v/>
      </c>
      <c r="E28" s="24" t="str">
        <f>IF($C28="","",VLOOKUP($C28,SchoolList!$B$2:$I$1850,6,FALSE))</f>
        <v/>
      </c>
      <c r="F28" s="25" t="str">
        <f>IF($C28="","",VLOOKUP($C28,SchoolList!$B$2:$I$1850,5,FALSE))</f>
        <v/>
      </c>
      <c r="G28" s="26" t="str">
        <f>IF($C28="","",VLOOKUP($C28,SchoolList!$B$2:$I$1850,4,FALSE))</f>
        <v/>
      </c>
      <c r="H28" s="27" t="str">
        <f t="shared" si="1"/>
        <v/>
      </c>
      <c r="I28" s="26"/>
      <c r="J28" s="132"/>
      <c r="K28" s="133"/>
      <c r="L28" s="9" t="str">
        <f t="shared" si="2"/>
        <v/>
      </c>
      <c r="M28" s="10" t="str">
        <f>IF(C28="","",IF(OR(H28="Yes",G28="NT"),"--",IF(ISERROR(VLOOKUP(F28&amp;P28,'Comparison Schools'!$B$9:$I$18,8,0)),"--",VLOOKUP(F28&amp;P28,'Comparison Schools'!$B$9:$I$18,8,0))))</f>
        <v/>
      </c>
      <c r="N28" s="9" t="str">
        <f t="shared" si="3"/>
        <v/>
      </c>
      <c r="O28" s="138"/>
      <c r="P28" s="28"/>
      <c r="Q28" s="138"/>
      <c r="R28" s="139" t="str">
        <f t="shared" si="4"/>
        <v/>
      </c>
      <c r="S28" s="139" t="str">
        <f t="shared" si="5"/>
        <v/>
      </c>
      <c r="T28" s="11" t="str">
        <f t="shared" si="6"/>
        <v/>
      </c>
      <c r="U28" s="11" t="str">
        <f t="shared" si="7"/>
        <v/>
      </c>
      <c r="V28" s="11" t="str">
        <f t="shared" si="8"/>
        <v/>
      </c>
      <c r="W28" s="11">
        <f t="shared" si="9"/>
        <v>1</v>
      </c>
      <c r="X28" s="11" t="str">
        <f t="shared" si="10"/>
        <v/>
      </c>
      <c r="Y28" s="11" t="str">
        <f t="shared" si="11"/>
        <v/>
      </c>
      <c r="Z28" s="11">
        <f t="shared" si="12"/>
        <v>0</v>
      </c>
    </row>
    <row r="29" spans="2:26">
      <c r="B29" s="21">
        <v>16</v>
      </c>
      <c r="C29" s="8" t="str">
        <f t="shared" si="0"/>
        <v/>
      </c>
      <c r="D29" s="8" t="str">
        <f>IF($C29="","",VLOOKUP($C29,SchoolList!$B$2:$I$1850,3,FALSE))</f>
        <v/>
      </c>
      <c r="E29" s="24" t="str">
        <f>IF($C29="","",VLOOKUP($C29,SchoolList!$B$2:$I$1850,6,FALSE))</f>
        <v/>
      </c>
      <c r="F29" s="25" t="str">
        <f>IF($C29="","",VLOOKUP($C29,SchoolList!$B$2:$I$1850,5,FALSE))</f>
        <v/>
      </c>
      <c r="G29" s="26" t="str">
        <f>IF($C29="","",VLOOKUP($C29,SchoolList!$B$2:$I$1850,4,FALSE))</f>
        <v/>
      </c>
      <c r="H29" s="27" t="str">
        <f t="shared" si="1"/>
        <v/>
      </c>
      <c r="I29" s="26"/>
      <c r="J29" s="132"/>
      <c r="K29" s="133"/>
      <c r="L29" s="9" t="str">
        <f t="shared" si="2"/>
        <v/>
      </c>
      <c r="M29" s="10" t="str">
        <f>IF(C29="","",IF(OR(H29="Yes",G29="NT"),"--",IF(ISERROR(VLOOKUP(F29&amp;P29,'Comparison Schools'!$B$9:$I$18,8,0)),"--",VLOOKUP(F29&amp;P29,'Comparison Schools'!$B$9:$I$18,8,0))))</f>
        <v/>
      </c>
      <c r="N29" s="9" t="str">
        <f t="shared" si="3"/>
        <v/>
      </c>
      <c r="O29" s="138"/>
      <c r="P29" s="28"/>
      <c r="Q29" s="138"/>
      <c r="R29" s="139" t="str">
        <f t="shared" si="4"/>
        <v/>
      </c>
      <c r="S29" s="139" t="str">
        <f t="shared" si="5"/>
        <v/>
      </c>
      <c r="T29" s="11" t="str">
        <f t="shared" si="6"/>
        <v/>
      </c>
      <c r="U29" s="11" t="str">
        <f t="shared" si="7"/>
        <v/>
      </c>
      <c r="V29" s="11" t="str">
        <f t="shared" si="8"/>
        <v/>
      </c>
      <c r="W29" s="11">
        <f t="shared" si="9"/>
        <v>1</v>
      </c>
      <c r="X29" s="11" t="str">
        <f t="shared" si="10"/>
        <v/>
      </c>
      <c r="Y29" s="11" t="str">
        <f t="shared" si="11"/>
        <v/>
      </c>
      <c r="Z29" s="11">
        <f t="shared" si="12"/>
        <v>0</v>
      </c>
    </row>
    <row r="30" spans="2:26">
      <c r="B30" s="21">
        <v>17</v>
      </c>
      <c r="C30" s="8" t="str">
        <f t="shared" si="0"/>
        <v/>
      </c>
      <c r="D30" s="8" t="str">
        <f>IF($C30="","",VLOOKUP($C30,SchoolList!$B$2:$I$1850,3,FALSE))</f>
        <v/>
      </c>
      <c r="E30" s="24" t="str">
        <f>IF($C30="","",VLOOKUP($C30,SchoolList!$B$2:$I$1850,6,FALSE))</f>
        <v/>
      </c>
      <c r="F30" s="25" t="str">
        <f>IF($C30="","",VLOOKUP($C30,SchoolList!$B$2:$I$1850,5,FALSE))</f>
        <v/>
      </c>
      <c r="G30" s="26" t="str">
        <f>IF($C30="","",VLOOKUP($C30,SchoolList!$B$2:$I$1850,4,FALSE))</f>
        <v/>
      </c>
      <c r="H30" s="27" t="str">
        <f t="shared" si="1"/>
        <v/>
      </c>
      <c r="I30" s="26"/>
      <c r="J30" s="132"/>
      <c r="K30" s="133"/>
      <c r="L30" s="9" t="str">
        <f t="shared" si="2"/>
        <v/>
      </c>
      <c r="M30" s="10" t="str">
        <f>IF(C30="","",IF(OR(H30="Yes",G30="NT"),"--",IF(ISERROR(VLOOKUP(F30&amp;P30,'Comparison Schools'!$B$9:$I$18,8,0)),"--",VLOOKUP(F30&amp;P30,'Comparison Schools'!$B$9:$I$18,8,0))))</f>
        <v/>
      </c>
      <c r="N30" s="9" t="str">
        <f t="shared" si="3"/>
        <v/>
      </c>
      <c r="O30" s="138"/>
      <c r="P30" s="28"/>
      <c r="Q30" s="138"/>
      <c r="R30" s="139" t="str">
        <f t="shared" si="4"/>
        <v/>
      </c>
      <c r="S30" s="139" t="str">
        <f t="shared" si="5"/>
        <v/>
      </c>
      <c r="T30" s="11" t="str">
        <f t="shared" si="6"/>
        <v/>
      </c>
      <c r="U30" s="11" t="str">
        <f t="shared" si="7"/>
        <v/>
      </c>
      <c r="V30" s="11" t="str">
        <f t="shared" si="8"/>
        <v/>
      </c>
      <c r="W30" s="11">
        <f t="shared" si="9"/>
        <v>1</v>
      </c>
      <c r="X30" s="11" t="str">
        <f t="shared" si="10"/>
        <v/>
      </c>
      <c r="Y30" s="11" t="str">
        <f t="shared" si="11"/>
        <v/>
      </c>
      <c r="Z30" s="11">
        <f t="shared" si="12"/>
        <v>0</v>
      </c>
    </row>
    <row r="31" spans="2:26">
      <c r="B31" s="21">
        <v>18</v>
      </c>
      <c r="C31" s="8" t="str">
        <f t="shared" si="0"/>
        <v/>
      </c>
      <c r="D31" s="8" t="str">
        <f>IF($C31="","",VLOOKUP($C31,SchoolList!$B$2:$I$1850,3,FALSE))</f>
        <v/>
      </c>
      <c r="E31" s="24" t="str">
        <f>IF($C31="","",VLOOKUP($C31,SchoolList!$B$2:$I$1850,6,FALSE))</f>
        <v/>
      </c>
      <c r="F31" s="25" t="str">
        <f>IF($C31="","",VLOOKUP($C31,SchoolList!$B$2:$I$1850,5,FALSE))</f>
        <v/>
      </c>
      <c r="G31" s="26" t="str">
        <f>IF($C31="","",VLOOKUP($C31,SchoolList!$B$2:$I$1850,4,FALSE))</f>
        <v/>
      </c>
      <c r="H31" s="27" t="str">
        <f t="shared" si="1"/>
        <v/>
      </c>
      <c r="I31" s="26"/>
      <c r="J31" s="132"/>
      <c r="K31" s="133"/>
      <c r="L31" s="9" t="str">
        <f t="shared" si="2"/>
        <v/>
      </c>
      <c r="M31" s="10" t="str">
        <f>IF(C31="","",IF(OR(H31="Yes",G31="NT"),"--",IF(ISERROR(VLOOKUP(F31&amp;P31,'Comparison Schools'!$B$9:$I$18,8,0)),"--",VLOOKUP(F31&amp;P31,'Comparison Schools'!$B$9:$I$18,8,0))))</f>
        <v/>
      </c>
      <c r="N31" s="9" t="str">
        <f t="shared" si="3"/>
        <v/>
      </c>
      <c r="O31" s="138"/>
      <c r="P31" s="28"/>
      <c r="Q31" s="138"/>
      <c r="R31" s="139" t="str">
        <f t="shared" si="4"/>
        <v/>
      </c>
      <c r="S31" s="139" t="str">
        <f t="shared" si="5"/>
        <v/>
      </c>
      <c r="T31" s="11" t="str">
        <f t="shared" si="6"/>
        <v/>
      </c>
      <c r="U31" s="11" t="str">
        <f t="shared" si="7"/>
        <v/>
      </c>
      <c r="V31" s="11" t="str">
        <f t="shared" si="8"/>
        <v/>
      </c>
      <c r="W31" s="11">
        <f t="shared" si="9"/>
        <v>1</v>
      </c>
      <c r="X31" s="11" t="str">
        <f t="shared" si="10"/>
        <v/>
      </c>
      <c r="Y31" s="11" t="str">
        <f t="shared" si="11"/>
        <v/>
      </c>
      <c r="Z31" s="11">
        <f t="shared" si="12"/>
        <v>0</v>
      </c>
    </row>
    <row r="32" spans="2:26">
      <c r="B32" s="21">
        <v>19</v>
      </c>
      <c r="C32" s="8" t="str">
        <f t="shared" si="0"/>
        <v/>
      </c>
      <c r="D32" s="8" t="str">
        <f>IF($C32="","",VLOOKUP($C32,SchoolList!$B$2:$I$1850,3,FALSE))</f>
        <v/>
      </c>
      <c r="E32" s="24" t="str">
        <f>IF($C32="","",VLOOKUP($C32,SchoolList!$B$2:$I$1850,6,FALSE))</f>
        <v/>
      </c>
      <c r="F32" s="25" t="str">
        <f>IF($C32="","",VLOOKUP($C32,SchoolList!$B$2:$I$1850,5,FALSE))</f>
        <v/>
      </c>
      <c r="G32" s="26" t="str">
        <f>IF($C32="","",VLOOKUP($C32,SchoolList!$B$2:$I$1850,4,FALSE))</f>
        <v/>
      </c>
      <c r="H32" s="27" t="str">
        <f t="shared" si="1"/>
        <v/>
      </c>
      <c r="I32" s="26"/>
      <c r="J32" s="132"/>
      <c r="K32" s="133"/>
      <c r="L32" s="9" t="str">
        <f t="shared" si="2"/>
        <v/>
      </c>
      <c r="M32" s="10" t="str">
        <f>IF(C32="","",IF(OR(H32="Yes",G32="NT"),"--",IF(ISERROR(VLOOKUP(F32&amp;P32,'Comparison Schools'!$B$9:$I$18,8,0)),"--",VLOOKUP(F32&amp;P32,'Comparison Schools'!$B$9:$I$18,8,0))))</f>
        <v/>
      </c>
      <c r="N32" s="9" t="str">
        <f t="shared" si="3"/>
        <v/>
      </c>
      <c r="O32" s="138"/>
      <c r="P32" s="28"/>
      <c r="Q32" s="138"/>
      <c r="R32" s="139" t="str">
        <f t="shared" si="4"/>
        <v/>
      </c>
      <c r="S32" s="139" t="str">
        <f t="shared" si="5"/>
        <v/>
      </c>
      <c r="T32" s="11" t="str">
        <f t="shared" si="6"/>
        <v/>
      </c>
      <c r="U32" s="11" t="str">
        <f t="shared" si="7"/>
        <v/>
      </c>
      <c r="V32" s="11" t="str">
        <f t="shared" si="8"/>
        <v/>
      </c>
      <c r="W32" s="11">
        <f t="shared" si="9"/>
        <v>1</v>
      </c>
      <c r="X32" s="11" t="str">
        <f t="shared" si="10"/>
        <v/>
      </c>
      <c r="Y32" s="11" t="str">
        <f t="shared" si="11"/>
        <v/>
      </c>
      <c r="Z32" s="11">
        <f t="shared" si="12"/>
        <v>0</v>
      </c>
    </row>
    <row r="33" spans="2:26">
      <c r="B33" s="21">
        <v>20</v>
      </c>
      <c r="C33" s="8" t="str">
        <f t="shared" si="0"/>
        <v/>
      </c>
      <c r="D33" s="8" t="str">
        <f>IF($C33="","",VLOOKUP($C33,SchoolList!$B$2:$I$1850,3,FALSE))</f>
        <v/>
      </c>
      <c r="E33" s="24" t="str">
        <f>IF($C33="","",VLOOKUP($C33,SchoolList!$B$2:$I$1850,6,FALSE))</f>
        <v/>
      </c>
      <c r="F33" s="25" t="str">
        <f>IF($C33="","",VLOOKUP($C33,SchoolList!$B$2:$I$1850,5,FALSE))</f>
        <v/>
      </c>
      <c r="G33" s="26" t="str">
        <f>IF($C33="","",VLOOKUP($C33,SchoolList!$B$2:$I$1850,4,FALSE))</f>
        <v/>
      </c>
      <c r="H33" s="27" t="str">
        <f t="shared" si="1"/>
        <v/>
      </c>
      <c r="I33" s="26"/>
      <c r="J33" s="132"/>
      <c r="K33" s="133"/>
      <c r="L33" s="9" t="str">
        <f t="shared" si="2"/>
        <v/>
      </c>
      <c r="M33" s="10" t="str">
        <f>IF(C33="","",IF(OR(H33="Yes",G33="NT"),"--",IF(ISERROR(VLOOKUP(F33&amp;P33,'Comparison Schools'!$B$9:$I$18,8,0)),"--",VLOOKUP(F33&amp;P33,'Comparison Schools'!$B$9:$I$18,8,0))))</f>
        <v/>
      </c>
      <c r="N33" s="9" t="str">
        <f t="shared" si="3"/>
        <v/>
      </c>
      <c r="O33" s="138"/>
      <c r="P33" s="28"/>
      <c r="Q33" s="138"/>
      <c r="R33" s="139" t="str">
        <f t="shared" si="4"/>
        <v/>
      </c>
      <c r="S33" s="139" t="str">
        <f t="shared" si="5"/>
        <v/>
      </c>
      <c r="T33" s="11" t="str">
        <f t="shared" si="6"/>
        <v/>
      </c>
      <c r="U33" s="11" t="str">
        <f t="shared" si="7"/>
        <v/>
      </c>
      <c r="V33" s="11" t="str">
        <f t="shared" si="8"/>
        <v/>
      </c>
      <c r="W33" s="11">
        <f t="shared" si="9"/>
        <v>1</v>
      </c>
      <c r="X33" s="11" t="str">
        <f t="shared" si="10"/>
        <v/>
      </c>
      <c r="Y33" s="11" t="str">
        <f t="shared" si="11"/>
        <v/>
      </c>
      <c r="Z33" s="11">
        <f t="shared" si="12"/>
        <v>0</v>
      </c>
    </row>
    <row r="34" spans="2:26">
      <c r="B34" s="21">
        <v>21</v>
      </c>
      <c r="C34" s="8" t="str">
        <f t="shared" si="0"/>
        <v/>
      </c>
      <c r="D34" s="8" t="str">
        <f>IF($C34="","",VLOOKUP($C34,SchoolList!$B$2:$I$1850,3,FALSE))</f>
        <v/>
      </c>
      <c r="E34" s="24" t="str">
        <f>IF($C34="","",VLOOKUP($C34,SchoolList!$B$2:$I$1850,6,FALSE))</f>
        <v/>
      </c>
      <c r="F34" s="25" t="str">
        <f>IF($C34="","",VLOOKUP($C34,SchoolList!$B$2:$I$1850,5,FALSE))</f>
        <v/>
      </c>
      <c r="G34" s="26" t="str">
        <f>IF($C34="","",VLOOKUP($C34,SchoolList!$B$2:$I$1850,4,FALSE))</f>
        <v/>
      </c>
      <c r="H34" s="27" t="str">
        <f t="shared" si="1"/>
        <v/>
      </c>
      <c r="I34" s="26"/>
      <c r="J34" s="132"/>
      <c r="K34" s="133"/>
      <c r="L34" s="9" t="str">
        <f t="shared" si="2"/>
        <v/>
      </c>
      <c r="M34" s="10" t="str">
        <f>IF(C34="","",IF(OR(H34="Yes",G34="NT"),"--",IF(ISERROR(VLOOKUP(F34&amp;P34,'Comparison Schools'!$B$9:$I$18,8,0)),"--",VLOOKUP(F34&amp;P34,'Comparison Schools'!$B$9:$I$18,8,0))))</f>
        <v/>
      </c>
      <c r="N34" s="9" t="str">
        <f t="shared" si="3"/>
        <v/>
      </c>
      <c r="O34" s="138"/>
      <c r="P34" s="28"/>
      <c r="Q34" s="138"/>
      <c r="R34" s="139" t="str">
        <f t="shared" si="4"/>
        <v/>
      </c>
      <c r="S34" s="139" t="str">
        <f t="shared" si="5"/>
        <v/>
      </c>
      <c r="T34" s="11" t="str">
        <f t="shared" si="6"/>
        <v/>
      </c>
      <c r="U34" s="11" t="str">
        <f t="shared" si="7"/>
        <v/>
      </c>
      <c r="V34" s="11" t="str">
        <f t="shared" si="8"/>
        <v/>
      </c>
      <c r="W34" s="11">
        <f t="shared" si="9"/>
        <v>1</v>
      </c>
      <c r="X34" s="11" t="str">
        <f t="shared" si="10"/>
        <v/>
      </c>
      <c r="Y34" s="11" t="str">
        <f t="shared" si="11"/>
        <v/>
      </c>
      <c r="Z34" s="11">
        <f t="shared" si="12"/>
        <v>0</v>
      </c>
    </row>
    <row r="35" spans="2:26">
      <c r="B35" s="21">
        <v>22</v>
      </c>
      <c r="C35" s="8" t="str">
        <f t="shared" si="0"/>
        <v/>
      </c>
      <c r="D35" s="8" t="str">
        <f>IF($C35="","",VLOOKUP($C35,SchoolList!$B$2:$I$1850,3,FALSE))</f>
        <v/>
      </c>
      <c r="E35" s="24" t="str">
        <f>IF($C35="","",VLOOKUP($C35,SchoolList!$B$2:$I$1850,6,FALSE))</f>
        <v/>
      </c>
      <c r="F35" s="25" t="str">
        <f>IF($C35="","",VLOOKUP($C35,SchoolList!$B$2:$I$1850,5,FALSE))</f>
        <v/>
      </c>
      <c r="G35" s="26" t="str">
        <f>IF($C35="","",VLOOKUP($C35,SchoolList!$B$2:$I$1850,4,FALSE))</f>
        <v/>
      </c>
      <c r="H35" s="27" t="str">
        <f t="shared" si="1"/>
        <v/>
      </c>
      <c r="I35" s="26"/>
      <c r="J35" s="132"/>
      <c r="K35" s="133"/>
      <c r="L35" s="9" t="str">
        <f t="shared" si="2"/>
        <v/>
      </c>
      <c r="M35" s="10" t="str">
        <f>IF(C35="","",IF(OR(H35="Yes",G35="NT"),"--",IF(ISERROR(VLOOKUP(F35&amp;P35,'Comparison Schools'!$B$9:$I$18,8,0)),"--",VLOOKUP(F35&amp;P35,'Comparison Schools'!$B$9:$I$18,8,0))))</f>
        <v/>
      </c>
      <c r="N35" s="9" t="str">
        <f t="shared" si="3"/>
        <v/>
      </c>
      <c r="O35" s="138"/>
      <c r="P35" s="28"/>
      <c r="Q35" s="138"/>
      <c r="R35" s="139" t="str">
        <f t="shared" si="4"/>
        <v/>
      </c>
      <c r="S35" s="139" t="str">
        <f t="shared" si="5"/>
        <v/>
      </c>
      <c r="T35" s="11" t="str">
        <f t="shared" si="6"/>
        <v/>
      </c>
      <c r="U35" s="11" t="str">
        <f t="shared" si="7"/>
        <v/>
      </c>
      <c r="V35" s="11" t="str">
        <f t="shared" si="8"/>
        <v/>
      </c>
      <c r="W35" s="11">
        <f t="shared" si="9"/>
        <v>1</v>
      </c>
      <c r="X35" s="11" t="str">
        <f t="shared" si="10"/>
        <v/>
      </c>
      <c r="Y35" s="11" t="str">
        <f t="shared" si="11"/>
        <v/>
      </c>
      <c r="Z35" s="11">
        <f t="shared" si="12"/>
        <v>0</v>
      </c>
    </row>
    <row r="36" spans="2:26">
      <c r="B36" s="21">
        <v>23</v>
      </c>
      <c r="C36" s="8" t="str">
        <f t="shared" si="0"/>
        <v/>
      </c>
      <c r="D36" s="8" t="str">
        <f>IF($C36="","",VLOOKUP($C36,SchoolList!$B$2:$I$1850,3,FALSE))</f>
        <v/>
      </c>
      <c r="E36" s="24" t="str">
        <f>IF($C36="","",VLOOKUP($C36,SchoolList!$B$2:$I$1850,6,FALSE))</f>
        <v/>
      </c>
      <c r="F36" s="25" t="str">
        <f>IF($C36="","",VLOOKUP($C36,SchoolList!$B$2:$I$1850,5,FALSE))</f>
        <v/>
      </c>
      <c r="G36" s="26" t="str">
        <f>IF($C36="","",VLOOKUP($C36,SchoolList!$B$2:$I$1850,4,FALSE))</f>
        <v/>
      </c>
      <c r="H36" s="27" t="str">
        <f t="shared" si="1"/>
        <v/>
      </c>
      <c r="I36" s="26"/>
      <c r="J36" s="132"/>
      <c r="K36" s="133"/>
      <c r="L36" s="9" t="str">
        <f t="shared" si="2"/>
        <v/>
      </c>
      <c r="M36" s="10" t="str">
        <f>IF(C36="","",IF(OR(H36="Yes",G36="NT"),"--",IF(ISERROR(VLOOKUP(F36&amp;P36,'Comparison Schools'!$B$9:$I$18,8,0)),"--",VLOOKUP(F36&amp;P36,'Comparison Schools'!$B$9:$I$18,8,0))))</f>
        <v/>
      </c>
      <c r="N36" s="9" t="str">
        <f t="shared" si="3"/>
        <v/>
      </c>
      <c r="O36" s="138"/>
      <c r="P36" s="28"/>
      <c r="Q36" s="138"/>
      <c r="R36" s="139" t="str">
        <f t="shared" si="4"/>
        <v/>
      </c>
      <c r="S36" s="139" t="str">
        <f t="shared" si="5"/>
        <v/>
      </c>
      <c r="T36" s="11" t="str">
        <f t="shared" si="6"/>
        <v/>
      </c>
      <c r="U36" s="11" t="str">
        <f t="shared" si="7"/>
        <v/>
      </c>
      <c r="V36" s="11" t="str">
        <f t="shared" si="8"/>
        <v/>
      </c>
      <c r="W36" s="11">
        <f t="shared" si="9"/>
        <v>1</v>
      </c>
      <c r="X36" s="11" t="str">
        <f t="shared" si="10"/>
        <v/>
      </c>
      <c r="Y36" s="11" t="str">
        <f t="shared" si="11"/>
        <v/>
      </c>
      <c r="Z36" s="11">
        <f t="shared" si="12"/>
        <v>0</v>
      </c>
    </row>
    <row r="37" spans="2:26">
      <c r="B37" s="21">
        <v>24</v>
      </c>
      <c r="C37" s="8" t="str">
        <f t="shared" si="0"/>
        <v/>
      </c>
      <c r="D37" s="8" t="str">
        <f>IF($C37="","",VLOOKUP($C37,SchoolList!$B$2:$I$1850,3,FALSE))</f>
        <v/>
      </c>
      <c r="E37" s="24" t="str">
        <f>IF($C37="","",VLOOKUP($C37,SchoolList!$B$2:$I$1850,6,FALSE))</f>
        <v/>
      </c>
      <c r="F37" s="25" t="str">
        <f>IF($C37="","",VLOOKUP($C37,SchoolList!$B$2:$I$1850,5,FALSE))</f>
        <v/>
      </c>
      <c r="G37" s="26" t="str">
        <f>IF($C37="","",VLOOKUP($C37,SchoolList!$B$2:$I$1850,4,FALSE))</f>
        <v/>
      </c>
      <c r="H37" s="27" t="str">
        <f t="shared" si="1"/>
        <v/>
      </c>
      <c r="I37" s="26"/>
      <c r="J37" s="132"/>
      <c r="K37" s="133"/>
      <c r="L37" s="9" t="str">
        <f t="shared" si="2"/>
        <v/>
      </c>
      <c r="M37" s="10" t="str">
        <f>IF(C37="","",IF(OR(H37="Yes",G37="NT"),"--",IF(ISERROR(VLOOKUP(F37&amp;P37,'Comparison Schools'!$B$9:$I$18,8,0)),"--",VLOOKUP(F37&amp;P37,'Comparison Schools'!$B$9:$I$18,8,0))))</f>
        <v/>
      </c>
      <c r="N37" s="9" t="str">
        <f t="shared" si="3"/>
        <v/>
      </c>
      <c r="O37" s="138"/>
      <c r="P37" s="28"/>
      <c r="Q37" s="138"/>
      <c r="R37" s="139" t="str">
        <f t="shared" si="4"/>
        <v/>
      </c>
      <c r="S37" s="139" t="str">
        <f t="shared" si="5"/>
        <v/>
      </c>
      <c r="T37" s="11" t="str">
        <f t="shared" si="6"/>
        <v/>
      </c>
      <c r="U37" s="11" t="str">
        <f t="shared" si="7"/>
        <v/>
      </c>
      <c r="V37" s="11" t="str">
        <f t="shared" si="8"/>
        <v/>
      </c>
      <c r="W37" s="11">
        <f t="shared" si="9"/>
        <v>1</v>
      </c>
      <c r="X37" s="11" t="str">
        <f t="shared" si="10"/>
        <v/>
      </c>
      <c r="Y37" s="11" t="str">
        <f t="shared" si="11"/>
        <v/>
      </c>
      <c r="Z37" s="11">
        <f t="shared" si="12"/>
        <v>0</v>
      </c>
    </row>
    <row r="38" spans="2:26">
      <c r="B38" s="21">
        <v>25</v>
      </c>
      <c r="C38" s="8" t="str">
        <f t="shared" si="0"/>
        <v/>
      </c>
      <c r="D38" s="8" t="str">
        <f>IF($C38="","",VLOOKUP($C38,SchoolList!$B$2:$I$1850,3,FALSE))</f>
        <v/>
      </c>
      <c r="E38" s="24" t="str">
        <f>IF($C38="","",VLOOKUP($C38,SchoolList!$B$2:$I$1850,6,FALSE))</f>
        <v/>
      </c>
      <c r="F38" s="25" t="str">
        <f>IF($C38="","",VLOOKUP($C38,SchoolList!$B$2:$I$1850,5,FALSE))</f>
        <v/>
      </c>
      <c r="G38" s="26" t="str">
        <f>IF($C38="","",VLOOKUP($C38,SchoolList!$B$2:$I$1850,4,FALSE))</f>
        <v/>
      </c>
      <c r="H38" s="27" t="str">
        <f t="shared" si="1"/>
        <v/>
      </c>
      <c r="I38" s="26"/>
      <c r="J38" s="132"/>
      <c r="K38" s="133"/>
      <c r="L38" s="9" t="str">
        <f t="shared" si="2"/>
        <v/>
      </c>
      <c r="M38" s="10" t="str">
        <f>IF(C38="","",IF(OR(H38="Yes",G38="NT"),"--",IF(ISERROR(VLOOKUP(F38&amp;P38,'Comparison Schools'!$B$9:$I$18,8,0)),"--",VLOOKUP(F38&amp;P38,'Comparison Schools'!$B$9:$I$18,8,0))))</f>
        <v/>
      </c>
      <c r="N38" s="9" t="str">
        <f t="shared" si="3"/>
        <v/>
      </c>
      <c r="O38" s="138"/>
      <c r="P38" s="28"/>
      <c r="Q38" s="138"/>
      <c r="R38" s="139" t="str">
        <f t="shared" si="4"/>
        <v/>
      </c>
      <c r="S38" s="139" t="str">
        <f t="shared" si="5"/>
        <v/>
      </c>
      <c r="T38" s="11" t="str">
        <f t="shared" si="6"/>
        <v/>
      </c>
      <c r="U38" s="11" t="str">
        <f t="shared" si="7"/>
        <v/>
      </c>
      <c r="V38" s="11" t="str">
        <f t="shared" si="8"/>
        <v/>
      </c>
      <c r="W38" s="11">
        <f t="shared" si="9"/>
        <v>1</v>
      </c>
      <c r="X38" s="11" t="str">
        <f t="shared" si="10"/>
        <v/>
      </c>
      <c r="Y38" s="11" t="str">
        <f t="shared" si="11"/>
        <v/>
      </c>
      <c r="Z38" s="11">
        <f t="shared" si="12"/>
        <v>0</v>
      </c>
    </row>
    <row r="39" spans="2:26">
      <c r="B39" s="21">
        <v>26</v>
      </c>
      <c r="C39" s="8" t="str">
        <f t="shared" si="0"/>
        <v/>
      </c>
      <c r="D39" s="8" t="str">
        <f>IF($C39="","",VLOOKUP($C39,SchoolList!$B$2:$I$1850,3,FALSE))</f>
        <v/>
      </c>
      <c r="E39" s="24" t="str">
        <f>IF($C39="","",VLOOKUP($C39,SchoolList!$B$2:$I$1850,6,FALSE))</f>
        <v/>
      </c>
      <c r="F39" s="25" t="str">
        <f>IF($C39="","",VLOOKUP($C39,SchoolList!$B$2:$I$1850,5,FALSE))</f>
        <v/>
      </c>
      <c r="G39" s="26" t="str">
        <f>IF($C39="","",VLOOKUP($C39,SchoolList!$B$2:$I$1850,4,FALSE))</f>
        <v/>
      </c>
      <c r="H39" s="27" t="str">
        <f t="shared" si="1"/>
        <v/>
      </c>
      <c r="I39" s="26"/>
      <c r="J39" s="132"/>
      <c r="K39" s="133"/>
      <c r="L39" s="9" t="str">
        <f t="shared" si="2"/>
        <v/>
      </c>
      <c r="M39" s="10" t="str">
        <f>IF(C39="","",IF(OR(H39="Yes",G39="NT"),"--",IF(ISERROR(VLOOKUP(F39&amp;P39,'Comparison Schools'!$B$9:$I$18,8,0)),"--",VLOOKUP(F39&amp;P39,'Comparison Schools'!$B$9:$I$18,8,0))))</f>
        <v/>
      </c>
      <c r="N39" s="9" t="str">
        <f t="shared" si="3"/>
        <v/>
      </c>
      <c r="O39" s="138"/>
      <c r="P39" s="28"/>
      <c r="Q39" s="138"/>
      <c r="R39" s="139" t="str">
        <f t="shared" si="4"/>
        <v/>
      </c>
      <c r="S39" s="139" t="str">
        <f t="shared" si="5"/>
        <v/>
      </c>
      <c r="T39" s="11" t="str">
        <f t="shared" si="6"/>
        <v/>
      </c>
      <c r="U39" s="11" t="str">
        <f t="shared" si="7"/>
        <v/>
      </c>
      <c r="V39" s="11" t="str">
        <f t="shared" si="8"/>
        <v/>
      </c>
      <c r="W39" s="11">
        <f t="shared" si="9"/>
        <v>1</v>
      </c>
      <c r="X39" s="11" t="str">
        <f t="shared" si="10"/>
        <v/>
      </c>
      <c r="Y39" s="11" t="str">
        <f t="shared" si="11"/>
        <v/>
      </c>
      <c r="Z39" s="11">
        <f t="shared" si="12"/>
        <v>0</v>
      </c>
    </row>
    <row r="40" spans="2:26">
      <c r="B40" s="21">
        <v>27</v>
      </c>
      <c r="C40" s="8" t="str">
        <f t="shared" si="0"/>
        <v/>
      </c>
      <c r="D40" s="8" t="str">
        <f>IF($C40="","",VLOOKUP($C40,SchoolList!$B$2:$I$1850,3,FALSE))</f>
        <v/>
      </c>
      <c r="E40" s="24" t="str">
        <f>IF($C40="","",VLOOKUP($C40,SchoolList!$B$2:$I$1850,6,FALSE))</f>
        <v/>
      </c>
      <c r="F40" s="25" t="str">
        <f>IF($C40="","",VLOOKUP($C40,SchoolList!$B$2:$I$1850,5,FALSE))</f>
        <v/>
      </c>
      <c r="G40" s="26" t="str">
        <f>IF($C40="","",VLOOKUP($C40,SchoolList!$B$2:$I$1850,4,FALSE))</f>
        <v/>
      </c>
      <c r="H40" s="27" t="str">
        <f t="shared" si="1"/>
        <v/>
      </c>
      <c r="I40" s="26"/>
      <c r="J40" s="132"/>
      <c r="K40" s="133"/>
      <c r="L40" s="9" t="str">
        <f t="shared" si="2"/>
        <v/>
      </c>
      <c r="M40" s="10" t="str">
        <f>IF(C40="","",IF(OR(H40="Yes",G40="NT"),"--",IF(ISERROR(VLOOKUP(F40&amp;P40,'Comparison Schools'!$B$9:$I$18,8,0)),"--",VLOOKUP(F40&amp;P40,'Comparison Schools'!$B$9:$I$18,8,0))))</f>
        <v/>
      </c>
      <c r="N40" s="9" t="str">
        <f t="shared" si="3"/>
        <v/>
      </c>
      <c r="O40" s="138"/>
      <c r="P40" s="28"/>
      <c r="Q40" s="138"/>
      <c r="R40" s="139" t="str">
        <f t="shared" si="4"/>
        <v/>
      </c>
      <c r="S40" s="139" t="str">
        <f t="shared" si="5"/>
        <v/>
      </c>
      <c r="T40" s="11" t="str">
        <f t="shared" si="6"/>
        <v/>
      </c>
      <c r="U40" s="11" t="str">
        <f t="shared" si="7"/>
        <v/>
      </c>
      <c r="V40" s="11" t="str">
        <f t="shared" si="8"/>
        <v/>
      </c>
      <c r="W40" s="11">
        <f t="shared" si="9"/>
        <v>1</v>
      </c>
      <c r="X40" s="11" t="str">
        <f t="shared" si="10"/>
        <v/>
      </c>
      <c r="Y40" s="11" t="str">
        <f t="shared" si="11"/>
        <v/>
      </c>
      <c r="Z40" s="11">
        <f t="shared" si="12"/>
        <v>0</v>
      </c>
    </row>
    <row r="41" spans="2:26">
      <c r="B41" s="21">
        <v>28</v>
      </c>
      <c r="C41" s="8" t="str">
        <f t="shared" si="0"/>
        <v/>
      </c>
      <c r="D41" s="8" t="str">
        <f>IF($C41="","",VLOOKUP($C41,SchoolList!$B$2:$I$1850,3,FALSE))</f>
        <v/>
      </c>
      <c r="E41" s="24" t="str">
        <f>IF($C41="","",VLOOKUP($C41,SchoolList!$B$2:$I$1850,6,FALSE))</f>
        <v/>
      </c>
      <c r="F41" s="25" t="str">
        <f>IF($C41="","",VLOOKUP($C41,SchoolList!$B$2:$I$1850,5,FALSE))</f>
        <v/>
      </c>
      <c r="G41" s="26" t="str">
        <f>IF($C41="","",VLOOKUP($C41,SchoolList!$B$2:$I$1850,4,FALSE))</f>
        <v/>
      </c>
      <c r="H41" s="27" t="str">
        <f t="shared" si="1"/>
        <v/>
      </c>
      <c r="I41" s="26"/>
      <c r="J41" s="132"/>
      <c r="K41" s="133"/>
      <c r="L41" s="9" t="str">
        <f t="shared" si="2"/>
        <v/>
      </c>
      <c r="M41" s="10" t="str">
        <f>IF(C41="","",IF(OR(H41="Yes",G41="NT"),"--",IF(ISERROR(VLOOKUP(F41&amp;P41,'Comparison Schools'!$B$9:$I$18,8,0)),"--",VLOOKUP(F41&amp;P41,'Comparison Schools'!$B$9:$I$18,8,0))))</f>
        <v/>
      </c>
      <c r="N41" s="9" t="str">
        <f t="shared" si="3"/>
        <v/>
      </c>
      <c r="O41" s="138"/>
      <c r="P41" s="28"/>
      <c r="Q41" s="138"/>
      <c r="R41" s="139" t="str">
        <f t="shared" si="4"/>
        <v/>
      </c>
      <c r="S41" s="139" t="str">
        <f t="shared" si="5"/>
        <v/>
      </c>
      <c r="T41" s="11" t="str">
        <f t="shared" si="6"/>
        <v/>
      </c>
      <c r="U41" s="11" t="str">
        <f t="shared" si="7"/>
        <v/>
      </c>
      <c r="V41" s="11" t="str">
        <f t="shared" si="8"/>
        <v/>
      </c>
      <c r="W41" s="11">
        <f t="shared" si="9"/>
        <v>1</v>
      </c>
      <c r="X41" s="11" t="str">
        <f t="shared" si="10"/>
        <v/>
      </c>
      <c r="Y41" s="11" t="str">
        <f t="shared" si="11"/>
        <v/>
      </c>
      <c r="Z41" s="11">
        <f t="shared" si="12"/>
        <v>0</v>
      </c>
    </row>
    <row r="42" spans="2:26">
      <c r="B42" s="21">
        <v>29</v>
      </c>
      <c r="C42" s="8" t="str">
        <f t="shared" si="0"/>
        <v/>
      </c>
      <c r="D42" s="8" t="str">
        <f>IF($C42="","",VLOOKUP($C42,SchoolList!$B$2:$I$1850,3,FALSE))</f>
        <v/>
      </c>
      <c r="E42" s="24" t="str">
        <f>IF($C42="","",VLOOKUP($C42,SchoolList!$B$2:$I$1850,6,FALSE))</f>
        <v/>
      </c>
      <c r="F42" s="25" t="str">
        <f>IF($C42="","",VLOOKUP($C42,SchoolList!$B$2:$I$1850,5,FALSE))</f>
        <v/>
      </c>
      <c r="G42" s="26" t="str">
        <f>IF($C42="","",VLOOKUP($C42,SchoolList!$B$2:$I$1850,4,FALSE))</f>
        <v/>
      </c>
      <c r="H42" s="27" t="str">
        <f t="shared" si="1"/>
        <v/>
      </c>
      <c r="I42" s="26"/>
      <c r="J42" s="132"/>
      <c r="K42" s="133"/>
      <c r="L42" s="9" t="str">
        <f t="shared" si="2"/>
        <v/>
      </c>
      <c r="M42" s="10" t="str">
        <f>IF(C42="","",IF(OR(H42="Yes",G42="NT"),"--",IF(ISERROR(VLOOKUP(F42&amp;P42,'Comparison Schools'!$B$9:$I$18,8,0)),"--",VLOOKUP(F42&amp;P42,'Comparison Schools'!$B$9:$I$18,8,0))))</f>
        <v/>
      </c>
      <c r="N42" s="9" t="str">
        <f t="shared" si="3"/>
        <v/>
      </c>
      <c r="O42" s="138"/>
      <c r="P42" s="28"/>
      <c r="Q42" s="138"/>
      <c r="R42" s="139" t="str">
        <f t="shared" si="4"/>
        <v/>
      </c>
      <c r="S42" s="139" t="str">
        <f t="shared" si="5"/>
        <v/>
      </c>
      <c r="T42" s="11" t="str">
        <f t="shared" si="6"/>
        <v/>
      </c>
      <c r="U42" s="11" t="str">
        <f t="shared" si="7"/>
        <v/>
      </c>
      <c r="V42" s="11" t="str">
        <f t="shared" si="8"/>
        <v/>
      </c>
      <c r="W42" s="11">
        <f t="shared" si="9"/>
        <v>1</v>
      </c>
      <c r="X42" s="11" t="str">
        <f t="shared" si="10"/>
        <v/>
      </c>
      <c r="Y42" s="11" t="str">
        <f t="shared" si="11"/>
        <v/>
      </c>
      <c r="Z42" s="11">
        <f t="shared" si="12"/>
        <v>0</v>
      </c>
    </row>
    <row r="43" spans="2:26">
      <c r="B43" s="21">
        <v>30</v>
      </c>
      <c r="C43" s="8" t="str">
        <f t="shared" si="0"/>
        <v/>
      </c>
      <c r="D43" s="8" t="str">
        <f>IF($C43="","",VLOOKUP($C43,SchoolList!$B$2:$I$1850,3,FALSE))</f>
        <v/>
      </c>
      <c r="E43" s="24" t="str">
        <f>IF($C43="","",VLOOKUP($C43,SchoolList!$B$2:$I$1850,6,FALSE))</f>
        <v/>
      </c>
      <c r="F43" s="25" t="str">
        <f>IF($C43="","",VLOOKUP($C43,SchoolList!$B$2:$I$1850,5,FALSE))</f>
        <v/>
      </c>
      <c r="G43" s="26" t="str">
        <f>IF($C43="","",VLOOKUP($C43,SchoolList!$B$2:$I$1850,4,FALSE))</f>
        <v/>
      </c>
      <c r="H43" s="27" t="str">
        <f t="shared" si="1"/>
        <v/>
      </c>
      <c r="I43" s="26"/>
      <c r="J43" s="132"/>
      <c r="K43" s="133"/>
      <c r="L43" s="9" t="str">
        <f t="shared" si="2"/>
        <v/>
      </c>
      <c r="M43" s="10" t="str">
        <f>IF(C43="","",IF(OR(H43="Yes",G43="NT"),"--",IF(ISERROR(VLOOKUP(F43&amp;P43,'Comparison Schools'!$B$9:$I$18,8,0)),"--",VLOOKUP(F43&amp;P43,'Comparison Schools'!$B$9:$I$18,8,0))))</f>
        <v/>
      </c>
      <c r="N43" s="9" t="str">
        <f t="shared" si="3"/>
        <v/>
      </c>
      <c r="O43" s="138"/>
      <c r="P43" s="28"/>
      <c r="Q43" s="138"/>
      <c r="R43" s="139" t="str">
        <f t="shared" si="4"/>
        <v/>
      </c>
      <c r="S43" s="139" t="str">
        <f t="shared" si="5"/>
        <v/>
      </c>
      <c r="T43" s="11" t="str">
        <f t="shared" si="6"/>
        <v/>
      </c>
      <c r="U43" s="11" t="str">
        <f t="shared" si="7"/>
        <v/>
      </c>
      <c r="V43" s="11" t="str">
        <f t="shared" si="8"/>
        <v/>
      </c>
      <c r="W43" s="11">
        <f t="shared" si="9"/>
        <v>1</v>
      </c>
      <c r="X43" s="11" t="str">
        <f t="shared" si="10"/>
        <v/>
      </c>
      <c r="Y43" s="11" t="str">
        <f t="shared" si="11"/>
        <v/>
      </c>
      <c r="Z43" s="11">
        <f t="shared" si="12"/>
        <v>0</v>
      </c>
    </row>
    <row r="44" spans="2:26">
      <c r="B44" s="21">
        <v>31</v>
      </c>
      <c r="C44" s="8" t="str">
        <f t="shared" si="0"/>
        <v/>
      </c>
      <c r="D44" s="8" t="str">
        <f>IF($C44="","",VLOOKUP($C44,SchoolList!$B$2:$I$1850,3,FALSE))</f>
        <v/>
      </c>
      <c r="E44" s="24" t="str">
        <f>IF($C44="","",VLOOKUP($C44,SchoolList!$B$2:$I$1850,6,FALSE))</f>
        <v/>
      </c>
      <c r="F44" s="25" t="str">
        <f>IF($C44="","",VLOOKUP($C44,SchoolList!$B$2:$I$1850,5,FALSE))</f>
        <v/>
      </c>
      <c r="G44" s="26" t="str">
        <f>IF($C44="","",VLOOKUP($C44,SchoolList!$B$2:$I$1850,4,FALSE))</f>
        <v/>
      </c>
      <c r="H44" s="27" t="str">
        <f t="shared" si="1"/>
        <v/>
      </c>
      <c r="I44" s="26"/>
      <c r="J44" s="132"/>
      <c r="K44" s="133"/>
      <c r="L44" s="9" t="str">
        <f t="shared" si="2"/>
        <v/>
      </c>
      <c r="M44" s="10" t="str">
        <f>IF(C44="","",IF(OR(H44="Yes",G44="NT"),"--",IF(ISERROR(VLOOKUP(F44&amp;P44,'Comparison Schools'!$B$9:$I$18,8,0)),"--",VLOOKUP(F44&amp;P44,'Comparison Schools'!$B$9:$I$18,8,0))))</f>
        <v/>
      </c>
      <c r="N44" s="9" t="str">
        <f t="shared" si="3"/>
        <v/>
      </c>
      <c r="O44" s="138"/>
      <c r="P44" s="28"/>
      <c r="Q44" s="138"/>
      <c r="R44" s="139" t="str">
        <f t="shared" si="4"/>
        <v/>
      </c>
      <c r="S44" s="139" t="str">
        <f t="shared" si="5"/>
        <v/>
      </c>
      <c r="T44" s="11" t="str">
        <f t="shared" si="6"/>
        <v/>
      </c>
      <c r="U44" s="11" t="str">
        <f t="shared" si="7"/>
        <v/>
      </c>
      <c r="V44" s="11" t="str">
        <f t="shared" si="8"/>
        <v/>
      </c>
      <c r="W44" s="11">
        <f t="shared" si="9"/>
        <v>1</v>
      </c>
      <c r="X44" s="11" t="str">
        <f t="shared" si="10"/>
        <v/>
      </c>
      <c r="Y44" s="11" t="str">
        <f t="shared" si="11"/>
        <v/>
      </c>
      <c r="Z44" s="11">
        <f t="shared" si="12"/>
        <v>0</v>
      </c>
    </row>
    <row r="45" spans="2:26">
      <c r="B45" s="21">
        <v>32</v>
      </c>
      <c r="C45" s="8" t="str">
        <f t="shared" ref="C45:C65" si="13">IF($E$6="Select a District","",IF(INDEX(schoolcode,MATCH($K$6,districtcode,0)+B45,1)&lt;&gt;$K$6,"",IF(ISERROR(INDEX(schoolcode,MATCH($K$6,districtcode,0)+B45,2)),"",INDEX(schoolcode,MATCH($K$6,districtcode,0)+B45,2))))</f>
        <v/>
      </c>
      <c r="D45" s="8" t="str">
        <f>IF($C45="","",VLOOKUP($C45,SchoolList!$B$2:$I$1850,3,FALSE))</f>
        <v/>
      </c>
      <c r="E45" s="24" t="str">
        <f>IF($C45="","",VLOOKUP($C45,SchoolList!$B$2:$I$1850,6,FALSE))</f>
        <v/>
      </c>
      <c r="F45" s="25" t="str">
        <f>IF($C45="","",VLOOKUP($C45,SchoolList!$B$2:$I$1850,5,FALSE))</f>
        <v/>
      </c>
      <c r="G45" s="26" t="str">
        <f>IF($C45="","",VLOOKUP($C45,SchoolList!$B$2:$I$1850,4,FALSE))</f>
        <v/>
      </c>
      <c r="H45" s="27" t="str">
        <f t="shared" si="1"/>
        <v/>
      </c>
      <c r="I45" s="26"/>
      <c r="J45" s="132"/>
      <c r="K45" s="133"/>
      <c r="L45" s="9" t="str">
        <f t="shared" si="2"/>
        <v/>
      </c>
      <c r="M45" s="10" t="str">
        <f>IF(C45="","",IF(OR(H45="Yes",G45="NT"),"--",IF(ISERROR(VLOOKUP(F45&amp;P45,'Comparison Schools'!$B$9:$I$18,8,0)),"--",VLOOKUP(F45&amp;P45,'Comparison Schools'!$B$9:$I$18,8,0))))</f>
        <v/>
      </c>
      <c r="N45" s="9" t="str">
        <f t="shared" si="3"/>
        <v/>
      </c>
      <c r="O45" s="138"/>
      <c r="P45" s="28"/>
      <c r="Q45" s="138"/>
      <c r="R45" s="139" t="str">
        <f t="shared" si="4"/>
        <v/>
      </c>
      <c r="S45" s="139" t="str">
        <f t="shared" si="5"/>
        <v/>
      </c>
      <c r="T45" s="11" t="str">
        <f t="shared" si="6"/>
        <v/>
      </c>
      <c r="U45" s="11" t="str">
        <f t="shared" si="7"/>
        <v/>
      </c>
      <c r="V45" s="11" t="str">
        <f t="shared" si="8"/>
        <v/>
      </c>
      <c r="W45" s="11">
        <f t="shared" si="9"/>
        <v>1</v>
      </c>
      <c r="X45" s="11" t="str">
        <f t="shared" si="10"/>
        <v/>
      </c>
      <c r="Y45" s="11" t="str">
        <f t="shared" si="11"/>
        <v/>
      </c>
      <c r="Z45" s="11">
        <f t="shared" si="12"/>
        <v>0</v>
      </c>
    </row>
    <row r="46" spans="2:26">
      <c r="B46" s="21">
        <v>33</v>
      </c>
      <c r="C46" s="8" t="str">
        <f t="shared" si="13"/>
        <v/>
      </c>
      <c r="D46" s="8" t="str">
        <f>IF($C46="","",VLOOKUP($C46,SchoolList!$B$2:$I$1850,3,FALSE))</f>
        <v/>
      </c>
      <c r="E46" s="24" t="str">
        <f>IF($C46="","",VLOOKUP($C46,SchoolList!$B$2:$I$1850,6,FALSE))</f>
        <v/>
      </c>
      <c r="F46" s="25" t="str">
        <f>IF($C46="","",VLOOKUP($C46,SchoolList!$B$2:$I$1850,5,FALSE))</f>
        <v/>
      </c>
      <c r="G46" s="26" t="str">
        <f>IF($C46="","",VLOOKUP($C46,SchoolList!$B$2:$I$1850,4,FALSE))</f>
        <v/>
      </c>
      <c r="H46" s="27" t="str">
        <f t="shared" si="1"/>
        <v/>
      </c>
      <c r="I46" s="26"/>
      <c r="J46" s="132"/>
      <c r="K46" s="133"/>
      <c r="L46" s="9" t="str">
        <f t="shared" si="2"/>
        <v/>
      </c>
      <c r="M46" s="10" t="str">
        <f>IF(C46="","",IF(OR(H46="Yes",G46="NT"),"--",IF(ISERROR(VLOOKUP(F46&amp;P46,'Comparison Schools'!$B$9:$I$18,8,0)),"--",VLOOKUP(F46&amp;P46,'Comparison Schools'!$B$9:$I$18,8,0))))</f>
        <v/>
      </c>
      <c r="N46" s="9" t="str">
        <f t="shared" si="3"/>
        <v/>
      </c>
      <c r="O46" s="138"/>
      <c r="P46" s="28"/>
      <c r="Q46" s="138"/>
      <c r="R46" s="139" t="str">
        <f t="shared" si="4"/>
        <v/>
      </c>
      <c r="S46" s="139" t="str">
        <f t="shared" si="5"/>
        <v/>
      </c>
      <c r="T46" s="11" t="str">
        <f t="shared" si="6"/>
        <v/>
      </c>
      <c r="U46" s="11" t="str">
        <f t="shared" si="7"/>
        <v/>
      </c>
      <c r="V46" s="11" t="str">
        <f t="shared" si="8"/>
        <v/>
      </c>
      <c r="W46" s="11">
        <f t="shared" si="9"/>
        <v>1</v>
      </c>
      <c r="X46" s="11" t="str">
        <f t="shared" si="10"/>
        <v/>
      </c>
      <c r="Y46" s="11" t="str">
        <f t="shared" si="11"/>
        <v/>
      </c>
      <c r="Z46" s="11">
        <f t="shared" si="12"/>
        <v>0</v>
      </c>
    </row>
    <row r="47" spans="2:26">
      <c r="B47" s="21">
        <v>34</v>
      </c>
      <c r="C47" s="8" t="str">
        <f t="shared" si="13"/>
        <v/>
      </c>
      <c r="D47" s="8" t="str">
        <f>IF($C47="","",VLOOKUP($C47,SchoolList!$B$2:$I$1850,3,FALSE))</f>
        <v/>
      </c>
      <c r="E47" s="24" t="str">
        <f>IF($C47="","",VLOOKUP($C47,SchoolList!$B$2:$I$1850,6,FALSE))</f>
        <v/>
      </c>
      <c r="F47" s="25" t="str">
        <f>IF($C47="","",VLOOKUP($C47,SchoolList!$B$2:$I$1850,5,FALSE))</f>
        <v/>
      </c>
      <c r="G47" s="26" t="str">
        <f>IF($C47="","",VLOOKUP($C47,SchoolList!$B$2:$I$1850,4,FALSE))</f>
        <v/>
      </c>
      <c r="H47" s="27" t="str">
        <f t="shared" si="1"/>
        <v/>
      </c>
      <c r="I47" s="26"/>
      <c r="J47" s="132"/>
      <c r="K47" s="133"/>
      <c r="L47" s="9" t="str">
        <f t="shared" si="2"/>
        <v/>
      </c>
      <c r="M47" s="10" t="str">
        <f>IF(C47="","",IF(OR(H47="Yes",G47="NT"),"--",IF(ISERROR(VLOOKUP(F47&amp;P47,'Comparison Schools'!$B$9:$I$18,8,0)),"--",VLOOKUP(F47&amp;P47,'Comparison Schools'!$B$9:$I$18,8,0))))</f>
        <v/>
      </c>
      <c r="N47" s="9" t="str">
        <f t="shared" si="3"/>
        <v/>
      </c>
      <c r="O47" s="138"/>
      <c r="P47" s="28"/>
      <c r="Q47" s="138"/>
      <c r="R47" s="139" t="str">
        <f t="shared" si="4"/>
        <v/>
      </c>
      <c r="S47" s="139" t="str">
        <f t="shared" si="5"/>
        <v/>
      </c>
      <c r="T47" s="11" t="str">
        <f t="shared" si="6"/>
        <v/>
      </c>
      <c r="U47" s="11" t="str">
        <f t="shared" si="7"/>
        <v/>
      </c>
      <c r="V47" s="11" t="str">
        <f t="shared" si="8"/>
        <v/>
      </c>
      <c r="W47" s="11">
        <f t="shared" si="9"/>
        <v>1</v>
      </c>
      <c r="X47" s="11" t="str">
        <f t="shared" si="10"/>
        <v/>
      </c>
      <c r="Y47" s="11" t="str">
        <f t="shared" si="11"/>
        <v/>
      </c>
      <c r="Z47" s="11">
        <f t="shared" si="12"/>
        <v>0</v>
      </c>
    </row>
    <row r="48" spans="2:26">
      <c r="B48" s="21">
        <v>35</v>
      </c>
      <c r="C48" s="8" t="str">
        <f t="shared" si="13"/>
        <v/>
      </c>
      <c r="D48" s="8" t="str">
        <f>IF($C48="","",VLOOKUP($C48,SchoolList!$B$2:$I$1850,3,FALSE))</f>
        <v/>
      </c>
      <c r="E48" s="24" t="str">
        <f>IF($C48="","",VLOOKUP($C48,SchoolList!$B$2:$I$1850,6,FALSE))</f>
        <v/>
      </c>
      <c r="F48" s="25" t="str">
        <f>IF($C48="","",VLOOKUP($C48,SchoolList!$B$2:$I$1850,5,FALSE))</f>
        <v/>
      </c>
      <c r="G48" s="26" t="str">
        <f>IF($C48="","",VLOOKUP($C48,SchoolList!$B$2:$I$1850,4,FALSE))</f>
        <v/>
      </c>
      <c r="H48" s="27" t="str">
        <f t="shared" si="1"/>
        <v/>
      </c>
      <c r="I48" s="26"/>
      <c r="J48" s="132"/>
      <c r="K48" s="133"/>
      <c r="L48" s="9" t="str">
        <f t="shared" si="2"/>
        <v/>
      </c>
      <c r="M48" s="10" t="str">
        <f>IF(C48="","",IF(OR(H48="Yes",G48="NT"),"--",IF(ISERROR(VLOOKUP(F48&amp;P48,'Comparison Schools'!$B$9:$I$18,8,0)),"--",VLOOKUP(F48&amp;P48,'Comparison Schools'!$B$9:$I$18,8,0))))</f>
        <v/>
      </c>
      <c r="N48" s="9" t="str">
        <f t="shared" si="3"/>
        <v/>
      </c>
      <c r="O48" s="138"/>
      <c r="P48" s="28"/>
      <c r="Q48" s="138"/>
      <c r="R48" s="139" t="str">
        <f t="shared" si="4"/>
        <v/>
      </c>
      <c r="S48" s="139" t="str">
        <f t="shared" si="5"/>
        <v/>
      </c>
      <c r="T48" s="11" t="str">
        <f t="shared" si="6"/>
        <v/>
      </c>
      <c r="U48" s="11" t="str">
        <f t="shared" si="7"/>
        <v/>
      </c>
      <c r="V48" s="11" t="str">
        <f t="shared" si="8"/>
        <v/>
      </c>
      <c r="W48" s="11">
        <f t="shared" si="9"/>
        <v>1</v>
      </c>
      <c r="X48" s="11" t="str">
        <f t="shared" si="10"/>
        <v/>
      </c>
      <c r="Y48" s="11" t="str">
        <f t="shared" si="11"/>
        <v/>
      </c>
      <c r="Z48" s="11">
        <f t="shared" si="12"/>
        <v>0</v>
      </c>
    </row>
    <row r="49" spans="2:26">
      <c r="B49" s="21">
        <v>36</v>
      </c>
      <c r="C49" s="8" t="str">
        <f t="shared" si="13"/>
        <v/>
      </c>
      <c r="D49" s="8" t="str">
        <f>IF($C49="","",VLOOKUP($C49,SchoolList!$B$2:$I$1850,3,FALSE))</f>
        <v/>
      </c>
      <c r="E49" s="24" t="str">
        <f>IF($C49="","",VLOOKUP($C49,SchoolList!$B$2:$I$1850,6,FALSE))</f>
        <v/>
      </c>
      <c r="F49" s="25" t="str">
        <f>IF($C49="","",VLOOKUP($C49,SchoolList!$B$2:$I$1850,5,FALSE))</f>
        <v/>
      </c>
      <c r="G49" s="26" t="str">
        <f>IF($C49="","",VLOOKUP($C49,SchoolList!$B$2:$I$1850,4,FALSE))</f>
        <v/>
      </c>
      <c r="H49" s="27" t="str">
        <f t="shared" si="1"/>
        <v/>
      </c>
      <c r="I49" s="26"/>
      <c r="J49" s="132"/>
      <c r="K49" s="133"/>
      <c r="L49" s="9" t="str">
        <f t="shared" si="2"/>
        <v/>
      </c>
      <c r="M49" s="10" t="str">
        <f>IF(C49="","",IF(OR(H49="Yes",G49="NT"),"--",IF(ISERROR(VLOOKUP(F49&amp;P49,'Comparison Schools'!$B$9:$I$18,8,0)),"--",VLOOKUP(F49&amp;P49,'Comparison Schools'!$B$9:$I$18,8,0))))</f>
        <v/>
      </c>
      <c r="N49" s="9" t="str">
        <f t="shared" si="3"/>
        <v/>
      </c>
      <c r="O49" s="138"/>
      <c r="P49" s="28"/>
      <c r="Q49" s="138"/>
      <c r="R49" s="139" t="str">
        <f t="shared" si="4"/>
        <v/>
      </c>
      <c r="S49" s="139" t="str">
        <f t="shared" si="5"/>
        <v/>
      </c>
      <c r="T49" s="11" t="str">
        <f t="shared" si="6"/>
        <v/>
      </c>
      <c r="U49" s="11" t="str">
        <f t="shared" si="7"/>
        <v/>
      </c>
      <c r="V49" s="11" t="str">
        <f t="shared" si="8"/>
        <v/>
      </c>
      <c r="W49" s="11">
        <f t="shared" si="9"/>
        <v>1</v>
      </c>
      <c r="X49" s="11" t="str">
        <f t="shared" si="10"/>
        <v/>
      </c>
      <c r="Y49" s="11" t="str">
        <f t="shared" si="11"/>
        <v/>
      </c>
      <c r="Z49" s="11">
        <f t="shared" si="12"/>
        <v>0</v>
      </c>
    </row>
    <row r="50" spans="2:26">
      <c r="B50" s="21">
        <v>37</v>
      </c>
      <c r="C50" s="8" t="str">
        <f t="shared" si="13"/>
        <v/>
      </c>
      <c r="D50" s="8" t="str">
        <f>IF($C50="","",VLOOKUP($C50,SchoolList!$B$2:$I$1850,3,FALSE))</f>
        <v/>
      </c>
      <c r="E50" s="24" t="str">
        <f>IF($C50="","",VLOOKUP($C50,SchoolList!$B$2:$I$1850,6,FALSE))</f>
        <v/>
      </c>
      <c r="F50" s="25" t="str">
        <f>IF($C50="","",VLOOKUP($C50,SchoolList!$B$2:$I$1850,5,FALSE))</f>
        <v/>
      </c>
      <c r="G50" s="26" t="str">
        <f>IF($C50="","",VLOOKUP($C50,SchoolList!$B$2:$I$1850,4,FALSE))</f>
        <v/>
      </c>
      <c r="H50" s="27" t="str">
        <f t="shared" si="1"/>
        <v/>
      </c>
      <c r="I50" s="26"/>
      <c r="J50" s="132"/>
      <c r="K50" s="133"/>
      <c r="L50" s="9" t="str">
        <f t="shared" si="2"/>
        <v/>
      </c>
      <c r="M50" s="10" t="str">
        <f>IF(C50="","",IF(OR(H50="Yes",G50="NT"),"--",IF(ISERROR(VLOOKUP(F50&amp;P50,'Comparison Schools'!$B$9:$I$18,8,0)),"--",VLOOKUP(F50&amp;P50,'Comparison Schools'!$B$9:$I$18,8,0))))</f>
        <v/>
      </c>
      <c r="N50" s="9" t="str">
        <f t="shared" si="3"/>
        <v/>
      </c>
      <c r="O50" s="138"/>
      <c r="P50" s="28"/>
      <c r="Q50" s="138"/>
      <c r="R50" s="139" t="str">
        <f t="shared" si="4"/>
        <v/>
      </c>
      <c r="S50" s="139" t="str">
        <f t="shared" si="5"/>
        <v/>
      </c>
      <c r="T50" s="11" t="str">
        <f t="shared" si="6"/>
        <v/>
      </c>
      <c r="U50" s="11" t="str">
        <f t="shared" si="7"/>
        <v/>
      </c>
      <c r="V50" s="11" t="str">
        <f t="shared" si="8"/>
        <v/>
      </c>
      <c r="W50" s="11">
        <f t="shared" si="9"/>
        <v>1</v>
      </c>
      <c r="X50" s="11" t="str">
        <f t="shared" si="10"/>
        <v/>
      </c>
      <c r="Y50" s="11" t="str">
        <f t="shared" si="11"/>
        <v/>
      </c>
      <c r="Z50" s="11">
        <f t="shared" si="12"/>
        <v>0</v>
      </c>
    </row>
    <row r="51" spans="2:26">
      <c r="B51" s="21">
        <v>38</v>
      </c>
      <c r="C51" s="8" t="str">
        <f t="shared" si="13"/>
        <v/>
      </c>
      <c r="D51" s="8" t="str">
        <f>IF($C51="","",VLOOKUP($C51,SchoolList!$B$2:$I$1850,3,FALSE))</f>
        <v/>
      </c>
      <c r="E51" s="24" t="str">
        <f>IF($C51="","",VLOOKUP($C51,SchoolList!$B$2:$I$1850,6,FALSE))</f>
        <v/>
      </c>
      <c r="F51" s="25" t="str">
        <f>IF($C51="","",VLOOKUP($C51,SchoolList!$B$2:$I$1850,5,FALSE))</f>
        <v/>
      </c>
      <c r="G51" s="26" t="str">
        <f>IF($C51="","",VLOOKUP($C51,SchoolList!$B$2:$I$1850,4,FALSE))</f>
        <v/>
      </c>
      <c r="H51" s="27" t="str">
        <f t="shared" si="1"/>
        <v/>
      </c>
      <c r="I51" s="26"/>
      <c r="J51" s="132"/>
      <c r="K51" s="133"/>
      <c r="L51" s="9" t="str">
        <f t="shared" ref="L51:L65" si="14">IF(OR(K51=0,K51=""),"",ROUND(J51/K51,1))</f>
        <v/>
      </c>
      <c r="M51" s="10" t="str">
        <f>IF(C51="","",IF(OR(H51="Yes",G51="NT"),"--",IF(ISERROR(VLOOKUP(F51&amp;P51,'Comparison Schools'!$B$9:$I$18,8,0)),"--",VLOOKUP(F51&amp;P51,'Comparison Schools'!$B$9:$I$18,8,0))))</f>
        <v/>
      </c>
      <c r="N51" s="9" t="str">
        <f t="shared" ref="N51:N65" si="15">IF(C51="","",IF(OR(M51="--",M51=""),"",IF(H51="Yes","--",IF(OR(J51="",K51=""),"",IF(M51&lt;L51,"No","Yes")))))</f>
        <v/>
      </c>
      <c r="O51" s="138"/>
      <c r="P51" s="28"/>
      <c r="Q51" s="138"/>
      <c r="R51" s="139" t="str">
        <f t="shared" ref="R51:R65" si="16">IF(H51="Yes",F51&amp;"."&amp;P51,"")</f>
        <v/>
      </c>
      <c r="S51" s="139" t="str">
        <f t="shared" ref="S51:S65" si="17">IF(OR(C51="",G51="CL"),"",F51&amp;"+"&amp;"."&amp;P51)</f>
        <v/>
      </c>
      <c r="T51" s="11" t="str">
        <f t="shared" ref="T51:T65" si="18">IF(C51="","",IF(G51="NT",1,0))</f>
        <v/>
      </c>
      <c r="U51" s="11" t="str">
        <f t="shared" ref="U51:U65" si="19">IF($C51="","",IF($G51="NT",J51,0))</f>
        <v/>
      </c>
      <c r="V51" s="11" t="str">
        <f t="shared" ref="V51:V65" si="20">IF($C51="","",IF($G51="NT",K51,0))</f>
        <v/>
      </c>
      <c r="W51" s="11">
        <f t="shared" ref="W51:W65" si="21">IF(G51&lt;&gt;"NT",1,0)</f>
        <v>1</v>
      </c>
      <c r="X51" s="11" t="str">
        <f t="shared" ref="X51:X65" si="22">IF($C51="","",IF($G51&lt;&gt;"NT",J51,0))</f>
        <v/>
      </c>
      <c r="Y51" s="11" t="str">
        <f t="shared" ref="Y51:Y65" si="23">IF($C51="","",IF($G51&lt;&gt;"NT",K51,0))</f>
        <v/>
      </c>
      <c r="Z51" s="11">
        <f t="shared" ref="Z51:Z65" si="24">IF(H51="Yes",1,0)</f>
        <v>0</v>
      </c>
    </row>
    <row r="52" spans="2:26">
      <c r="B52" s="21">
        <v>39</v>
      </c>
      <c r="C52" s="8" t="str">
        <f t="shared" si="13"/>
        <v/>
      </c>
      <c r="D52" s="8" t="str">
        <f>IF($C52="","",VLOOKUP($C52,SchoolList!$B$2:$I$1850,3,FALSE))</f>
        <v/>
      </c>
      <c r="E52" s="24" t="str">
        <f>IF($C52="","",VLOOKUP($C52,SchoolList!$B$2:$I$1850,6,FALSE))</f>
        <v/>
      </c>
      <c r="F52" s="25" t="str">
        <f>IF($C52="","",VLOOKUP($C52,SchoolList!$B$2:$I$1850,5,FALSE))</f>
        <v/>
      </c>
      <c r="G52" s="26" t="str">
        <f>IF($C52="","",VLOOKUP($C52,SchoolList!$B$2:$I$1850,4,FALSE))</f>
        <v/>
      </c>
      <c r="H52" s="27" t="str">
        <f t="shared" si="1"/>
        <v/>
      </c>
      <c r="I52" s="26"/>
      <c r="J52" s="132"/>
      <c r="K52" s="133"/>
      <c r="L52" s="9" t="str">
        <f t="shared" si="14"/>
        <v/>
      </c>
      <c r="M52" s="10" t="str">
        <f>IF(C52="","",IF(OR(H52="Yes",G52="NT"),"--",IF(ISERROR(VLOOKUP(F52&amp;P52,'Comparison Schools'!$B$9:$I$18,8,0)),"--",VLOOKUP(F52&amp;P52,'Comparison Schools'!$B$9:$I$18,8,0))))</f>
        <v/>
      </c>
      <c r="N52" s="9" t="str">
        <f t="shared" si="15"/>
        <v/>
      </c>
      <c r="O52" s="138"/>
      <c r="P52" s="28"/>
      <c r="Q52" s="138"/>
      <c r="R52" s="139" t="str">
        <f t="shared" si="16"/>
        <v/>
      </c>
      <c r="S52" s="139" t="str">
        <f t="shared" si="17"/>
        <v/>
      </c>
      <c r="T52" s="11" t="str">
        <f t="shared" si="18"/>
        <v/>
      </c>
      <c r="U52" s="11" t="str">
        <f t="shared" si="19"/>
        <v/>
      </c>
      <c r="V52" s="11" t="str">
        <f t="shared" si="20"/>
        <v/>
      </c>
      <c r="W52" s="11">
        <f t="shared" si="21"/>
        <v>1</v>
      </c>
      <c r="X52" s="11" t="str">
        <f t="shared" si="22"/>
        <v/>
      </c>
      <c r="Y52" s="11" t="str">
        <f t="shared" si="23"/>
        <v/>
      </c>
      <c r="Z52" s="11">
        <f t="shared" si="24"/>
        <v>0</v>
      </c>
    </row>
    <row r="53" spans="2:26">
      <c r="B53" s="21">
        <v>40</v>
      </c>
      <c r="C53" s="8" t="str">
        <f t="shared" si="13"/>
        <v/>
      </c>
      <c r="D53" s="8" t="str">
        <f>IF($C53="","",VLOOKUP($C53,SchoolList!$B$2:$I$1850,3,FALSE))</f>
        <v/>
      </c>
      <c r="E53" s="24" t="str">
        <f>IF($C53="","",VLOOKUP($C53,SchoolList!$B$2:$I$1850,6,FALSE))</f>
        <v/>
      </c>
      <c r="F53" s="25" t="str">
        <f>IF($C53="","",VLOOKUP($C53,SchoolList!$B$2:$I$1850,5,FALSE))</f>
        <v/>
      </c>
      <c r="G53" s="26" t="str">
        <f>IF($C53="","",VLOOKUP($C53,SchoolList!$B$2:$I$1850,4,FALSE))</f>
        <v/>
      </c>
      <c r="H53" s="27" t="str">
        <f t="shared" si="1"/>
        <v/>
      </c>
      <c r="I53" s="26"/>
      <c r="J53" s="132"/>
      <c r="K53" s="133"/>
      <c r="L53" s="9" t="str">
        <f t="shared" si="14"/>
        <v/>
      </c>
      <c r="M53" s="10" t="str">
        <f>IF(C53="","",IF(OR(H53="Yes",G53="NT"),"--",IF(ISERROR(VLOOKUP(F53&amp;P53,'Comparison Schools'!$B$9:$I$18,8,0)),"--",VLOOKUP(F53&amp;P53,'Comparison Schools'!$B$9:$I$18,8,0))))</f>
        <v/>
      </c>
      <c r="N53" s="9" t="str">
        <f t="shared" si="15"/>
        <v/>
      </c>
      <c r="O53" s="138"/>
      <c r="P53" s="28"/>
      <c r="Q53" s="138"/>
      <c r="R53" s="139" t="str">
        <f t="shared" si="16"/>
        <v/>
      </c>
      <c r="S53" s="139" t="str">
        <f t="shared" si="17"/>
        <v/>
      </c>
      <c r="T53" s="11" t="str">
        <f t="shared" si="18"/>
        <v/>
      </c>
      <c r="U53" s="11" t="str">
        <f t="shared" si="19"/>
        <v/>
      </c>
      <c r="V53" s="11" t="str">
        <f t="shared" si="20"/>
        <v/>
      </c>
      <c r="W53" s="11">
        <f t="shared" si="21"/>
        <v>1</v>
      </c>
      <c r="X53" s="11" t="str">
        <f t="shared" si="22"/>
        <v/>
      </c>
      <c r="Y53" s="11" t="str">
        <f t="shared" si="23"/>
        <v/>
      </c>
      <c r="Z53" s="11">
        <f t="shared" si="24"/>
        <v>0</v>
      </c>
    </row>
    <row r="54" spans="2:26">
      <c r="B54" s="21">
        <v>41</v>
      </c>
      <c r="C54" s="8" t="str">
        <f t="shared" si="13"/>
        <v/>
      </c>
      <c r="D54" s="8" t="str">
        <f>IF($C54="","",VLOOKUP($C54,SchoolList!$B$2:$I$1850,3,FALSE))</f>
        <v/>
      </c>
      <c r="E54" s="24" t="str">
        <f>IF($C54="","",VLOOKUP($C54,SchoolList!$B$2:$I$1850,6,FALSE))</f>
        <v/>
      </c>
      <c r="F54" s="25" t="str">
        <f>IF($C54="","",VLOOKUP($C54,SchoolList!$B$2:$I$1850,5,FALSE))</f>
        <v/>
      </c>
      <c r="G54" s="26" t="str">
        <f>IF($C54="","",VLOOKUP($C54,SchoolList!$B$2:$I$1850,4,FALSE))</f>
        <v/>
      </c>
      <c r="H54" s="27" t="str">
        <f t="shared" si="1"/>
        <v/>
      </c>
      <c r="I54" s="26"/>
      <c r="J54" s="132"/>
      <c r="K54" s="133"/>
      <c r="L54" s="9" t="str">
        <f t="shared" si="14"/>
        <v/>
      </c>
      <c r="M54" s="10" t="str">
        <f>IF(C54="","",IF(OR(H54="Yes",G54="NT"),"--",IF(ISERROR(VLOOKUP(F54&amp;P54,'Comparison Schools'!$B$9:$I$18,8,0)),"--",VLOOKUP(F54&amp;P54,'Comparison Schools'!$B$9:$I$18,8,0))))</f>
        <v/>
      </c>
      <c r="N54" s="9" t="str">
        <f t="shared" si="15"/>
        <v/>
      </c>
      <c r="O54" s="138"/>
      <c r="P54" s="28"/>
      <c r="Q54" s="138"/>
      <c r="R54" s="139" t="str">
        <f t="shared" si="16"/>
        <v/>
      </c>
      <c r="S54" s="139" t="str">
        <f t="shared" si="17"/>
        <v/>
      </c>
      <c r="T54" s="11" t="str">
        <f t="shared" si="18"/>
        <v/>
      </c>
      <c r="U54" s="11" t="str">
        <f t="shared" si="19"/>
        <v/>
      </c>
      <c r="V54" s="11" t="str">
        <f t="shared" si="20"/>
        <v/>
      </c>
      <c r="W54" s="11">
        <f t="shared" si="21"/>
        <v>1</v>
      </c>
      <c r="X54" s="11" t="str">
        <f t="shared" si="22"/>
        <v/>
      </c>
      <c r="Y54" s="11" t="str">
        <f t="shared" si="23"/>
        <v/>
      </c>
      <c r="Z54" s="11">
        <f t="shared" si="24"/>
        <v>0</v>
      </c>
    </row>
    <row r="55" spans="2:26">
      <c r="B55" s="21">
        <v>42</v>
      </c>
      <c r="C55" s="8" t="str">
        <f t="shared" si="13"/>
        <v/>
      </c>
      <c r="D55" s="8" t="str">
        <f>IF($C55="","",VLOOKUP($C55,SchoolList!$B$2:$I$1850,3,FALSE))</f>
        <v/>
      </c>
      <c r="E55" s="24" t="str">
        <f>IF($C55="","",VLOOKUP($C55,SchoolList!$B$2:$I$1850,6,FALSE))</f>
        <v/>
      </c>
      <c r="F55" s="25" t="str">
        <f>IF($C55="","",VLOOKUP($C55,SchoolList!$B$2:$I$1850,5,FALSE))</f>
        <v/>
      </c>
      <c r="G55" s="26" t="str">
        <f>IF($C55="","",VLOOKUP($C55,SchoolList!$B$2:$I$1850,4,FALSE))</f>
        <v/>
      </c>
      <c r="H55" s="27" t="str">
        <f t="shared" si="1"/>
        <v/>
      </c>
      <c r="I55" s="26"/>
      <c r="J55" s="132"/>
      <c r="K55" s="133"/>
      <c r="L55" s="9" t="str">
        <f t="shared" si="14"/>
        <v/>
      </c>
      <c r="M55" s="10" t="str">
        <f>IF(C55="","",IF(OR(H55="Yes",G55="NT"),"--",IF(ISERROR(VLOOKUP(F55&amp;P55,'Comparison Schools'!$B$9:$I$18,8,0)),"--",VLOOKUP(F55&amp;P55,'Comparison Schools'!$B$9:$I$18,8,0))))</f>
        <v/>
      </c>
      <c r="N55" s="9" t="str">
        <f t="shared" si="15"/>
        <v/>
      </c>
      <c r="O55" s="138"/>
      <c r="P55" s="28"/>
      <c r="Q55" s="138"/>
      <c r="R55" s="139" t="str">
        <f t="shared" si="16"/>
        <v/>
      </c>
      <c r="S55" s="139" t="str">
        <f t="shared" si="17"/>
        <v/>
      </c>
      <c r="T55" s="11" t="str">
        <f t="shared" si="18"/>
        <v/>
      </c>
      <c r="U55" s="11" t="str">
        <f t="shared" si="19"/>
        <v/>
      </c>
      <c r="V55" s="11" t="str">
        <f t="shared" si="20"/>
        <v/>
      </c>
      <c r="W55" s="11">
        <f t="shared" si="21"/>
        <v>1</v>
      </c>
      <c r="X55" s="11" t="str">
        <f t="shared" si="22"/>
        <v/>
      </c>
      <c r="Y55" s="11" t="str">
        <f t="shared" si="23"/>
        <v/>
      </c>
      <c r="Z55" s="11">
        <f t="shared" si="24"/>
        <v>0</v>
      </c>
    </row>
    <row r="56" spans="2:26">
      <c r="B56" s="21">
        <v>43</v>
      </c>
      <c r="C56" s="8" t="str">
        <f t="shared" si="13"/>
        <v/>
      </c>
      <c r="D56" s="8" t="str">
        <f>IF($C56="","",VLOOKUP($C56,SchoolList!$B$2:$I$1850,3,FALSE))</f>
        <v/>
      </c>
      <c r="E56" s="24" t="str">
        <f>IF($C56="","",VLOOKUP($C56,SchoolList!$B$2:$I$1850,6,FALSE))</f>
        <v/>
      </c>
      <c r="F56" s="25" t="str">
        <f>IF($C56="","",VLOOKUP($C56,SchoolList!$B$2:$I$1850,5,FALSE))</f>
        <v/>
      </c>
      <c r="G56" s="26" t="str">
        <f>IF($C56="","",VLOOKUP($C56,SchoolList!$B$2:$I$1850,4,FALSE))</f>
        <v/>
      </c>
      <c r="H56" s="27" t="str">
        <f t="shared" si="1"/>
        <v/>
      </c>
      <c r="I56" s="26"/>
      <c r="J56" s="132"/>
      <c r="K56" s="133"/>
      <c r="L56" s="9" t="str">
        <f t="shared" si="14"/>
        <v/>
      </c>
      <c r="M56" s="10" t="str">
        <f>IF(C56="","",IF(OR(H56="Yes",G56="NT"),"--",IF(ISERROR(VLOOKUP(F56&amp;P56,'Comparison Schools'!$B$9:$I$18,8,0)),"--",VLOOKUP(F56&amp;P56,'Comparison Schools'!$B$9:$I$18,8,0))))</f>
        <v/>
      </c>
      <c r="N56" s="9" t="str">
        <f t="shared" si="15"/>
        <v/>
      </c>
      <c r="O56" s="138"/>
      <c r="P56" s="28"/>
      <c r="Q56" s="138"/>
      <c r="R56" s="139" t="str">
        <f t="shared" si="16"/>
        <v/>
      </c>
      <c r="S56" s="139" t="str">
        <f t="shared" si="17"/>
        <v/>
      </c>
      <c r="T56" s="11" t="str">
        <f t="shared" si="18"/>
        <v/>
      </c>
      <c r="U56" s="11" t="str">
        <f t="shared" si="19"/>
        <v/>
      </c>
      <c r="V56" s="11" t="str">
        <f t="shared" si="20"/>
        <v/>
      </c>
      <c r="W56" s="11">
        <f t="shared" si="21"/>
        <v>1</v>
      </c>
      <c r="X56" s="11" t="str">
        <f t="shared" si="22"/>
        <v/>
      </c>
      <c r="Y56" s="11" t="str">
        <f t="shared" si="23"/>
        <v/>
      </c>
      <c r="Z56" s="11">
        <f t="shared" si="24"/>
        <v>0</v>
      </c>
    </row>
    <row r="57" spans="2:26">
      <c r="B57" s="21">
        <v>44</v>
      </c>
      <c r="C57" s="8" t="str">
        <f t="shared" si="13"/>
        <v/>
      </c>
      <c r="D57" s="8" t="str">
        <f>IF($C57="","",VLOOKUP($C57,SchoolList!$B$2:$I$1850,3,FALSE))</f>
        <v/>
      </c>
      <c r="E57" s="24" t="str">
        <f>IF($C57="","",VLOOKUP($C57,SchoolList!$B$2:$I$1850,6,FALSE))</f>
        <v/>
      </c>
      <c r="F57" s="25" t="str">
        <f>IF($C57="","",VLOOKUP($C57,SchoolList!$B$2:$I$1850,5,FALSE))</f>
        <v/>
      </c>
      <c r="G57" s="26" t="str">
        <f>IF($C57="","",VLOOKUP($C57,SchoolList!$B$2:$I$1850,4,FALSE))</f>
        <v/>
      </c>
      <c r="H57" s="27" t="str">
        <f t="shared" si="1"/>
        <v/>
      </c>
      <c r="I57" s="26"/>
      <c r="J57" s="132"/>
      <c r="K57" s="133"/>
      <c r="L57" s="9" t="str">
        <f t="shared" si="14"/>
        <v/>
      </c>
      <c r="M57" s="10" t="str">
        <f>IF(C57="","",IF(OR(H57="Yes",G57="NT"),"--",IF(ISERROR(VLOOKUP(F57&amp;P57,'Comparison Schools'!$B$9:$I$18,8,0)),"--",VLOOKUP(F57&amp;P57,'Comparison Schools'!$B$9:$I$18,8,0))))</f>
        <v/>
      </c>
      <c r="N57" s="9" t="str">
        <f t="shared" si="15"/>
        <v/>
      </c>
      <c r="O57" s="138"/>
      <c r="P57" s="28"/>
      <c r="Q57" s="138"/>
      <c r="R57" s="139" t="str">
        <f t="shared" si="16"/>
        <v/>
      </c>
      <c r="S57" s="139" t="str">
        <f t="shared" si="17"/>
        <v/>
      </c>
      <c r="T57" s="11" t="str">
        <f t="shared" si="18"/>
        <v/>
      </c>
      <c r="U57" s="11" t="str">
        <f t="shared" si="19"/>
        <v/>
      </c>
      <c r="V57" s="11" t="str">
        <f t="shared" si="20"/>
        <v/>
      </c>
      <c r="W57" s="11">
        <f t="shared" si="21"/>
        <v>1</v>
      </c>
      <c r="X57" s="11" t="str">
        <f t="shared" si="22"/>
        <v/>
      </c>
      <c r="Y57" s="11" t="str">
        <f t="shared" si="23"/>
        <v/>
      </c>
      <c r="Z57" s="11">
        <f t="shared" si="24"/>
        <v>0</v>
      </c>
    </row>
    <row r="58" spans="2:26">
      <c r="B58" s="21">
        <v>45</v>
      </c>
      <c r="C58" s="8" t="str">
        <f t="shared" si="13"/>
        <v/>
      </c>
      <c r="D58" s="8" t="str">
        <f>IF($C58="","",VLOOKUP($C58,SchoolList!$B$2:$I$1850,3,FALSE))</f>
        <v/>
      </c>
      <c r="E58" s="24" t="str">
        <f>IF($C58="","",VLOOKUP($C58,SchoolList!$B$2:$I$1850,6,FALSE))</f>
        <v/>
      </c>
      <c r="F58" s="25" t="str">
        <f>IF($C58="","",VLOOKUP($C58,SchoolList!$B$2:$I$1850,5,FALSE))</f>
        <v/>
      </c>
      <c r="G58" s="26" t="str">
        <f>IF($C58="","",VLOOKUP($C58,SchoolList!$B$2:$I$1850,4,FALSE))</f>
        <v/>
      </c>
      <c r="H58" s="27" t="str">
        <f t="shared" si="1"/>
        <v/>
      </c>
      <c r="I58" s="26"/>
      <c r="J58" s="132"/>
      <c r="K58" s="133"/>
      <c r="L58" s="9" t="str">
        <f t="shared" si="14"/>
        <v/>
      </c>
      <c r="M58" s="10" t="str">
        <f>IF(C58="","",IF(OR(H58="Yes",G58="NT"),"--",IF(ISERROR(VLOOKUP(F58&amp;P58,'Comparison Schools'!$B$9:$I$18,8,0)),"--",VLOOKUP(F58&amp;P58,'Comparison Schools'!$B$9:$I$18,8,0))))</f>
        <v/>
      </c>
      <c r="N58" s="9" t="str">
        <f t="shared" si="15"/>
        <v/>
      </c>
      <c r="O58" s="138"/>
      <c r="P58" s="28"/>
      <c r="Q58" s="138"/>
      <c r="R58" s="139" t="str">
        <f t="shared" si="16"/>
        <v/>
      </c>
      <c r="S58" s="139" t="str">
        <f t="shared" si="17"/>
        <v/>
      </c>
      <c r="T58" s="11" t="str">
        <f t="shared" si="18"/>
        <v/>
      </c>
      <c r="U58" s="11" t="str">
        <f t="shared" si="19"/>
        <v/>
      </c>
      <c r="V58" s="11" t="str">
        <f t="shared" si="20"/>
        <v/>
      </c>
      <c r="W58" s="11">
        <f t="shared" si="21"/>
        <v>1</v>
      </c>
      <c r="X58" s="11" t="str">
        <f t="shared" si="22"/>
        <v/>
      </c>
      <c r="Y58" s="11" t="str">
        <f t="shared" si="23"/>
        <v/>
      </c>
      <c r="Z58" s="11">
        <f t="shared" si="24"/>
        <v>0</v>
      </c>
    </row>
    <row r="59" spans="2:26">
      <c r="B59" s="21">
        <v>46</v>
      </c>
      <c r="C59" s="8" t="str">
        <f t="shared" si="13"/>
        <v/>
      </c>
      <c r="D59" s="8" t="str">
        <f>IF($C59="","",VLOOKUP($C59,SchoolList!$B$2:$I$1850,3,FALSE))</f>
        <v/>
      </c>
      <c r="E59" s="24" t="str">
        <f>IF($C59="","",VLOOKUP($C59,SchoolList!$B$2:$I$1850,6,FALSE))</f>
        <v/>
      </c>
      <c r="F59" s="25" t="str">
        <f>IF($C59="","",VLOOKUP($C59,SchoolList!$B$2:$I$1850,5,FALSE))</f>
        <v/>
      </c>
      <c r="G59" s="26" t="str">
        <f>IF($C59="","",VLOOKUP($C59,SchoolList!$B$2:$I$1850,4,FALSE))</f>
        <v/>
      </c>
      <c r="H59" s="27" t="str">
        <f t="shared" si="1"/>
        <v/>
      </c>
      <c r="I59" s="26"/>
      <c r="J59" s="132"/>
      <c r="K59" s="133"/>
      <c r="L59" s="9" t="str">
        <f t="shared" si="14"/>
        <v/>
      </c>
      <c r="M59" s="10" t="str">
        <f>IF(C59="","",IF(OR(H59="Yes",G59="NT"),"--",IF(ISERROR(VLOOKUP(F59&amp;P59,'Comparison Schools'!$B$9:$I$18,8,0)),"--",VLOOKUP(F59&amp;P59,'Comparison Schools'!$B$9:$I$18,8,0))))</f>
        <v/>
      </c>
      <c r="N59" s="9" t="str">
        <f t="shared" si="15"/>
        <v/>
      </c>
      <c r="O59" s="138"/>
      <c r="P59" s="28"/>
      <c r="Q59" s="138"/>
      <c r="R59" s="139" t="str">
        <f t="shared" si="16"/>
        <v/>
      </c>
      <c r="S59" s="139" t="str">
        <f t="shared" si="17"/>
        <v/>
      </c>
      <c r="T59" s="11" t="str">
        <f t="shared" si="18"/>
        <v/>
      </c>
      <c r="U59" s="11" t="str">
        <f t="shared" si="19"/>
        <v/>
      </c>
      <c r="V59" s="11" t="str">
        <f t="shared" si="20"/>
        <v/>
      </c>
      <c r="W59" s="11">
        <f t="shared" si="21"/>
        <v>1</v>
      </c>
      <c r="X59" s="11" t="str">
        <f t="shared" si="22"/>
        <v/>
      </c>
      <c r="Y59" s="11" t="str">
        <f t="shared" si="23"/>
        <v/>
      </c>
      <c r="Z59" s="11">
        <f t="shared" si="24"/>
        <v>0</v>
      </c>
    </row>
    <row r="60" spans="2:26">
      <c r="B60" s="21">
        <v>47</v>
      </c>
      <c r="C60" s="8" t="str">
        <f t="shared" si="13"/>
        <v/>
      </c>
      <c r="D60" s="8" t="str">
        <f>IF($C60="","",VLOOKUP($C60,SchoolList!$B$2:$I$1850,3,FALSE))</f>
        <v/>
      </c>
      <c r="E60" s="24" t="str">
        <f>IF($C60="","",VLOOKUP($C60,SchoolList!$B$2:$I$1850,6,FALSE))</f>
        <v/>
      </c>
      <c r="F60" s="25" t="str">
        <f>IF($C60="","",VLOOKUP($C60,SchoolList!$B$2:$I$1850,5,FALSE))</f>
        <v/>
      </c>
      <c r="G60" s="26" t="str">
        <f>IF($C60="","",VLOOKUP($C60,SchoolList!$B$2:$I$1850,4,FALSE))</f>
        <v/>
      </c>
      <c r="H60" s="27" t="str">
        <f t="shared" si="1"/>
        <v/>
      </c>
      <c r="I60" s="26"/>
      <c r="J60" s="132"/>
      <c r="K60" s="133"/>
      <c r="L60" s="9" t="str">
        <f t="shared" si="14"/>
        <v/>
      </c>
      <c r="M60" s="10" t="str">
        <f>IF(C60="","",IF(OR(H60="Yes",G60="NT"),"--",IF(ISERROR(VLOOKUP(F60&amp;P60,'Comparison Schools'!$B$9:$I$18,8,0)),"--",VLOOKUP(F60&amp;P60,'Comparison Schools'!$B$9:$I$18,8,0))))</f>
        <v/>
      </c>
      <c r="N60" s="9" t="str">
        <f t="shared" si="15"/>
        <v/>
      </c>
      <c r="O60" s="138"/>
      <c r="P60" s="28"/>
      <c r="Q60" s="138"/>
      <c r="R60" s="139" t="str">
        <f t="shared" si="16"/>
        <v/>
      </c>
      <c r="S60" s="139" t="str">
        <f t="shared" si="17"/>
        <v/>
      </c>
      <c r="T60" s="11" t="str">
        <f t="shared" si="18"/>
        <v/>
      </c>
      <c r="U60" s="11" t="str">
        <f t="shared" si="19"/>
        <v/>
      </c>
      <c r="V60" s="11" t="str">
        <f t="shared" si="20"/>
        <v/>
      </c>
      <c r="W60" s="11">
        <f t="shared" si="21"/>
        <v>1</v>
      </c>
      <c r="X60" s="11" t="str">
        <f t="shared" si="22"/>
        <v/>
      </c>
      <c r="Y60" s="11" t="str">
        <f t="shared" si="23"/>
        <v/>
      </c>
      <c r="Z60" s="11">
        <f t="shared" si="24"/>
        <v>0</v>
      </c>
    </row>
    <row r="61" spans="2:26">
      <c r="B61" s="21">
        <v>48</v>
      </c>
      <c r="C61" s="8" t="str">
        <f t="shared" si="13"/>
        <v/>
      </c>
      <c r="D61" s="8" t="str">
        <f>IF($C61="","",VLOOKUP($C61,SchoolList!$B$2:$I$1850,3,FALSE))</f>
        <v/>
      </c>
      <c r="E61" s="24" t="str">
        <f>IF($C61="","",VLOOKUP($C61,SchoolList!$B$2:$I$1850,6,FALSE))</f>
        <v/>
      </c>
      <c r="F61" s="25" t="str">
        <f>IF($C61="","",VLOOKUP($C61,SchoolList!$B$2:$I$1850,5,FALSE))</f>
        <v/>
      </c>
      <c r="G61" s="26" t="str">
        <f>IF($C61="","",VLOOKUP($C61,SchoolList!$B$2:$I$1850,4,FALSE))</f>
        <v/>
      </c>
      <c r="H61" s="27" t="str">
        <f t="shared" si="1"/>
        <v/>
      </c>
      <c r="I61" s="26"/>
      <c r="J61" s="132"/>
      <c r="K61" s="133"/>
      <c r="L61" s="9" t="str">
        <f t="shared" si="14"/>
        <v/>
      </c>
      <c r="M61" s="10" t="str">
        <f>IF(C61="","",IF(OR(H61="Yes",G61="NT"),"--",IF(ISERROR(VLOOKUP(F61&amp;P61,'Comparison Schools'!$B$9:$I$18,8,0)),"--",VLOOKUP(F61&amp;P61,'Comparison Schools'!$B$9:$I$18,8,0))))</f>
        <v/>
      </c>
      <c r="N61" s="9" t="str">
        <f t="shared" si="15"/>
        <v/>
      </c>
      <c r="O61" s="138"/>
      <c r="P61" s="28"/>
      <c r="Q61" s="138"/>
      <c r="R61" s="139" t="str">
        <f t="shared" si="16"/>
        <v/>
      </c>
      <c r="S61" s="139" t="str">
        <f t="shared" si="17"/>
        <v/>
      </c>
      <c r="T61" s="11" t="str">
        <f t="shared" si="18"/>
        <v/>
      </c>
      <c r="U61" s="11" t="str">
        <f t="shared" si="19"/>
        <v/>
      </c>
      <c r="V61" s="11" t="str">
        <f t="shared" si="20"/>
        <v/>
      </c>
      <c r="W61" s="11">
        <f t="shared" si="21"/>
        <v>1</v>
      </c>
      <c r="X61" s="11" t="str">
        <f t="shared" si="22"/>
        <v/>
      </c>
      <c r="Y61" s="11" t="str">
        <f t="shared" si="23"/>
        <v/>
      </c>
      <c r="Z61" s="11">
        <f t="shared" si="24"/>
        <v>0</v>
      </c>
    </row>
    <row r="62" spans="2:26">
      <c r="B62" s="21">
        <v>49</v>
      </c>
      <c r="C62" s="8" t="str">
        <f t="shared" si="13"/>
        <v/>
      </c>
      <c r="D62" s="8" t="str">
        <f>IF($C62="","",VLOOKUP($C62,SchoolList!$B$2:$I$1850,3,FALSE))</f>
        <v/>
      </c>
      <c r="E62" s="24" t="str">
        <f>IF($C62="","",VLOOKUP($C62,SchoolList!$B$2:$I$1850,6,FALSE))</f>
        <v/>
      </c>
      <c r="F62" s="25" t="str">
        <f>IF($C62="","",VLOOKUP($C62,SchoolList!$B$2:$I$1850,5,FALSE))</f>
        <v/>
      </c>
      <c r="G62" s="26" t="str">
        <f>IF($C62="","",VLOOKUP($C62,SchoolList!$B$2:$I$1850,4,FALSE))</f>
        <v/>
      </c>
      <c r="H62" s="27" t="str">
        <f t="shared" si="1"/>
        <v/>
      </c>
      <c r="I62" s="26"/>
      <c r="J62" s="132"/>
      <c r="K62" s="133"/>
      <c r="L62" s="9" t="str">
        <f t="shared" si="14"/>
        <v/>
      </c>
      <c r="M62" s="10" t="str">
        <f>IF(C62="","",IF(OR(H62="Yes",G62="NT"),"--",IF(ISERROR(VLOOKUP(F62&amp;P62,'Comparison Schools'!$B$9:$I$18,8,0)),"--",VLOOKUP(F62&amp;P62,'Comparison Schools'!$B$9:$I$18,8,0))))</f>
        <v/>
      </c>
      <c r="N62" s="9" t="str">
        <f t="shared" si="15"/>
        <v/>
      </c>
      <c r="O62" s="138"/>
      <c r="P62" s="28"/>
      <c r="Q62" s="138"/>
      <c r="R62" s="139" t="str">
        <f t="shared" si="16"/>
        <v/>
      </c>
      <c r="S62" s="139" t="str">
        <f t="shared" si="17"/>
        <v/>
      </c>
      <c r="T62" s="11" t="str">
        <f t="shared" si="18"/>
        <v/>
      </c>
      <c r="U62" s="11" t="str">
        <f t="shared" si="19"/>
        <v/>
      </c>
      <c r="V62" s="11" t="str">
        <f t="shared" si="20"/>
        <v/>
      </c>
      <c r="W62" s="11">
        <f t="shared" si="21"/>
        <v>1</v>
      </c>
      <c r="X62" s="11" t="str">
        <f t="shared" si="22"/>
        <v/>
      </c>
      <c r="Y62" s="11" t="str">
        <f t="shared" si="23"/>
        <v/>
      </c>
      <c r="Z62" s="11">
        <f t="shared" si="24"/>
        <v>0</v>
      </c>
    </row>
    <row r="63" spans="2:26">
      <c r="B63" s="21">
        <v>50</v>
      </c>
      <c r="C63" s="8" t="str">
        <f t="shared" si="13"/>
        <v/>
      </c>
      <c r="D63" s="8" t="str">
        <f>IF($C63="","",VLOOKUP($C63,SchoolList!$B$2:$I$1850,3,FALSE))</f>
        <v/>
      </c>
      <c r="E63" s="24" t="str">
        <f>IF($C63="","",VLOOKUP($C63,SchoolList!$B$2:$I$1850,6,FALSE))</f>
        <v/>
      </c>
      <c r="F63" s="25" t="str">
        <f>IF($C63="","",VLOOKUP($C63,SchoolList!$B$2:$I$1850,5,FALSE))</f>
        <v/>
      </c>
      <c r="G63" s="26" t="str">
        <f>IF($C63="","",VLOOKUP($C63,SchoolList!$B$2:$I$1850,4,FALSE))</f>
        <v/>
      </c>
      <c r="H63" s="27" t="str">
        <f t="shared" si="1"/>
        <v/>
      </c>
      <c r="I63" s="26"/>
      <c r="J63" s="132"/>
      <c r="K63" s="133"/>
      <c r="L63" s="9" t="str">
        <f t="shared" si="14"/>
        <v/>
      </c>
      <c r="M63" s="10" t="str">
        <f>IF(C63="","",IF(OR(H63="Yes",G63="NT"),"--",IF(ISERROR(VLOOKUP(F63&amp;P63,'Comparison Schools'!$B$9:$I$18,8,0)),"--",VLOOKUP(F63&amp;P63,'Comparison Schools'!$B$9:$I$18,8,0))))</f>
        <v/>
      </c>
      <c r="N63" s="9" t="str">
        <f t="shared" si="15"/>
        <v/>
      </c>
      <c r="O63" s="138"/>
      <c r="P63" s="28"/>
      <c r="Q63" s="138"/>
      <c r="R63" s="139" t="str">
        <f t="shared" si="16"/>
        <v/>
      </c>
      <c r="S63" s="139" t="str">
        <f t="shared" si="17"/>
        <v/>
      </c>
      <c r="T63" s="11" t="str">
        <f t="shared" si="18"/>
        <v/>
      </c>
      <c r="U63" s="11" t="str">
        <f t="shared" si="19"/>
        <v/>
      </c>
      <c r="V63" s="11" t="str">
        <f t="shared" si="20"/>
        <v/>
      </c>
      <c r="W63" s="11">
        <f t="shared" si="21"/>
        <v>1</v>
      </c>
      <c r="X63" s="11" t="str">
        <f t="shared" si="22"/>
        <v/>
      </c>
      <c r="Y63" s="11" t="str">
        <f t="shared" si="23"/>
        <v/>
      </c>
      <c r="Z63" s="11">
        <f t="shared" si="24"/>
        <v>0</v>
      </c>
    </row>
    <row r="64" spans="2:26">
      <c r="B64" s="21">
        <v>51</v>
      </c>
      <c r="C64" s="8" t="str">
        <f t="shared" si="13"/>
        <v/>
      </c>
      <c r="D64" s="8" t="str">
        <f>IF($C64="","",VLOOKUP($C64,SchoolList!$B$2:$I$1850,3,FALSE))</f>
        <v/>
      </c>
      <c r="E64" s="24" t="str">
        <f>IF($C64="","",VLOOKUP($C64,SchoolList!$B$2:$I$1850,6,FALSE))</f>
        <v/>
      </c>
      <c r="F64" s="25" t="str">
        <f>IF($C64="","",VLOOKUP($C64,SchoolList!$B$2:$I$1850,5,FALSE))</f>
        <v/>
      </c>
      <c r="G64" s="26" t="str">
        <f>IF($C64="","",VLOOKUP($C64,SchoolList!$B$2:$I$1850,4,FALSE))</f>
        <v/>
      </c>
      <c r="H64" s="27" t="str">
        <f t="shared" si="1"/>
        <v/>
      </c>
      <c r="I64" s="26"/>
      <c r="J64" s="132"/>
      <c r="K64" s="133"/>
      <c r="L64" s="9" t="str">
        <f t="shared" si="14"/>
        <v/>
      </c>
      <c r="M64" s="10" t="str">
        <f>IF(C64="","",IF(OR(H64="Yes",G64="NT"),"--",IF(ISERROR(VLOOKUP(F64&amp;P64,'Comparison Schools'!$B$9:$I$18,8,0)),"--",VLOOKUP(F64&amp;P64,'Comparison Schools'!$B$9:$I$18,8,0))))</f>
        <v/>
      </c>
      <c r="N64" s="9" t="str">
        <f t="shared" si="15"/>
        <v/>
      </c>
      <c r="O64" s="138"/>
      <c r="P64" s="28"/>
      <c r="Q64" s="138"/>
      <c r="R64" s="139" t="str">
        <f t="shared" si="16"/>
        <v/>
      </c>
      <c r="S64" s="139" t="str">
        <f t="shared" si="17"/>
        <v/>
      </c>
      <c r="T64" s="11" t="str">
        <f t="shared" si="18"/>
        <v/>
      </c>
      <c r="U64" s="11" t="str">
        <f t="shared" si="19"/>
        <v/>
      </c>
      <c r="V64" s="11" t="str">
        <f t="shared" si="20"/>
        <v/>
      </c>
      <c r="W64" s="11">
        <f t="shared" si="21"/>
        <v>1</v>
      </c>
      <c r="X64" s="11" t="str">
        <f t="shared" si="22"/>
        <v/>
      </c>
      <c r="Y64" s="11" t="str">
        <f t="shared" si="23"/>
        <v/>
      </c>
      <c r="Z64" s="11">
        <f t="shared" si="24"/>
        <v>0</v>
      </c>
    </row>
    <row r="65" spans="2:26">
      <c r="B65" s="21">
        <v>52</v>
      </c>
      <c r="C65" s="8" t="str">
        <f t="shared" si="13"/>
        <v/>
      </c>
      <c r="D65" s="8" t="str">
        <f>IF($C65="","",VLOOKUP($C65,SchoolList!$B$2:$I$1850,3,FALSE))</f>
        <v/>
      </c>
      <c r="E65" s="24" t="str">
        <f>IF($C65="","",VLOOKUP($C65,SchoolList!$B$2:$I$1850,6,FALSE))</f>
        <v/>
      </c>
      <c r="F65" s="25" t="str">
        <f>IF($C65="","",VLOOKUP($C65,SchoolList!$B$2:$I$1850,5,FALSE))</f>
        <v/>
      </c>
      <c r="G65" s="26" t="str">
        <f>IF($C65="","",VLOOKUP($C65,SchoolList!$B$2:$I$1850,4,FALSE))</f>
        <v/>
      </c>
      <c r="H65" s="27" t="str">
        <f t="shared" si="1"/>
        <v/>
      </c>
      <c r="I65" s="26"/>
      <c r="J65" s="132"/>
      <c r="K65" s="133"/>
      <c r="L65" s="9" t="str">
        <f t="shared" si="14"/>
        <v/>
      </c>
      <c r="M65" s="10" t="str">
        <f>IF(C65="","",IF(OR(H65="Yes",G65="NT"),"--",IF(ISERROR(VLOOKUP(F65&amp;P65,'Comparison Schools'!$B$9:$I$18,8,0)),"--",VLOOKUP(F65&amp;P65,'Comparison Schools'!$B$9:$I$18,8,0))))</f>
        <v/>
      </c>
      <c r="N65" s="9" t="str">
        <f t="shared" si="15"/>
        <v/>
      </c>
      <c r="O65" s="138"/>
      <c r="P65" s="28"/>
      <c r="Q65" s="138"/>
      <c r="R65" s="139" t="str">
        <f t="shared" si="16"/>
        <v/>
      </c>
      <c r="S65" s="139" t="str">
        <f t="shared" si="17"/>
        <v/>
      </c>
      <c r="T65" s="11" t="str">
        <f t="shared" si="18"/>
        <v/>
      </c>
      <c r="U65" s="11" t="str">
        <f t="shared" si="19"/>
        <v/>
      </c>
      <c r="V65" s="11" t="str">
        <f t="shared" si="20"/>
        <v/>
      </c>
      <c r="W65" s="11">
        <f t="shared" si="21"/>
        <v>1</v>
      </c>
      <c r="X65" s="11" t="str">
        <f t="shared" si="22"/>
        <v/>
      </c>
      <c r="Y65" s="11" t="str">
        <f t="shared" si="23"/>
        <v/>
      </c>
      <c r="Z65" s="11">
        <f t="shared" si="24"/>
        <v>0</v>
      </c>
    </row>
  </sheetData>
  <sheetProtection algorithmName="SHA-512" hashValue="mk2BrbniNrNPGyiDpEs8WVhu0se30Nb5UmNuDT+DQSO1nQWu8ghBQS2APYqTuV0TfbQqYxHEuHhhr1/fqX8OxA==" saltValue="driFojWBndSbxGMLJdgfug==" spinCount="100000" sheet="1" objects="1" scenarios="1"/>
  <dataConsolidate/>
  <mergeCells count="11">
    <mergeCell ref="C2:N2"/>
    <mergeCell ref="C3:N3"/>
    <mergeCell ref="C4:N4"/>
    <mergeCell ref="E6:H6"/>
    <mergeCell ref="C10:G10"/>
    <mergeCell ref="J10:L10"/>
    <mergeCell ref="M10:N10"/>
    <mergeCell ref="H10:I10"/>
    <mergeCell ref="C6:D6"/>
    <mergeCell ref="I6:J6"/>
    <mergeCell ref="C8:N8"/>
  </mergeCells>
  <phoneticPr fontId="7" type="noConversion"/>
  <conditionalFormatting sqref="D13:N50 H14:H65">
    <cfRule type="expression" dxfId="1" priority="3" stopIfTrue="1">
      <formula>$H13="Yes"</formula>
    </cfRule>
  </conditionalFormatting>
  <conditionalFormatting sqref="D51:N65">
    <cfRule type="expression" dxfId="0" priority="1" stopIfTrue="1">
      <formula>$H51="Yes"</formula>
    </cfRule>
  </conditionalFormatting>
  <dataValidations count="5">
    <dataValidation type="list" allowBlank="1" sqref="P13:P65">
      <formula1>"Smaller School, Larger School"</formula1>
    </dataValidation>
    <dataValidation allowBlank="1" sqref="I13:J65 D13:F65"/>
    <dataValidation type="list" allowBlank="1" sqref="H13:H65">
      <formula1>"Yes,No"</formula1>
    </dataValidation>
    <dataValidation type="list" allowBlank="1" sqref="D13:D65 G13:G65">
      <formula1>"CL,NT,TA,SW,TAP"</formula1>
    </dataValidation>
    <dataValidation type="list" allowBlank="1" showInputMessage="1" showErrorMessage="1" sqref="E6:H6">
      <formula1>district</formula1>
    </dataValidation>
  </dataValidations>
  <printOptions horizontalCentered="1"/>
  <pageMargins left="0.2" right="0.2" top="0.25" bottom="0.5" header="0.25" footer="0.25"/>
  <pageSetup scale="60" orientation="portrait" r:id="rId1"/>
  <headerFooter alignWithMargins="0">
    <oddFooter>&amp;RPrinted on &amp;D</oddFooter>
  </headerFooter>
</worksheet>
</file>

<file path=xl/worksheets/sheet4.xml><?xml version="1.0" encoding="utf-8"?>
<worksheet xmlns="http://schemas.openxmlformats.org/spreadsheetml/2006/main" xmlns:r="http://schemas.openxmlformats.org/officeDocument/2006/relationships">
  <sheetPr codeName="Sheet8">
    <tabColor indexed="42"/>
    <pageSetUpPr fitToPage="1"/>
  </sheetPr>
  <dimension ref="A2:K34"/>
  <sheetViews>
    <sheetView showGridLines="0" showRowColHeaders="0" topLeftCell="C1" zoomScaleNormal="100" workbookViewId="0">
      <selection activeCell="G15" sqref="G15"/>
    </sheetView>
  </sheetViews>
  <sheetFormatPr defaultColWidth="9.140625" defaultRowHeight="12.75"/>
  <cols>
    <col min="1" max="1" width="10.140625" style="68" hidden="1" customWidth="1"/>
    <col min="2" max="2" width="13.42578125" style="67" hidden="1" customWidth="1"/>
    <col min="3" max="3" width="3.85546875" style="67" customWidth="1"/>
    <col min="4" max="4" width="16.28515625" style="68" customWidth="1"/>
    <col min="5" max="5" width="15.7109375" style="68" customWidth="1"/>
    <col min="6" max="8" width="16.85546875" style="68" customWidth="1"/>
    <col min="9" max="9" width="13.7109375" style="68" customWidth="1"/>
    <col min="10" max="10" width="9.42578125" style="68" customWidth="1"/>
    <col min="11" max="16384" width="9.140625" style="68"/>
  </cols>
  <sheetData>
    <row r="2" spans="1:11" ht="21">
      <c r="D2" s="257" t="s">
        <v>2574</v>
      </c>
      <c r="E2" s="257"/>
      <c r="F2" s="257"/>
      <c r="G2" s="257"/>
      <c r="H2" s="257"/>
      <c r="I2" s="257"/>
      <c r="J2" s="75"/>
      <c r="K2" s="75"/>
    </row>
    <row r="3" spans="1:11" ht="21">
      <c r="D3" s="257" t="s">
        <v>5452</v>
      </c>
      <c r="E3" s="257"/>
      <c r="F3" s="257"/>
      <c r="G3" s="257"/>
      <c r="H3" s="257"/>
      <c r="I3" s="257"/>
      <c r="J3" s="75"/>
      <c r="K3" s="75"/>
    </row>
    <row r="4" spans="1:11" s="55" customFormat="1" ht="21" customHeight="1">
      <c r="B4" s="56"/>
      <c r="C4" s="56"/>
      <c r="D4" s="258" t="s">
        <v>5454</v>
      </c>
      <c r="E4" s="258"/>
      <c r="F4" s="258"/>
      <c r="G4" s="258"/>
      <c r="H4" s="258"/>
      <c r="I4" s="258"/>
    </row>
    <row r="5" spans="1:11" s="55" customFormat="1" ht="24" customHeight="1">
      <c r="B5" s="56"/>
      <c r="C5" s="56"/>
      <c r="D5" s="262" t="str">
        <f>IF('Detailed School Data'!E6="Select a district","District Name:","District Name: " &amp; 'Detailed School Data'!E6 &amp;" (" &amp;'Detailed School Data'!K6&amp;")")</f>
        <v>District Name:</v>
      </c>
      <c r="E5" s="262"/>
      <c r="F5" s="262"/>
      <c r="G5" s="262"/>
      <c r="H5" s="262"/>
      <c r="I5" s="262"/>
    </row>
    <row r="6" spans="1:11" s="55" customFormat="1" ht="14.25" customHeight="1" thickBot="1">
      <c r="B6" s="56"/>
      <c r="C6" s="56"/>
      <c r="D6" s="57"/>
      <c r="E6" s="57"/>
      <c r="F6" s="57"/>
      <c r="G6" s="57"/>
      <c r="H6" s="57"/>
      <c r="I6" s="57"/>
    </row>
    <row r="7" spans="1:11" s="55" customFormat="1" ht="48.6" customHeight="1">
      <c r="B7" s="56"/>
      <c r="C7" s="56"/>
      <c r="D7" s="260" t="s">
        <v>1221</v>
      </c>
      <c r="E7" s="260" t="s">
        <v>3816</v>
      </c>
      <c r="F7" s="259" t="s">
        <v>3815</v>
      </c>
      <c r="G7" s="259"/>
      <c r="H7" s="259"/>
      <c r="I7" s="259"/>
    </row>
    <row r="8" spans="1:11" s="55" customFormat="1" ht="51.6" customHeight="1">
      <c r="B8" s="56"/>
      <c r="C8" s="56"/>
      <c r="D8" s="261"/>
      <c r="E8" s="261"/>
      <c r="F8" s="59" t="s">
        <v>3817</v>
      </c>
      <c r="G8" s="58" t="s">
        <v>3818</v>
      </c>
      <c r="H8" s="58" t="s">
        <v>3819</v>
      </c>
      <c r="I8" s="58" t="s">
        <v>1521</v>
      </c>
    </row>
    <row r="9" spans="1:11" s="11" customFormat="1" ht="15">
      <c r="A9" s="60" t="str">
        <f>Sheet1!A3</f>
        <v/>
      </c>
      <c r="B9" s="199" t="str">
        <f>D9&amp;E9</f>
        <v/>
      </c>
      <c r="C9" s="199"/>
      <c r="D9" s="106" t="str">
        <f>IF(A9="","",LEFT(A9,(FIND(".",A9,1)-1)))</f>
        <v/>
      </c>
      <c r="E9" s="109" t="str">
        <f t="shared" ref="E9:E18" si="0">IF(A9="","",RIGHT(A9,LEN(A9)-FIND(".",A9,1)))</f>
        <v/>
      </c>
      <c r="F9" s="62" t="str">
        <f>IF(A9="","",SUMIF('Detailed School Data'!$R$13:$R$80,$A9,'Detailed School Data'!$Z$13:$Z$80))</f>
        <v/>
      </c>
      <c r="G9" s="112" t="str">
        <f>IF(A9="","",SUMIF('Detailed School Data'!$R$13:$R$50,$A9,'Detailed School Data'!$J$13:$J$50))</f>
        <v/>
      </c>
      <c r="H9" s="121" t="str">
        <f>IF(D9="","",SUMIF('Detailed School Data'!$R$13:$R$50,$A9,'Detailed School Data'!$K$13:$K$50))</f>
        <v/>
      </c>
      <c r="I9" s="122" t="str">
        <f>IF(OR(H9=0,H9=""),"",ROUND((G9/H9)*110%,1))</f>
        <v/>
      </c>
      <c r="J9" s="63" t="e">
        <f>D9&amp;#REF!&amp;E9</f>
        <v>#REF!</v>
      </c>
    </row>
    <row r="10" spans="1:11" s="11" customFormat="1" ht="15">
      <c r="A10" s="60" t="str">
        <f>Sheet1!A4</f>
        <v/>
      </c>
      <c r="B10" s="199" t="str">
        <f t="shared" ref="B10:B18" si="1">D10&amp;E10</f>
        <v/>
      </c>
      <c r="C10" s="61"/>
      <c r="D10" s="107" t="str">
        <f t="shared" ref="D10:D18" si="2">IF(A10="","",LEFT(A10,(FIND(".",A10,1)-1)))</f>
        <v/>
      </c>
      <c r="E10" s="110" t="str">
        <f t="shared" si="0"/>
        <v/>
      </c>
      <c r="F10" s="64" t="str">
        <f>IF(A10="","",SUMIF('Detailed School Data'!$R$13:$R$80,$A10,'Detailed School Data'!$Z$13:$Z$80))</f>
        <v/>
      </c>
      <c r="G10" s="113" t="str">
        <f>IF(A10="","",SUMIF('Detailed School Data'!$R$13:$R$50,$A10,'Detailed School Data'!$J$13:$J$50))</f>
        <v/>
      </c>
      <c r="H10" s="123" t="str">
        <f>IF(D10="","",SUMIF('Detailed School Data'!$R$13:$R$50,$A10,'Detailed School Data'!$K$13:$K$50))</f>
        <v/>
      </c>
      <c r="I10" s="124" t="str">
        <f t="shared" ref="I10:I18" si="3">IF(OR(H10=0,H10=""),"",ROUND((G10/H10)*110%,1))</f>
        <v/>
      </c>
      <c r="J10" s="63" t="e">
        <f>D10&amp;#REF!&amp;E10</f>
        <v>#REF!</v>
      </c>
    </row>
    <row r="11" spans="1:11" s="11" customFormat="1" ht="15">
      <c r="A11" s="60" t="str">
        <f>Sheet1!A5</f>
        <v/>
      </c>
      <c r="B11" s="199" t="str">
        <f t="shared" si="1"/>
        <v/>
      </c>
      <c r="C11" s="61"/>
      <c r="D11" s="107" t="str">
        <f t="shared" si="2"/>
        <v/>
      </c>
      <c r="E11" s="110" t="str">
        <f t="shared" si="0"/>
        <v/>
      </c>
      <c r="F11" s="64" t="str">
        <f>IF(A11="","",SUMIF('Detailed School Data'!$R$13:$R$80,$A11,'Detailed School Data'!$Z$13:$Z$80))</f>
        <v/>
      </c>
      <c r="G11" s="113" t="str">
        <f>IF(A11="","",SUMIF('Detailed School Data'!$R$13:$R$50,$A11,'Detailed School Data'!$J$13:$J$50))</f>
        <v/>
      </c>
      <c r="H11" s="123" t="str">
        <f>IF(D11="","",SUMIF('Detailed School Data'!$R$13:$R$50,$A11,'Detailed School Data'!$K$13:$K$50))</f>
        <v/>
      </c>
      <c r="I11" s="124" t="str">
        <f t="shared" si="3"/>
        <v/>
      </c>
      <c r="J11" s="63" t="e">
        <f>D11&amp;#REF!&amp;E11</f>
        <v>#REF!</v>
      </c>
    </row>
    <row r="12" spans="1:11" s="11" customFormat="1" ht="15">
      <c r="A12" s="60" t="str">
        <f>Sheet1!A6</f>
        <v/>
      </c>
      <c r="B12" s="199" t="str">
        <f t="shared" si="1"/>
        <v/>
      </c>
      <c r="C12" s="61"/>
      <c r="D12" s="107" t="str">
        <f t="shared" si="2"/>
        <v/>
      </c>
      <c r="E12" s="110" t="str">
        <f t="shared" si="0"/>
        <v/>
      </c>
      <c r="F12" s="64" t="str">
        <f>IF(A12="","",SUMIF('Detailed School Data'!$R$13:$R$80,$A12,'Detailed School Data'!$Z$13:$Z$80))</f>
        <v/>
      </c>
      <c r="G12" s="113" t="str">
        <f>IF(A12="","",SUMIF('Detailed School Data'!$R$13:$R$50,$A12,'Detailed School Data'!$J$13:$J$50))</f>
        <v/>
      </c>
      <c r="H12" s="123" t="str">
        <f>IF(D12="","",SUMIF('Detailed School Data'!$R$13:$R$50,$A12,'Detailed School Data'!$K$13:$K$50))</f>
        <v/>
      </c>
      <c r="I12" s="124" t="str">
        <f t="shared" si="3"/>
        <v/>
      </c>
      <c r="J12" s="63" t="e">
        <f>D12&amp;#REF!&amp;E12</f>
        <v>#REF!</v>
      </c>
    </row>
    <row r="13" spans="1:11" s="11" customFormat="1" ht="15">
      <c r="A13" s="60" t="str">
        <f>Sheet1!A7</f>
        <v/>
      </c>
      <c r="B13" s="199" t="str">
        <f t="shared" si="1"/>
        <v/>
      </c>
      <c r="C13" s="61"/>
      <c r="D13" s="107" t="str">
        <f t="shared" si="2"/>
        <v/>
      </c>
      <c r="E13" s="110" t="str">
        <f t="shared" si="0"/>
        <v/>
      </c>
      <c r="F13" s="64" t="str">
        <f>IF(A13="","",SUMIF('Detailed School Data'!$R$13:$R$80,$A13,'Detailed School Data'!$Z$13:$Z$80))</f>
        <v/>
      </c>
      <c r="G13" s="113" t="str">
        <f>IF(A13="","",SUMIF('Detailed School Data'!$R$13:$R$50,$A13,'Detailed School Data'!$J$13:$J$50))</f>
        <v/>
      </c>
      <c r="H13" s="123" t="str">
        <f>IF(D13="","",SUMIF('Detailed School Data'!$R$13:$R$50,$A13,'Detailed School Data'!$K$13:$K$50))</f>
        <v/>
      </c>
      <c r="I13" s="124" t="str">
        <f t="shared" si="3"/>
        <v/>
      </c>
      <c r="J13" s="63" t="e">
        <f>D13&amp;#REF!&amp;E13</f>
        <v>#REF!</v>
      </c>
    </row>
    <row r="14" spans="1:11" s="11" customFormat="1" ht="15">
      <c r="A14" s="60" t="str">
        <f>Sheet1!A8</f>
        <v/>
      </c>
      <c r="B14" s="199" t="str">
        <f t="shared" si="1"/>
        <v/>
      </c>
      <c r="C14" s="61"/>
      <c r="D14" s="107" t="str">
        <f t="shared" si="2"/>
        <v/>
      </c>
      <c r="E14" s="110" t="str">
        <f t="shared" si="0"/>
        <v/>
      </c>
      <c r="F14" s="64" t="str">
        <f>IF(A14="","",SUMIF('Detailed School Data'!$R$13:$R$80,$A14,'Detailed School Data'!$Z$13:$Z$80))</f>
        <v/>
      </c>
      <c r="G14" s="113" t="str">
        <f>IF(A14="","",SUMIF('Detailed School Data'!$R$13:$R$50,$A14,'Detailed School Data'!$J$13:$J$50))</f>
        <v/>
      </c>
      <c r="H14" s="123" t="str">
        <f>IF(D14="","",SUMIF('Detailed School Data'!$R$13:$R$50,$A14,'Detailed School Data'!$K$13:$K$50))</f>
        <v/>
      </c>
      <c r="I14" s="124" t="str">
        <f t="shared" si="3"/>
        <v/>
      </c>
      <c r="J14" s="63" t="e">
        <f>D14&amp;#REF!&amp;E14</f>
        <v>#REF!</v>
      </c>
    </row>
    <row r="15" spans="1:11" s="11" customFormat="1" ht="15">
      <c r="A15" s="60" t="str">
        <f>Sheet1!A9</f>
        <v/>
      </c>
      <c r="B15" s="199" t="str">
        <f t="shared" si="1"/>
        <v/>
      </c>
      <c r="C15" s="61"/>
      <c r="D15" s="107" t="str">
        <f t="shared" si="2"/>
        <v/>
      </c>
      <c r="E15" s="110" t="str">
        <f t="shared" si="0"/>
        <v/>
      </c>
      <c r="F15" s="64" t="str">
        <f>IF(A15="","",SUMIF('Detailed School Data'!$R$13:$R$80,$A15,'Detailed School Data'!$Z$13:$Z$80))</f>
        <v/>
      </c>
      <c r="G15" s="113" t="str">
        <f>IF(A15="","",SUMIF('Detailed School Data'!$R$13:$R$50,$A15,'Detailed School Data'!$J$13:$J$50))</f>
        <v/>
      </c>
      <c r="H15" s="123" t="str">
        <f>IF(D15="","",SUMIF('Detailed School Data'!$R$13:$R$50,$A15,'Detailed School Data'!$K$13:$K$50))</f>
        <v/>
      </c>
      <c r="I15" s="124" t="str">
        <f t="shared" si="3"/>
        <v/>
      </c>
      <c r="J15" s="63" t="e">
        <f>D15&amp;#REF!&amp;E15</f>
        <v>#REF!</v>
      </c>
    </row>
    <row r="16" spans="1:11" s="11" customFormat="1" ht="15">
      <c r="A16" s="60" t="str">
        <f>Sheet1!A10</f>
        <v/>
      </c>
      <c r="B16" s="199" t="str">
        <f t="shared" si="1"/>
        <v/>
      </c>
      <c r="C16" s="61"/>
      <c r="D16" s="107" t="str">
        <f t="shared" si="2"/>
        <v/>
      </c>
      <c r="E16" s="110" t="str">
        <f t="shared" si="0"/>
        <v/>
      </c>
      <c r="F16" s="64" t="str">
        <f>IF(A16="","",SUMIF('Detailed School Data'!$R$13:$R$80,$A16,'Detailed School Data'!$Z$13:$Z$80))</f>
        <v/>
      </c>
      <c r="G16" s="113" t="str">
        <f>IF(A16="","",SUMIF('Detailed School Data'!$R$13:$R$50,$A16,'Detailed School Data'!$J$13:$J$50))</f>
        <v/>
      </c>
      <c r="H16" s="123" t="str">
        <f>IF(D16="","",SUMIF('Detailed School Data'!$R$13:$R$50,$A16,'Detailed School Data'!$K$13:$K$50))</f>
        <v/>
      </c>
      <c r="I16" s="124" t="str">
        <f t="shared" si="3"/>
        <v/>
      </c>
      <c r="J16" s="63" t="e">
        <f>D16&amp;#REF!&amp;E16</f>
        <v>#REF!</v>
      </c>
    </row>
    <row r="17" spans="1:10" s="11" customFormat="1" ht="15">
      <c r="A17" s="60" t="str">
        <f>Sheet1!A11</f>
        <v/>
      </c>
      <c r="B17" s="199" t="str">
        <f t="shared" si="1"/>
        <v/>
      </c>
      <c r="C17" s="61"/>
      <c r="D17" s="107" t="str">
        <f t="shared" si="2"/>
        <v/>
      </c>
      <c r="E17" s="110" t="str">
        <f t="shared" si="0"/>
        <v/>
      </c>
      <c r="F17" s="64" t="str">
        <f>IF(A17="","",SUMIF('Detailed School Data'!$R$13:$R$80,$A17,'Detailed School Data'!$Z$13:$Z$80))</f>
        <v/>
      </c>
      <c r="G17" s="113" t="str">
        <f>IF(A17="","",SUMIF('Detailed School Data'!$R$13:$R$50,$A17,'Detailed School Data'!$J$13:$J$50))</f>
        <v/>
      </c>
      <c r="H17" s="123" t="str">
        <f>IF(D17="","",SUMIF('Detailed School Data'!$R$13:$R$50,$A17,'Detailed School Data'!$K$13:$K$50))</f>
        <v/>
      </c>
      <c r="I17" s="124" t="str">
        <f t="shared" si="3"/>
        <v/>
      </c>
      <c r="J17" s="63" t="e">
        <f>D17&amp;#REF!&amp;E17</f>
        <v>#REF!</v>
      </c>
    </row>
    <row r="18" spans="1:10" s="11" customFormat="1" ht="15.75" thickBot="1">
      <c r="A18" s="60" t="str">
        <f>Sheet1!A12</f>
        <v/>
      </c>
      <c r="B18" s="199" t="str">
        <f t="shared" si="1"/>
        <v/>
      </c>
      <c r="C18" s="61"/>
      <c r="D18" s="108" t="str">
        <f t="shared" si="2"/>
        <v/>
      </c>
      <c r="E18" s="111" t="str">
        <f t="shared" si="0"/>
        <v/>
      </c>
      <c r="F18" s="65" t="str">
        <f>IF(A18="","",SUMIF('Detailed School Data'!$R$13:$R$80,$A18,'Detailed School Data'!$Z$13:$Z$80))</f>
        <v/>
      </c>
      <c r="G18" s="114" t="str">
        <f>IF(A18="","",SUMIF('Detailed School Data'!$R$13:$R$50,$A18,'Detailed School Data'!$J$13:$J$50))</f>
        <v/>
      </c>
      <c r="H18" s="125" t="str">
        <f>IF(D18="","",SUMIF('Detailed School Data'!$R$13:$R$50,$A18,'Detailed School Data'!$K$13:$K$50))</f>
        <v/>
      </c>
      <c r="I18" s="126" t="str">
        <f t="shared" si="3"/>
        <v/>
      </c>
      <c r="J18" s="63" t="e">
        <f>D18&amp;#REF!&amp;E18</f>
        <v>#REF!</v>
      </c>
    </row>
    <row r="19" spans="1:10" s="11" customFormat="1">
      <c r="A19" s="60" t="str">
        <f>Sheet1!A13</f>
        <v/>
      </c>
      <c r="B19" s="63"/>
      <c r="C19" s="63"/>
      <c r="D19" s="66"/>
      <c r="E19" s="66"/>
      <c r="F19" s="66"/>
      <c r="G19" s="66"/>
      <c r="H19" s="66"/>
      <c r="I19" s="66"/>
    </row>
    <row r="34" spans="11:11">
      <c r="K34" s="69" t="str">
        <f>IF(A34="","",SUMIF('Detailed School Data'!$S$13:$S$50,$A34,'Detailed School Data'!$V$13:$V$50))</f>
        <v/>
      </c>
    </row>
  </sheetData>
  <sheetProtection algorithmName="SHA-512" hashValue="jRDiVaBvCcW30YEF9eTrUMkC1Z9T1YF2j1ixDTThV/mUV9OV6y9r7wbl5d/tezqNNFBVyuwodo2NnfyBtvWDHQ==" saltValue="JXfqz74zS349mrygmr+s/A==" spinCount="100000" sheet="1" objects="1" scenarios="1"/>
  <mergeCells count="7">
    <mergeCell ref="D2:I2"/>
    <mergeCell ref="D3:I3"/>
    <mergeCell ref="D4:I4"/>
    <mergeCell ref="F7:I7"/>
    <mergeCell ref="D7:D8"/>
    <mergeCell ref="E7:E8"/>
    <mergeCell ref="D5:I5"/>
  </mergeCells>
  <phoneticPr fontId="14" type="noConversion"/>
  <pageMargins left="0.45" right="0.45" top="0.5" bottom="0.5" header="0.3" footer="0.3"/>
  <pageSetup orientation="portrait" r:id="rId1"/>
  <headerFooter>
    <oddFooter>&amp;RPrinted on &amp;D</oddFooter>
  </headerFooter>
  <ignoredErrors>
    <ignoredError sqref="D18 J9:J18" evalError="1"/>
  </ignoredErrors>
</worksheet>
</file>

<file path=xl/worksheets/sheet5.xml><?xml version="1.0" encoding="utf-8"?>
<worksheet xmlns="http://schemas.openxmlformats.org/spreadsheetml/2006/main" xmlns:r="http://schemas.openxmlformats.org/officeDocument/2006/relationships">
  <sheetPr codeName="Sheet6">
    <tabColor indexed="31"/>
    <pageSetUpPr fitToPage="1"/>
  </sheetPr>
  <dimension ref="A1:K36"/>
  <sheetViews>
    <sheetView showGridLines="0" showRowColHeaders="0" topLeftCell="B1" zoomScaleNormal="100" workbookViewId="0">
      <selection activeCell="D7" sqref="D7:I7"/>
    </sheetView>
  </sheetViews>
  <sheetFormatPr defaultColWidth="9.140625" defaultRowHeight="12.75"/>
  <cols>
    <col min="1" max="1" width="11.5703125" style="1" hidden="1" customWidth="1"/>
    <col min="2" max="2" width="3" style="1" customWidth="1"/>
    <col min="3" max="3" width="14.140625" style="1" customWidth="1"/>
    <col min="4" max="4" width="13" style="1" customWidth="1"/>
    <col min="5" max="10" width="11.85546875" style="1" customWidth="1"/>
    <col min="11" max="16384" width="9.140625" style="1"/>
  </cols>
  <sheetData>
    <row r="1" spans="2:11" ht="7.5" customHeight="1"/>
    <row r="2" spans="2:11" ht="18.75">
      <c r="B2" s="71"/>
      <c r="C2" s="265" t="s">
        <v>2574</v>
      </c>
      <c r="D2" s="265"/>
      <c r="E2" s="265"/>
      <c r="F2" s="265"/>
      <c r="G2" s="265"/>
      <c r="H2" s="265"/>
      <c r="I2" s="265"/>
      <c r="J2" s="265"/>
      <c r="K2" s="2"/>
    </row>
    <row r="3" spans="2:11" ht="18.75">
      <c r="B3" s="71"/>
      <c r="C3" s="265" t="s">
        <v>5452</v>
      </c>
      <c r="D3" s="265"/>
      <c r="E3" s="265"/>
      <c r="F3" s="265"/>
      <c r="G3" s="265"/>
      <c r="H3" s="265"/>
      <c r="I3" s="265"/>
      <c r="J3" s="265"/>
      <c r="K3" s="2"/>
    </row>
    <row r="4" spans="2:11" ht="18.75">
      <c r="B4" s="71"/>
      <c r="C4" s="265" t="s">
        <v>2571</v>
      </c>
      <c r="D4" s="265"/>
      <c r="E4" s="265"/>
      <c r="F4" s="265"/>
      <c r="G4" s="265"/>
      <c r="H4" s="265"/>
      <c r="I4" s="265"/>
      <c r="J4" s="265"/>
      <c r="K4" s="2"/>
    </row>
    <row r="5" spans="2:11" ht="6" customHeight="1">
      <c r="B5" s="269"/>
      <c r="C5" s="269"/>
      <c r="D5" s="269"/>
      <c r="E5" s="269"/>
      <c r="F5" s="269"/>
      <c r="G5" s="269"/>
      <c r="H5" s="269"/>
      <c r="I5" s="269"/>
      <c r="J5" s="269"/>
      <c r="K5" s="2"/>
    </row>
    <row r="6" spans="2:11">
      <c r="K6" s="5"/>
    </row>
    <row r="7" spans="2:11" ht="15.75">
      <c r="C7" s="3" t="s">
        <v>3805</v>
      </c>
      <c r="D7" s="275" t="str">
        <f>IF('Detailed School Data'!E6="Select a district", "",'Detailed School Data'!E6)</f>
        <v/>
      </c>
      <c r="E7" s="275"/>
      <c r="F7" s="275"/>
      <c r="G7" s="275"/>
      <c r="H7" s="275"/>
      <c r="I7" s="275"/>
    </row>
    <row r="9" spans="2:11" ht="15.75">
      <c r="C9" s="215" t="s">
        <v>2576</v>
      </c>
      <c r="D9" s="4"/>
      <c r="E9" s="4"/>
      <c r="F9" s="4"/>
      <c r="G9" s="4"/>
      <c r="H9" s="4"/>
      <c r="I9" s="4"/>
      <c r="J9" s="4"/>
    </row>
    <row r="10" spans="2:11" ht="15.75">
      <c r="C10" s="4" t="s">
        <v>2578</v>
      </c>
      <c r="D10" s="272"/>
      <c r="E10" s="273"/>
      <c r="F10" s="274"/>
      <c r="G10" s="4"/>
      <c r="H10" s="4" t="s">
        <v>2581</v>
      </c>
      <c r="I10" s="282"/>
      <c r="J10" s="283"/>
    </row>
    <row r="11" spans="2:11" ht="15.75">
      <c r="C11" s="4" t="s">
        <v>2579</v>
      </c>
      <c r="D11" s="272"/>
      <c r="E11" s="273"/>
      <c r="F11" s="274"/>
      <c r="G11" s="4"/>
      <c r="H11" s="4" t="s">
        <v>2582</v>
      </c>
      <c r="I11" s="284"/>
      <c r="J11" s="285"/>
    </row>
    <row r="12" spans="2:11" s="4" customFormat="1" ht="15.75">
      <c r="C12" s="4" t="s">
        <v>3814</v>
      </c>
      <c r="D12" s="272"/>
      <c r="E12" s="273"/>
      <c r="F12" s="274"/>
      <c r="H12" s="4" t="s">
        <v>2580</v>
      </c>
      <c r="I12" s="286"/>
      <c r="J12" s="287"/>
    </row>
    <row r="14" spans="2:11" customFormat="1" ht="18" customHeight="1">
      <c r="B14" s="7"/>
      <c r="C14" s="278" t="s">
        <v>5457</v>
      </c>
      <c r="D14" s="278"/>
      <c r="E14" s="278"/>
      <c r="F14" s="278"/>
      <c r="G14" s="278"/>
      <c r="H14" s="278"/>
    </row>
    <row r="15" spans="2:11" customFormat="1" ht="8.25" customHeight="1" thickBot="1">
      <c r="B15" s="7"/>
    </row>
    <row r="16" spans="2:11" s="30" customFormat="1" ht="22.5" customHeight="1">
      <c r="B16" s="29"/>
      <c r="C16" s="270" t="s">
        <v>1221</v>
      </c>
      <c r="D16" s="276" t="s">
        <v>1219</v>
      </c>
      <c r="E16" s="279" t="s">
        <v>1520</v>
      </c>
      <c r="F16" s="280"/>
      <c r="G16" s="281"/>
      <c r="H16" s="279" t="s">
        <v>1519</v>
      </c>
      <c r="I16" s="280"/>
      <c r="J16" s="281"/>
      <c r="K16" s="263" t="s">
        <v>3821</v>
      </c>
    </row>
    <row r="17" spans="1:11" s="30" customFormat="1" ht="50.25" customHeight="1">
      <c r="B17" s="29"/>
      <c r="C17" s="271"/>
      <c r="D17" s="277"/>
      <c r="E17" s="31" t="s">
        <v>3821</v>
      </c>
      <c r="F17" s="32" t="s">
        <v>3818</v>
      </c>
      <c r="G17" s="33" t="s">
        <v>3822</v>
      </c>
      <c r="H17" s="31" t="s">
        <v>3821</v>
      </c>
      <c r="I17" s="32" t="s">
        <v>3818</v>
      </c>
      <c r="J17" s="33" t="s">
        <v>3822</v>
      </c>
      <c r="K17" s="264"/>
    </row>
    <row r="18" spans="1:11" s="34" customFormat="1" ht="15">
      <c r="A18" s="34" t="str">
        <f>Sheet1!B3</f>
        <v/>
      </c>
      <c r="B18" s="35"/>
      <c r="C18" s="196" t="str">
        <f t="shared" ref="C18:C27" si="0">IF(A18="","",LEFT(A18,(FIND("+",A18,1)-1)))</f>
        <v/>
      </c>
      <c r="D18" s="36" t="str">
        <f t="shared" ref="D18:D27" si="1">IF(A18="","",RIGHT(A18,LEN(A18)-FIND(".",A18,1)))</f>
        <v/>
      </c>
      <c r="E18" s="37" t="str">
        <f>IF(A18="","",SUMIF('Detailed School Data'!$S$13:$S$50,$A18,'Detailed School Data'!$W$13:$W$50))</f>
        <v/>
      </c>
      <c r="F18" s="115" t="str">
        <f>IF(A18="","",SUMIF('Detailed School Data'!$S$13:$S$50,$A18,'Detailed School Data'!$X$13:$X$50))</f>
        <v/>
      </c>
      <c r="G18" s="118" t="str">
        <f>IF(A18="","",SUMIF('Detailed School Data'!$S$13:$S$50,$A18,'Detailed School Data'!$Y$13:$Y$50))</f>
        <v/>
      </c>
      <c r="H18" s="37" t="str">
        <f>IF(A18="","",SUMIF('Detailed School Data'!$S$13:$S$50,$A18,'Detailed School Data'!$T$13:$T$50))</f>
        <v/>
      </c>
      <c r="I18" s="115" t="str">
        <f>IF(A18="","",SUMIF('Detailed School Data'!$S$13:$S$50,$A18,'Detailed School Data'!$U$13:$U$50))</f>
        <v/>
      </c>
      <c r="J18" s="118" t="str">
        <f>IF(A18="","",SUMIF('Detailed School Data'!$S$13:$S$50,$A18,'Detailed School Data'!$V$13:$V$50))</f>
        <v/>
      </c>
      <c r="K18" s="190" t="str">
        <f>IF(AND(E18="",H18=""),"",SUM(H18+E18))</f>
        <v/>
      </c>
    </row>
    <row r="19" spans="1:11" s="34" customFormat="1" ht="15">
      <c r="A19" s="34" t="str">
        <f>Sheet1!B4</f>
        <v/>
      </c>
      <c r="B19" s="35"/>
      <c r="C19" s="197" t="str">
        <f t="shared" si="0"/>
        <v/>
      </c>
      <c r="D19" s="38" t="str">
        <f t="shared" si="1"/>
        <v/>
      </c>
      <c r="E19" s="39" t="str">
        <f>IF(A19="","",SUMIF('Detailed School Data'!$S$13:$S$50,$A19,'Detailed School Data'!$W$13:$W$50))</f>
        <v/>
      </c>
      <c r="F19" s="116" t="str">
        <f>IF(A19="","",SUMIF('Detailed School Data'!$S$13:$S$50,$A19,'Detailed School Data'!$X$13:$X$50))</f>
        <v/>
      </c>
      <c r="G19" s="119" t="str">
        <f>IF(A19="","",SUMIF('Detailed School Data'!$S$13:$S$50,$A19,'Detailed School Data'!$Y$13:$Y$50))</f>
        <v/>
      </c>
      <c r="H19" s="39" t="str">
        <f>IF(A19="","",SUMIF('Detailed School Data'!$S$13:$S$50,$A19,'Detailed School Data'!$T$13:$T$50))</f>
        <v/>
      </c>
      <c r="I19" s="116" t="str">
        <f>IF(A19="","",SUMIF('Detailed School Data'!$S$13:$S$50,$A19,'Detailed School Data'!$U$13:$U$50))</f>
        <v/>
      </c>
      <c r="J19" s="119" t="str">
        <f>IF(A19="","",SUMIF('Detailed School Data'!$S$13:$S$50,$A19,'Detailed School Data'!$V$13:$V$50))</f>
        <v/>
      </c>
      <c r="K19" s="191" t="str">
        <f t="shared" ref="K19:K27" si="2">IF(AND(E19="",H19=""),"",SUM(H19+E19))</f>
        <v/>
      </c>
    </row>
    <row r="20" spans="1:11" s="34" customFormat="1" ht="15">
      <c r="A20" s="34" t="str">
        <f>Sheet1!B5</f>
        <v/>
      </c>
      <c r="B20" s="35"/>
      <c r="C20" s="197" t="str">
        <f t="shared" si="0"/>
        <v/>
      </c>
      <c r="D20" s="38" t="str">
        <f t="shared" si="1"/>
        <v/>
      </c>
      <c r="E20" s="39" t="str">
        <f>IF(A20="","",SUMIF('Detailed School Data'!$S$13:$S$50,$A20,'Detailed School Data'!$W$13:$W$50))</f>
        <v/>
      </c>
      <c r="F20" s="116" t="str">
        <f>IF(A20="","",SUMIF('Detailed School Data'!$S$13:$S$50,$A20,'Detailed School Data'!$X$13:$X$50))</f>
        <v/>
      </c>
      <c r="G20" s="119" t="str">
        <f>IF(A20="","",SUMIF('Detailed School Data'!$S$13:$S$50,$A20,'Detailed School Data'!$Y$13:$Y$50))</f>
        <v/>
      </c>
      <c r="H20" s="39" t="str">
        <f>IF(A20="","",SUMIF('Detailed School Data'!$S$13:$S$50,$A20,'Detailed School Data'!$T$13:$T$50))</f>
        <v/>
      </c>
      <c r="I20" s="116" t="str">
        <f>IF(A20="","",SUMIF('Detailed School Data'!$S$13:$S$50,$A20,'Detailed School Data'!$U$13:$U$50))</f>
        <v/>
      </c>
      <c r="J20" s="119" t="str">
        <f>IF(A20="","",SUMIF('Detailed School Data'!$S$13:$S$50,$A20,'Detailed School Data'!$V$13:$V$50))</f>
        <v/>
      </c>
      <c r="K20" s="191" t="str">
        <f t="shared" si="2"/>
        <v/>
      </c>
    </row>
    <row r="21" spans="1:11" s="34" customFormat="1" ht="15">
      <c r="A21" s="34" t="str">
        <f>Sheet1!B6</f>
        <v/>
      </c>
      <c r="B21" s="35"/>
      <c r="C21" s="197" t="str">
        <f t="shared" si="0"/>
        <v/>
      </c>
      <c r="D21" s="38" t="str">
        <f t="shared" si="1"/>
        <v/>
      </c>
      <c r="E21" s="39" t="str">
        <f>IF(A21="","",SUMIF('Detailed School Data'!$S$13:$S$50,$A21,'Detailed School Data'!$W$13:$W$50))</f>
        <v/>
      </c>
      <c r="F21" s="116" t="str">
        <f>IF(A21="","",SUMIF('Detailed School Data'!$S$13:$S$50,$A21,'Detailed School Data'!$X$13:$X$50))</f>
        <v/>
      </c>
      <c r="G21" s="119" t="str">
        <f>IF(A21="","",SUMIF('Detailed School Data'!$S$13:$S$50,$A21,'Detailed School Data'!$Y$13:$Y$50))</f>
        <v/>
      </c>
      <c r="H21" s="39" t="str">
        <f>IF(A21="","",SUMIF('Detailed School Data'!$S$13:$S$50,$A21,'Detailed School Data'!$T$13:$T$50))</f>
        <v/>
      </c>
      <c r="I21" s="116" t="str">
        <f>IF(A21="","",SUMIF('Detailed School Data'!$S$13:$S$50,$A21,'Detailed School Data'!$U$13:$U$50))</f>
        <v/>
      </c>
      <c r="J21" s="119" t="str">
        <f>IF(A21="","",SUMIF('Detailed School Data'!$S$13:$S$50,$A21,'Detailed School Data'!$V$13:$V$50))</f>
        <v/>
      </c>
      <c r="K21" s="191" t="str">
        <f t="shared" si="2"/>
        <v/>
      </c>
    </row>
    <row r="22" spans="1:11" s="34" customFormat="1" ht="15">
      <c r="A22" s="34" t="str">
        <f>Sheet1!B7</f>
        <v/>
      </c>
      <c r="B22" s="35"/>
      <c r="C22" s="197" t="str">
        <f t="shared" si="0"/>
        <v/>
      </c>
      <c r="D22" s="38" t="str">
        <f t="shared" si="1"/>
        <v/>
      </c>
      <c r="E22" s="39" t="str">
        <f>IF(A22="","",SUMIF('Detailed School Data'!$S$13:$S$50,$A22,'Detailed School Data'!$W$13:$W$50))</f>
        <v/>
      </c>
      <c r="F22" s="116" t="str">
        <f>IF(A22="","",SUMIF('Detailed School Data'!$S$13:$S$50,$A22,'Detailed School Data'!$X$13:$X$50))</f>
        <v/>
      </c>
      <c r="G22" s="119" t="str">
        <f>IF(A22="","",SUMIF('Detailed School Data'!$S$13:$S$50,$A22,'Detailed School Data'!$Y$13:$Y$50))</f>
        <v/>
      </c>
      <c r="H22" s="39" t="str">
        <f>IF(A22="","",SUMIF('Detailed School Data'!$S$13:$S$50,$A22,'Detailed School Data'!$T$13:$T$50))</f>
        <v/>
      </c>
      <c r="I22" s="116" t="str">
        <f>IF(A22="","",SUMIF('Detailed School Data'!$S$13:$S$50,$A22,'Detailed School Data'!$U$13:$U$50))</f>
        <v/>
      </c>
      <c r="J22" s="119" t="str">
        <f>IF(A22="","",SUMIF('Detailed School Data'!$S$13:$S$50,$A22,'Detailed School Data'!$V$13:$V$50))</f>
        <v/>
      </c>
      <c r="K22" s="191" t="str">
        <f t="shared" si="2"/>
        <v/>
      </c>
    </row>
    <row r="23" spans="1:11" s="34" customFormat="1" ht="15">
      <c r="A23" s="34" t="str">
        <f>Sheet1!B8</f>
        <v/>
      </c>
      <c r="B23" s="35"/>
      <c r="C23" s="197" t="str">
        <f t="shared" si="0"/>
        <v/>
      </c>
      <c r="D23" s="38" t="str">
        <f t="shared" si="1"/>
        <v/>
      </c>
      <c r="E23" s="39" t="str">
        <f>IF(A23="","",SUMIF('Detailed School Data'!$S$13:$S$50,$A23,'Detailed School Data'!$W$13:$W$50))</f>
        <v/>
      </c>
      <c r="F23" s="116" t="str">
        <f>IF(A23="","",SUMIF('Detailed School Data'!$S$13:$S$50,$A23,'Detailed School Data'!$X$13:$X$50))</f>
        <v/>
      </c>
      <c r="G23" s="119" t="str">
        <f>IF(A23="","",SUMIF('Detailed School Data'!$S$13:$S$50,$A23,'Detailed School Data'!$Y$13:$Y$50))</f>
        <v/>
      </c>
      <c r="H23" s="39" t="str">
        <f>IF(A23="","",SUMIF('Detailed School Data'!$S$13:$S$50,$A23,'Detailed School Data'!$T$13:$T$50))</f>
        <v/>
      </c>
      <c r="I23" s="116" t="str">
        <f>IF(A23="","",SUMIF('Detailed School Data'!$S$13:$S$50,$A23,'Detailed School Data'!$U$13:$U$50))</f>
        <v/>
      </c>
      <c r="J23" s="119" t="str">
        <f>IF(A23="","",SUMIF('Detailed School Data'!$S$13:$S$50,$A23,'Detailed School Data'!$V$13:$V$50))</f>
        <v/>
      </c>
      <c r="K23" s="191" t="str">
        <f t="shared" si="2"/>
        <v/>
      </c>
    </row>
    <row r="24" spans="1:11" s="34" customFormat="1" ht="15">
      <c r="A24" s="34" t="str">
        <f>Sheet1!B9</f>
        <v/>
      </c>
      <c r="B24" s="35"/>
      <c r="C24" s="197" t="str">
        <f t="shared" si="0"/>
        <v/>
      </c>
      <c r="D24" s="38" t="str">
        <f t="shared" si="1"/>
        <v/>
      </c>
      <c r="E24" s="39" t="str">
        <f>IF(A24="","",SUMIF('Detailed School Data'!$S$13:$S$50,$A24,'Detailed School Data'!$W$13:$W$50))</f>
        <v/>
      </c>
      <c r="F24" s="116" t="str">
        <f>IF(A24="","",SUMIF('Detailed School Data'!$S$13:$S$50,$A24,'Detailed School Data'!$X$13:$X$50))</f>
        <v/>
      </c>
      <c r="G24" s="119" t="str">
        <f>IF(A24="","",SUMIF('Detailed School Data'!$S$13:$S$50,$A24,'Detailed School Data'!$Y$13:$Y$50))</f>
        <v/>
      </c>
      <c r="H24" s="39" t="str">
        <f>IF(A24="","",SUMIF('Detailed School Data'!$S$13:$S$50,$A24,'Detailed School Data'!$T$13:$T$50))</f>
        <v/>
      </c>
      <c r="I24" s="116" t="str">
        <f>IF(A24="","",SUMIF('Detailed School Data'!$S$13:$S$50,$A24,'Detailed School Data'!$U$13:$U$50))</f>
        <v/>
      </c>
      <c r="J24" s="119" t="str">
        <f>IF(A24="","",SUMIF('Detailed School Data'!$S$13:$S$50,$A24,'Detailed School Data'!$V$13:$V$50))</f>
        <v/>
      </c>
      <c r="K24" s="191" t="str">
        <f t="shared" si="2"/>
        <v/>
      </c>
    </row>
    <row r="25" spans="1:11" s="34" customFormat="1" ht="15">
      <c r="A25" s="34" t="str">
        <f>Sheet1!B10</f>
        <v/>
      </c>
      <c r="B25" s="35"/>
      <c r="C25" s="197" t="str">
        <f t="shared" si="0"/>
        <v/>
      </c>
      <c r="D25" s="38" t="str">
        <f t="shared" si="1"/>
        <v/>
      </c>
      <c r="E25" s="39" t="str">
        <f>IF(A25="","",SUMIF('Detailed School Data'!$S$13:$S$50,$A25,'Detailed School Data'!$W$13:$W$50))</f>
        <v/>
      </c>
      <c r="F25" s="116" t="str">
        <f>IF(A25="","",SUMIF('Detailed School Data'!$S$13:$S$50,$A25,'Detailed School Data'!$X$13:$X$50))</f>
        <v/>
      </c>
      <c r="G25" s="119" t="str">
        <f>IF(A25="","",SUMIF('Detailed School Data'!$S$13:$S$50,$A25,'Detailed School Data'!$Y$13:$Y$50))</f>
        <v/>
      </c>
      <c r="H25" s="39" t="str">
        <f>IF(A25="","",SUMIF('Detailed School Data'!$S$13:$S$50,$A25,'Detailed School Data'!$T$13:$T$50))</f>
        <v/>
      </c>
      <c r="I25" s="116" t="str">
        <f>IF(A25="","",SUMIF('Detailed School Data'!$S$13:$S$50,$A25,'Detailed School Data'!$U$13:$U$50))</f>
        <v/>
      </c>
      <c r="J25" s="119" t="str">
        <f>IF(A25="","",SUMIF('Detailed School Data'!$S$13:$S$50,$A25,'Detailed School Data'!$V$13:$V$50))</f>
        <v/>
      </c>
      <c r="K25" s="191" t="str">
        <f t="shared" si="2"/>
        <v/>
      </c>
    </row>
    <row r="26" spans="1:11" s="34" customFormat="1" ht="15">
      <c r="A26" s="34" t="str">
        <f>Sheet1!B11</f>
        <v/>
      </c>
      <c r="B26" s="35"/>
      <c r="C26" s="197" t="str">
        <f t="shared" si="0"/>
        <v/>
      </c>
      <c r="D26" s="38" t="str">
        <f t="shared" si="1"/>
        <v/>
      </c>
      <c r="E26" s="39" t="str">
        <f>IF(A26="","",SUMIF('Detailed School Data'!$S$13:$S$50,$A26,'Detailed School Data'!$W$13:$W$50))</f>
        <v/>
      </c>
      <c r="F26" s="116" t="str">
        <f>IF(A26="","",SUMIF('Detailed School Data'!$S$13:$S$50,$A26,'Detailed School Data'!$X$13:$X$50))</f>
        <v/>
      </c>
      <c r="G26" s="119" t="str">
        <f>IF(A26="","",SUMIF('Detailed School Data'!$S$13:$S$50,$A26,'Detailed School Data'!$Y$13:$Y$50))</f>
        <v/>
      </c>
      <c r="H26" s="39" t="str">
        <f>IF(A26="","",SUMIF('Detailed School Data'!$S$13:$S$50,$A26,'Detailed School Data'!$T$13:$T$50))</f>
        <v/>
      </c>
      <c r="I26" s="116" t="str">
        <f>IF(A26="","",SUMIF('Detailed School Data'!$S$13:$S$50,$A26,'Detailed School Data'!$U$13:$U$50))</f>
        <v/>
      </c>
      <c r="J26" s="119" t="str">
        <f>IF(A26="","",SUMIF('Detailed School Data'!$S$13:$S$50,$A26,'Detailed School Data'!$V$13:$V$50))</f>
        <v/>
      </c>
      <c r="K26" s="191" t="str">
        <f t="shared" si="2"/>
        <v/>
      </c>
    </row>
    <row r="27" spans="1:11" s="34" customFormat="1" ht="15.75" thickBot="1">
      <c r="A27" s="34" t="str">
        <f>Sheet1!B12</f>
        <v/>
      </c>
      <c r="B27" s="35"/>
      <c r="C27" s="198" t="str">
        <f t="shared" si="0"/>
        <v/>
      </c>
      <c r="D27" s="40" t="str">
        <f t="shared" si="1"/>
        <v/>
      </c>
      <c r="E27" s="41" t="str">
        <f>IF(A27="","",SUMIF('Detailed School Data'!$S$13:$S$50,$A27,'Detailed School Data'!$W$13:$W$50))</f>
        <v/>
      </c>
      <c r="F27" s="117" t="str">
        <f>IF(A27="","",SUMIF('Detailed School Data'!$S$13:$S$50,$A27,'Detailed School Data'!$X$13:$X$50))</f>
        <v/>
      </c>
      <c r="G27" s="120" t="str">
        <f>IF(A27="","",SUMIF('Detailed School Data'!$S$13:$S$50,$A27,'Detailed School Data'!$Y$13:$Y$50))</f>
        <v/>
      </c>
      <c r="H27" s="41" t="str">
        <f>IF(A27="","",SUMIF('Detailed School Data'!$S$13:$S$50,$A27,'Detailed School Data'!$T$13:$T$50))</f>
        <v/>
      </c>
      <c r="I27" s="117" t="str">
        <f>IF(A27="","",SUMIF('Detailed School Data'!$S$13:$S$50,$A27,'Detailed School Data'!$U$13:$U$50))</f>
        <v/>
      </c>
      <c r="J27" s="120" t="str">
        <f>IF(A27="","",SUMIF('Detailed School Data'!$S$13:$S$50,$A27,'Detailed School Data'!$V$13:$V$50))</f>
        <v/>
      </c>
      <c r="K27" s="192" t="str">
        <f t="shared" si="2"/>
        <v/>
      </c>
    </row>
    <row r="28" spans="1:11" s="34" customFormat="1" ht="15.75" thickBot="1">
      <c r="B28" s="35"/>
      <c r="C28" s="186"/>
      <c r="D28" s="195" t="s">
        <v>3592</v>
      </c>
      <c r="E28" s="187">
        <f t="shared" ref="E28:K28" si="3">SUM(E18:E27)</f>
        <v>0</v>
      </c>
      <c r="F28" s="188">
        <f t="shared" si="3"/>
        <v>0</v>
      </c>
      <c r="G28" s="189">
        <f t="shared" si="3"/>
        <v>0</v>
      </c>
      <c r="H28" s="187">
        <f t="shared" si="3"/>
        <v>0</v>
      </c>
      <c r="I28" s="188">
        <f t="shared" si="3"/>
        <v>0</v>
      </c>
      <c r="J28" s="189">
        <f t="shared" si="3"/>
        <v>0</v>
      </c>
      <c r="K28" s="187">
        <f t="shared" si="3"/>
        <v>0</v>
      </c>
    </row>
    <row r="29" spans="1:11" s="42" customFormat="1" ht="6.75" customHeight="1">
      <c r="B29" s="43"/>
      <c r="C29" s="43"/>
      <c r="D29" s="43"/>
      <c r="E29" s="43"/>
      <c r="F29" s="43"/>
      <c r="G29" s="43"/>
      <c r="H29" s="43"/>
      <c r="I29" s="44"/>
      <c r="J29" s="44"/>
    </row>
    <row r="30" spans="1:11" s="42" customFormat="1" ht="21" customHeight="1">
      <c r="C30" s="45" t="s">
        <v>2577</v>
      </c>
    </row>
    <row r="31" spans="1:11" s="42" customFormat="1" ht="13.5" customHeight="1">
      <c r="C31" s="46">
        <v>1</v>
      </c>
      <c r="D31" s="47" t="s">
        <v>2575</v>
      </c>
      <c r="E31" s="48"/>
      <c r="F31" s="48"/>
      <c r="G31" s="48"/>
      <c r="H31" s="48"/>
      <c r="I31" s="48"/>
      <c r="J31" s="48"/>
      <c r="K31" s="193"/>
    </row>
    <row r="32" spans="1:11" s="42" customFormat="1" ht="10.5" customHeight="1">
      <c r="C32" s="49"/>
      <c r="D32" s="50"/>
      <c r="E32" s="51"/>
      <c r="F32" s="51"/>
      <c r="G32" s="51"/>
      <c r="H32" s="51"/>
      <c r="I32" s="51"/>
      <c r="J32" s="51"/>
      <c r="K32" s="194"/>
    </row>
    <row r="33" spans="3:11" s="42" customFormat="1" ht="13.5" customHeight="1">
      <c r="C33" s="52">
        <v>2</v>
      </c>
      <c r="D33" s="53" t="s">
        <v>2570</v>
      </c>
      <c r="E33" s="54"/>
      <c r="F33" s="54"/>
      <c r="G33" s="54"/>
      <c r="H33" s="54"/>
      <c r="I33" s="54"/>
      <c r="J33" s="54"/>
      <c r="K33" s="194"/>
    </row>
    <row r="34" spans="3:11" s="42" customFormat="1" ht="10.5" customHeight="1">
      <c r="C34" s="49"/>
      <c r="D34" s="50"/>
      <c r="E34" s="51"/>
      <c r="F34" s="51"/>
      <c r="G34" s="51"/>
      <c r="H34" s="51"/>
      <c r="I34" s="51"/>
      <c r="J34" s="51"/>
      <c r="K34" s="194"/>
    </row>
    <row r="35" spans="3:11" s="42" customFormat="1" ht="15.75" customHeight="1">
      <c r="C35" s="52">
        <v>3</v>
      </c>
      <c r="D35" s="50" t="s">
        <v>2573</v>
      </c>
      <c r="E35" s="54"/>
      <c r="F35" s="266"/>
      <c r="G35" s="267"/>
      <c r="H35" s="267"/>
      <c r="I35" s="268"/>
      <c r="J35" s="54"/>
      <c r="K35" s="194"/>
    </row>
    <row r="36" spans="3:11">
      <c r="C36" s="72"/>
      <c r="D36" s="73"/>
      <c r="E36" s="73"/>
      <c r="F36" s="73"/>
      <c r="G36" s="73"/>
      <c r="H36" s="73"/>
      <c r="I36" s="73"/>
      <c r="J36" s="73"/>
      <c r="K36" s="74"/>
    </row>
  </sheetData>
  <sheetProtection algorithmName="SHA-512" hashValue="hWQcDN4XEZdSzC8qN3Nh9w0HXyvwtjtFndeWDZgsdoVOygGGyIOs6TI6QBewH8p6gvbXEqbv6jIMHWvErli2sw==" saltValue="B7wOtzz+yTO987GnTQAQXw==" spinCount="100000" sheet="1" objects="1" scenarios="1"/>
  <mergeCells count="18">
    <mergeCell ref="C2:J2"/>
    <mergeCell ref="C3:J3"/>
    <mergeCell ref="D7:I7"/>
    <mergeCell ref="D16:D17"/>
    <mergeCell ref="C14:H14"/>
    <mergeCell ref="E16:G16"/>
    <mergeCell ref="H16:J16"/>
    <mergeCell ref="I10:J10"/>
    <mergeCell ref="I11:J11"/>
    <mergeCell ref="I12:J12"/>
    <mergeCell ref="K16:K17"/>
    <mergeCell ref="C4:J4"/>
    <mergeCell ref="F35:I35"/>
    <mergeCell ref="B5:J5"/>
    <mergeCell ref="C16:C17"/>
    <mergeCell ref="D10:F10"/>
    <mergeCell ref="D11:F11"/>
    <mergeCell ref="D12:F12"/>
  </mergeCells>
  <phoneticPr fontId="7" type="noConversion"/>
  <printOptions horizontalCentered="1"/>
  <pageMargins left="0.25" right="0.25" top="0.25" bottom="0.25" header="0.25" footer="0.25"/>
  <pageSetup scale="96" orientation="portrait" r:id="rId1"/>
  <headerFooter alignWithMargins="0">
    <oddFooter>&amp;RPrinted on &amp;D</oddFooter>
  </headerFooter>
  <legacyDrawing r:id="rId2"/>
</worksheet>
</file>

<file path=xl/worksheets/sheet6.xml><?xml version="1.0" encoding="utf-8"?>
<worksheet xmlns="http://schemas.openxmlformats.org/spreadsheetml/2006/main" xmlns:r="http://schemas.openxmlformats.org/officeDocument/2006/relationships">
  <sheetPr codeName="Sheet9">
    <pageSetUpPr fitToPage="1"/>
  </sheetPr>
  <dimension ref="A2:I44"/>
  <sheetViews>
    <sheetView showGridLines="0" showRowColHeaders="0" zoomScale="110" zoomScaleNormal="110" workbookViewId="0">
      <pane xSplit="1" ySplit="9" topLeftCell="B10" activePane="bottomRight" state="frozen"/>
      <selection pane="topRight" activeCell="B1" sqref="B1"/>
      <selection pane="bottomLeft" activeCell="A20" sqref="A20"/>
      <selection pane="bottomRight" activeCell="F6" sqref="F6"/>
    </sheetView>
  </sheetViews>
  <sheetFormatPr defaultColWidth="9.140625" defaultRowHeight="12.75"/>
  <cols>
    <col min="1" max="1" width="2" style="11" customWidth="1"/>
    <col min="2" max="2" width="32" style="171" customWidth="1"/>
    <col min="3" max="3" width="28.140625" style="171" customWidth="1"/>
    <col min="4" max="4" width="19.85546875" style="171" customWidth="1"/>
    <col min="5" max="5" width="17" style="171" customWidth="1"/>
    <col min="6" max="6" width="12.7109375" style="11" customWidth="1"/>
    <col min="7" max="16384" width="9.140625" style="11"/>
  </cols>
  <sheetData>
    <row r="2" spans="1:9" ht="21">
      <c r="A2" s="210"/>
      <c r="B2" s="290" t="s">
        <v>5437</v>
      </c>
      <c r="C2" s="291"/>
      <c r="D2" s="291"/>
      <c r="E2" s="291"/>
    </row>
    <row r="3" spans="1:9" ht="15.75">
      <c r="B3" s="288" t="s">
        <v>5451</v>
      </c>
      <c r="C3" s="289"/>
      <c r="D3" s="289"/>
      <c r="E3" s="289"/>
    </row>
    <row r="4" spans="1:9" s="55" customFormat="1">
      <c r="B4" s="213"/>
      <c r="C4" s="214"/>
      <c r="D4" s="214"/>
      <c r="E4" s="214"/>
    </row>
    <row r="5" spans="1:9" ht="18.75">
      <c r="B5" s="244" t="s">
        <v>5453</v>
      </c>
      <c r="C5" s="244"/>
      <c r="D5" s="244"/>
      <c r="E5" s="244"/>
      <c r="F5" s="142"/>
    </row>
    <row r="6" spans="1:9" ht="18.75">
      <c r="B6" s="244" t="s">
        <v>5458</v>
      </c>
      <c r="C6" s="244"/>
      <c r="D6" s="244"/>
      <c r="E6" s="244"/>
      <c r="F6" s="142"/>
    </row>
    <row r="7" spans="1:9">
      <c r="B7" s="134"/>
      <c r="C7" s="134"/>
      <c r="D7" s="134"/>
      <c r="E7" s="134"/>
      <c r="F7" s="134"/>
    </row>
    <row r="8" spans="1:9" s="55" customFormat="1" ht="20.25" customHeight="1">
      <c r="B8" s="292" t="str">
        <f>IF('Detailed School Data'!E6="Select a district","District Name:","District Name: " &amp; 'Detailed School Data'!E6 &amp;" (" &amp;'Detailed School Data'!K6&amp;")")</f>
        <v>District Name:</v>
      </c>
      <c r="C8" s="292"/>
      <c r="D8" s="292"/>
      <c r="E8" s="292"/>
      <c r="F8" s="70"/>
      <c r="G8" s="70"/>
      <c r="H8" s="70"/>
      <c r="I8" s="70"/>
    </row>
    <row r="9" spans="1:9" s="55" customFormat="1" ht="9.75" customHeight="1">
      <c r="B9" s="105"/>
      <c r="C9" s="105"/>
      <c r="D9" s="105"/>
      <c r="E9" s="105"/>
      <c r="F9" s="70"/>
      <c r="G9" s="70"/>
      <c r="H9" s="70"/>
      <c r="I9" s="70"/>
    </row>
    <row r="11" spans="1:9">
      <c r="B11" s="212" t="s">
        <v>5447</v>
      </c>
      <c r="C11" s="212" t="s">
        <v>5448</v>
      </c>
      <c r="D11" s="212" t="s">
        <v>5449</v>
      </c>
      <c r="E11" s="212" t="s">
        <v>5450</v>
      </c>
    </row>
    <row r="12" spans="1:9">
      <c r="B12" s="211"/>
      <c r="C12" s="211"/>
      <c r="D12" s="211"/>
      <c r="E12" s="211"/>
    </row>
    <row r="13" spans="1:9">
      <c r="B13" s="211"/>
      <c r="C13" s="211"/>
      <c r="D13" s="211"/>
      <c r="E13" s="211"/>
    </row>
    <row r="14" spans="1:9">
      <c r="B14" s="211"/>
      <c r="C14" s="211"/>
      <c r="D14" s="211"/>
      <c r="E14" s="211"/>
    </row>
    <row r="15" spans="1:9">
      <c r="B15" s="211"/>
      <c r="C15" s="211"/>
      <c r="D15" s="211"/>
      <c r="E15" s="211"/>
    </row>
    <row r="16" spans="1:9">
      <c r="B16" s="211"/>
      <c r="C16" s="211"/>
      <c r="D16" s="211"/>
      <c r="E16" s="211"/>
    </row>
    <row r="17" spans="2:5">
      <c r="B17" s="211"/>
      <c r="C17" s="211"/>
      <c r="D17" s="211"/>
      <c r="E17" s="211"/>
    </row>
    <row r="18" spans="2:5">
      <c r="B18" s="211"/>
      <c r="C18" s="211"/>
      <c r="D18" s="211"/>
      <c r="E18" s="211"/>
    </row>
    <row r="19" spans="2:5">
      <c r="B19" s="211"/>
      <c r="C19" s="211"/>
      <c r="D19" s="211"/>
      <c r="E19" s="211"/>
    </row>
    <row r="20" spans="2:5">
      <c r="B20" s="211"/>
      <c r="C20" s="211"/>
      <c r="D20" s="211"/>
      <c r="E20" s="211"/>
    </row>
    <row r="21" spans="2:5">
      <c r="B21" s="211"/>
      <c r="C21" s="211"/>
      <c r="D21" s="211"/>
      <c r="E21" s="211"/>
    </row>
    <row r="22" spans="2:5">
      <c r="B22" s="211"/>
      <c r="C22" s="211"/>
      <c r="D22" s="211"/>
      <c r="E22" s="211"/>
    </row>
    <row r="23" spans="2:5">
      <c r="B23" s="211"/>
      <c r="C23" s="211"/>
      <c r="D23" s="211"/>
      <c r="E23" s="211"/>
    </row>
    <row r="24" spans="2:5">
      <c r="B24" s="211"/>
      <c r="C24" s="211"/>
      <c r="D24" s="211"/>
      <c r="E24" s="211"/>
    </row>
    <row r="25" spans="2:5">
      <c r="B25" s="211"/>
      <c r="C25" s="211"/>
      <c r="D25" s="211"/>
      <c r="E25" s="211"/>
    </row>
    <row r="26" spans="2:5">
      <c r="B26" s="211"/>
      <c r="C26" s="211"/>
      <c r="D26" s="211"/>
      <c r="E26" s="211"/>
    </row>
    <row r="27" spans="2:5">
      <c r="B27" s="211"/>
      <c r="C27" s="211"/>
      <c r="D27" s="211"/>
      <c r="E27" s="211"/>
    </row>
    <row r="28" spans="2:5">
      <c r="B28" s="211"/>
      <c r="C28" s="211"/>
      <c r="D28" s="211"/>
      <c r="E28" s="211"/>
    </row>
    <row r="29" spans="2:5">
      <c r="B29" s="211"/>
      <c r="C29" s="211"/>
      <c r="D29" s="211"/>
      <c r="E29" s="211"/>
    </row>
    <row r="30" spans="2:5">
      <c r="B30" s="211"/>
      <c r="C30" s="211"/>
      <c r="D30" s="211"/>
      <c r="E30" s="211"/>
    </row>
    <row r="31" spans="2:5">
      <c r="B31" s="211"/>
      <c r="C31" s="211"/>
      <c r="D31" s="211"/>
      <c r="E31" s="211"/>
    </row>
    <row r="32" spans="2:5">
      <c r="B32" s="211"/>
      <c r="C32" s="211"/>
      <c r="D32" s="211"/>
      <c r="E32" s="211"/>
    </row>
    <row r="33" spans="2:5">
      <c r="B33" s="211"/>
      <c r="C33" s="211"/>
      <c r="D33" s="211"/>
      <c r="E33" s="211"/>
    </row>
    <row r="34" spans="2:5">
      <c r="B34" s="211"/>
      <c r="C34" s="211"/>
      <c r="D34" s="211"/>
      <c r="E34" s="211"/>
    </row>
    <row r="35" spans="2:5">
      <c r="B35" s="211"/>
      <c r="C35" s="211"/>
      <c r="D35" s="211"/>
      <c r="E35" s="211"/>
    </row>
    <row r="36" spans="2:5">
      <c r="B36" s="211"/>
      <c r="C36" s="211"/>
      <c r="D36" s="211"/>
      <c r="E36" s="211"/>
    </row>
    <row r="37" spans="2:5">
      <c r="B37" s="211"/>
      <c r="C37" s="211"/>
      <c r="D37" s="211"/>
      <c r="E37" s="211"/>
    </row>
    <row r="38" spans="2:5">
      <c r="B38" s="211"/>
      <c r="C38" s="211"/>
      <c r="D38" s="211"/>
      <c r="E38" s="211"/>
    </row>
    <row r="39" spans="2:5">
      <c r="B39" s="211"/>
      <c r="C39" s="211"/>
      <c r="D39" s="211"/>
      <c r="E39" s="211"/>
    </row>
    <row r="40" spans="2:5">
      <c r="B40" s="211"/>
      <c r="C40" s="211"/>
      <c r="D40" s="211"/>
      <c r="E40" s="211"/>
    </row>
    <row r="41" spans="2:5">
      <c r="B41" s="211"/>
      <c r="C41" s="211"/>
      <c r="D41" s="211"/>
      <c r="E41" s="211"/>
    </row>
    <row r="42" spans="2:5">
      <c r="B42" s="211"/>
      <c r="C42" s="211"/>
      <c r="D42" s="211"/>
      <c r="E42" s="211"/>
    </row>
    <row r="43" spans="2:5">
      <c r="B43" s="211"/>
      <c r="C43" s="211"/>
      <c r="D43" s="211"/>
      <c r="E43" s="211"/>
    </row>
    <row r="44" spans="2:5">
      <c r="B44" s="211"/>
      <c r="C44" s="211"/>
      <c r="D44" s="211"/>
      <c r="E44" s="211"/>
    </row>
  </sheetData>
  <sheetProtection selectLockedCells="1" selectUnlockedCells="1"/>
  <mergeCells count="5">
    <mergeCell ref="B3:E3"/>
    <mergeCell ref="B2:E2"/>
    <mergeCell ref="B5:E5"/>
    <mergeCell ref="B6:E6"/>
    <mergeCell ref="B8:E8"/>
  </mergeCells>
  <phoneticPr fontId="14" type="noConversion"/>
  <printOptions horizontalCentered="1"/>
  <pageMargins left="0.25" right="0.25" top="0.5" bottom="0.5" header="0.25" footer="0.25"/>
  <pageSetup scale="81" fitToHeight="3" orientation="portrait" r:id="rId1"/>
  <headerFooter alignWithMargins="0">
    <oddHeader>&amp;L&amp;"Calibri,Regular"Massachusetts Department of Elementary and Secondary Education</oddHeader>
    <oddFooter>&amp;L&amp;"Calibri,Regular"Page &amp;P of &amp;N&amp;R&amp;"Calibri,Regular"Printed on &amp;D</oddFooter>
  </headerFooter>
</worksheet>
</file>

<file path=xl/worksheets/sheet7.xml><?xml version="1.0" encoding="utf-8"?>
<worksheet xmlns="http://schemas.openxmlformats.org/spreadsheetml/2006/main" xmlns:r="http://schemas.openxmlformats.org/officeDocument/2006/relationships">
  <sheetPr>
    <pageSetUpPr fitToPage="1"/>
  </sheetPr>
  <dimension ref="B1:I170"/>
  <sheetViews>
    <sheetView showGridLines="0" showRowColHeaders="0" zoomScaleNormal="100" workbookViewId="0">
      <pane xSplit="1" ySplit="22" topLeftCell="B23" activePane="bottomRight" state="frozen"/>
      <selection pane="topRight" activeCell="B1" sqref="B1"/>
      <selection pane="bottomLeft" activeCell="A20" sqref="A20"/>
      <selection pane="bottomRight" activeCell="F8" sqref="F8"/>
    </sheetView>
  </sheetViews>
  <sheetFormatPr defaultColWidth="9.140625" defaultRowHeight="12.75"/>
  <cols>
    <col min="1" max="1" width="2" style="11" customWidth="1"/>
    <col min="2" max="2" width="32" style="171" customWidth="1"/>
    <col min="3" max="3" width="28.140625" style="171" customWidth="1"/>
    <col min="4" max="4" width="19.85546875" style="171" customWidth="1"/>
    <col min="5" max="5" width="12.140625" style="171" customWidth="1"/>
    <col min="6" max="6" width="12.7109375" style="11" customWidth="1"/>
    <col min="7" max="16384" width="9.140625" style="11"/>
  </cols>
  <sheetData>
    <row r="1" spans="2:9">
      <c r="B1" s="11"/>
      <c r="C1" s="11"/>
      <c r="D1" s="11"/>
      <c r="E1" s="11"/>
    </row>
    <row r="2" spans="2:9" ht="18.75">
      <c r="B2" s="244" t="s">
        <v>5434</v>
      </c>
      <c r="C2" s="244"/>
      <c r="D2" s="244"/>
      <c r="E2" s="244"/>
      <c r="F2" s="142"/>
    </row>
    <row r="3" spans="2:9" ht="18.75">
      <c r="B3" s="244" t="s">
        <v>2572</v>
      </c>
      <c r="C3" s="244"/>
      <c r="D3" s="244"/>
      <c r="E3" s="244"/>
      <c r="F3" s="142"/>
    </row>
    <row r="4" spans="2:9">
      <c r="B4" s="134"/>
      <c r="C4" s="134"/>
      <c r="D4" s="134"/>
      <c r="E4" s="134"/>
      <c r="F4" s="134"/>
    </row>
    <row r="5" spans="2:9" s="55" customFormat="1" ht="20.25" customHeight="1">
      <c r="B5" s="302" t="str">
        <f>IF('Detailed School Data'!E6="Select a district","District Name:","District Name: " &amp; 'Detailed School Data'!E6 &amp;" (" &amp;'Detailed School Data'!K6&amp;")")</f>
        <v>District Name:</v>
      </c>
      <c r="C5" s="302"/>
      <c r="D5" s="302"/>
      <c r="E5" s="302"/>
      <c r="F5" s="70"/>
      <c r="G5" s="70"/>
      <c r="H5" s="70"/>
      <c r="I5" s="70"/>
    </row>
    <row r="6" spans="2:9" s="55" customFormat="1" ht="9.75" customHeight="1">
      <c r="B6" s="105"/>
      <c r="C6" s="105"/>
      <c r="D6" s="105"/>
      <c r="E6" s="105"/>
      <c r="F6" s="70"/>
      <c r="G6" s="70"/>
      <c r="H6" s="70"/>
      <c r="I6" s="70"/>
    </row>
    <row r="7" spans="2:9" s="146" customFormat="1" ht="22.5" customHeight="1">
      <c r="B7" s="143" t="s">
        <v>2608</v>
      </c>
      <c r="C7" s="181"/>
      <c r="D7" s="144" t="s">
        <v>2609</v>
      </c>
      <c r="E7" s="180"/>
      <c r="F7" s="145"/>
    </row>
    <row r="8" spans="2:9" s="146" customFormat="1" ht="9" customHeight="1">
      <c r="B8" s="143"/>
      <c r="C8" s="147"/>
      <c r="D8" s="144"/>
      <c r="E8" s="147"/>
      <c r="F8" s="145"/>
    </row>
    <row r="9" spans="2:9" s="146" customFormat="1" ht="22.5" customHeight="1">
      <c r="B9" s="143" t="s">
        <v>2610</v>
      </c>
      <c r="C9" s="179"/>
      <c r="D9" s="144"/>
      <c r="E9" s="147"/>
      <c r="F9" s="145"/>
    </row>
    <row r="10" spans="2:9" ht="8.25" customHeight="1">
      <c r="B10" s="148"/>
      <c r="C10" s="148"/>
      <c r="D10" s="148"/>
      <c r="E10" s="66"/>
      <c r="F10" s="66"/>
    </row>
    <row r="11" spans="2:9" ht="15">
      <c r="B11" s="149" t="s">
        <v>2611</v>
      </c>
      <c r="C11" s="150"/>
      <c r="D11" s="151"/>
      <c r="E11" s="152"/>
      <c r="F11" s="153"/>
      <c r="G11" s="153"/>
      <c r="H11" s="153"/>
      <c r="I11" s="153"/>
    </row>
    <row r="12" spans="2:9">
      <c r="B12" s="154"/>
      <c r="C12" s="153"/>
      <c r="D12" s="153"/>
      <c r="E12" s="155"/>
      <c r="F12" s="153"/>
      <c r="G12" s="153"/>
      <c r="H12" s="153"/>
      <c r="I12" s="153"/>
    </row>
    <row r="13" spans="2:9" ht="17.25" customHeight="1">
      <c r="B13" s="303" t="s">
        <v>2607</v>
      </c>
      <c r="C13" s="304"/>
      <c r="D13" s="172"/>
      <c r="E13" s="157"/>
      <c r="F13" s="140"/>
      <c r="G13" s="141"/>
      <c r="H13" s="60"/>
      <c r="I13" s="60"/>
    </row>
    <row r="14" spans="2:9" ht="8.25" customHeight="1">
      <c r="B14" s="156"/>
      <c r="C14" s="141"/>
      <c r="D14" s="141"/>
      <c r="E14" s="157"/>
      <c r="F14" s="140"/>
      <c r="G14" s="158"/>
      <c r="H14" s="141"/>
      <c r="I14" s="159"/>
    </row>
    <row r="15" spans="2:9" ht="16.5" customHeight="1">
      <c r="B15" s="305" t="s">
        <v>2612</v>
      </c>
      <c r="C15" s="306"/>
      <c r="D15" s="172"/>
      <c r="E15" s="162"/>
      <c r="F15" s="163"/>
      <c r="G15" s="158"/>
      <c r="H15" s="141"/>
      <c r="I15" s="159"/>
    </row>
    <row r="16" spans="2:9" ht="6" customHeight="1">
      <c r="B16" s="160"/>
      <c r="C16" s="161"/>
      <c r="D16" s="141"/>
      <c r="E16" s="162"/>
      <c r="F16" s="163"/>
      <c r="G16" s="158"/>
      <c r="H16" s="141"/>
      <c r="I16" s="159"/>
    </row>
    <row r="17" spans="2:9" ht="17.25" customHeight="1">
      <c r="B17" s="307" t="s">
        <v>2613</v>
      </c>
      <c r="C17" s="308"/>
      <c r="D17" s="172"/>
      <c r="E17" s="164"/>
      <c r="F17" s="141"/>
      <c r="G17" s="141"/>
      <c r="H17" s="140"/>
      <c r="I17" s="140"/>
    </row>
    <row r="18" spans="2:9">
      <c r="B18" s="165"/>
      <c r="C18" s="166"/>
      <c r="D18" s="167"/>
      <c r="E18" s="168"/>
      <c r="F18" s="141"/>
      <c r="G18" s="60"/>
      <c r="H18" s="169"/>
      <c r="I18" s="60"/>
    </row>
    <row r="19" spans="2:9">
      <c r="B19" s="295"/>
      <c r="C19" s="295"/>
      <c r="D19" s="295"/>
      <c r="E19" s="295"/>
      <c r="F19" s="295"/>
    </row>
    <row r="20" spans="2:9" ht="16.5" customHeight="1">
      <c r="B20" s="173">
        <v>1</v>
      </c>
      <c r="C20" s="174">
        <v>2</v>
      </c>
      <c r="D20" s="296">
        <v>3</v>
      </c>
      <c r="E20" s="297"/>
    </row>
    <row r="21" spans="2:9" ht="29.25" customHeight="1">
      <c r="B21" s="175" t="s">
        <v>1455</v>
      </c>
      <c r="C21" s="176" t="s">
        <v>1456</v>
      </c>
      <c r="D21" s="298" t="s">
        <v>1457</v>
      </c>
      <c r="E21" s="299"/>
    </row>
    <row r="22" spans="2:9" s="170" customFormat="1">
      <c r="B22" s="177"/>
      <c r="C22" s="178"/>
      <c r="D22" s="300" t="str">
        <f>"Total = " &amp; ROUND(SUM(D23:E174),2)</f>
        <v>Total = 0</v>
      </c>
      <c r="E22" s="301"/>
    </row>
    <row r="23" spans="2:9">
      <c r="B23" s="182"/>
      <c r="C23" s="183"/>
      <c r="D23" s="293"/>
      <c r="E23" s="294"/>
    </row>
    <row r="24" spans="2:9">
      <c r="B24" s="182"/>
      <c r="C24" s="183"/>
      <c r="D24" s="293"/>
      <c r="E24" s="294"/>
    </row>
    <row r="25" spans="2:9">
      <c r="B25" s="182"/>
      <c r="C25" s="183"/>
      <c r="D25" s="293"/>
      <c r="E25" s="294"/>
    </row>
    <row r="26" spans="2:9">
      <c r="B26" s="182"/>
      <c r="C26" s="183"/>
      <c r="D26" s="293"/>
      <c r="E26" s="294"/>
    </row>
    <row r="27" spans="2:9">
      <c r="B27" s="182"/>
      <c r="C27" s="183"/>
      <c r="D27" s="293"/>
      <c r="E27" s="294"/>
    </row>
    <row r="28" spans="2:9">
      <c r="B28" s="182"/>
      <c r="C28" s="183"/>
      <c r="D28" s="293"/>
      <c r="E28" s="294"/>
    </row>
    <row r="29" spans="2:9">
      <c r="B29" s="182"/>
      <c r="C29" s="183"/>
      <c r="D29" s="293"/>
      <c r="E29" s="294"/>
    </row>
    <row r="30" spans="2:9">
      <c r="B30" s="182"/>
      <c r="C30" s="183"/>
      <c r="D30" s="293"/>
      <c r="E30" s="294"/>
    </row>
    <row r="31" spans="2:9">
      <c r="B31" s="182"/>
      <c r="C31" s="183"/>
      <c r="D31" s="293"/>
      <c r="E31" s="294"/>
    </row>
    <row r="32" spans="2:9">
      <c r="B32" s="182"/>
      <c r="C32" s="183"/>
      <c r="D32" s="293"/>
      <c r="E32" s="294"/>
    </row>
    <row r="33" spans="2:5">
      <c r="B33" s="182"/>
      <c r="C33" s="183"/>
      <c r="D33" s="293"/>
      <c r="E33" s="294"/>
    </row>
    <row r="34" spans="2:5">
      <c r="B34" s="182"/>
      <c r="C34" s="183"/>
      <c r="D34" s="293"/>
      <c r="E34" s="294"/>
    </row>
    <row r="35" spans="2:5">
      <c r="B35" s="182"/>
      <c r="C35" s="183"/>
      <c r="D35" s="293"/>
      <c r="E35" s="294"/>
    </row>
    <row r="36" spans="2:5">
      <c r="B36" s="182"/>
      <c r="C36" s="183"/>
      <c r="D36" s="293"/>
      <c r="E36" s="294"/>
    </row>
    <row r="37" spans="2:5">
      <c r="B37" s="182"/>
      <c r="C37" s="183"/>
      <c r="D37" s="293"/>
      <c r="E37" s="294"/>
    </row>
    <row r="38" spans="2:5">
      <c r="B38" s="182"/>
      <c r="C38" s="183"/>
      <c r="D38" s="293"/>
      <c r="E38" s="294"/>
    </row>
    <row r="39" spans="2:5">
      <c r="B39" s="182"/>
      <c r="C39" s="183"/>
      <c r="D39" s="293"/>
      <c r="E39" s="294"/>
    </row>
    <row r="40" spans="2:5">
      <c r="B40" s="182"/>
      <c r="C40" s="183"/>
      <c r="D40" s="293"/>
      <c r="E40" s="294"/>
    </row>
    <row r="41" spans="2:5">
      <c r="B41" s="182"/>
      <c r="C41" s="183"/>
      <c r="D41" s="293"/>
      <c r="E41" s="294"/>
    </row>
    <row r="42" spans="2:5">
      <c r="B42" s="182"/>
      <c r="C42" s="183"/>
      <c r="D42" s="293"/>
      <c r="E42" s="294"/>
    </row>
    <row r="43" spans="2:5">
      <c r="B43" s="182"/>
      <c r="C43" s="183"/>
      <c r="D43" s="293"/>
      <c r="E43" s="294"/>
    </row>
    <row r="44" spans="2:5">
      <c r="B44" s="182"/>
      <c r="C44" s="183"/>
      <c r="D44" s="293"/>
      <c r="E44" s="294"/>
    </row>
    <row r="45" spans="2:5">
      <c r="B45" s="182"/>
      <c r="C45" s="183"/>
      <c r="D45" s="293"/>
      <c r="E45" s="294"/>
    </row>
    <row r="46" spans="2:5">
      <c r="B46" s="182"/>
      <c r="C46" s="183"/>
      <c r="D46" s="293"/>
      <c r="E46" s="294"/>
    </row>
    <row r="47" spans="2:5">
      <c r="B47" s="182"/>
      <c r="C47" s="183"/>
      <c r="D47" s="293"/>
      <c r="E47" s="294"/>
    </row>
    <row r="48" spans="2:5">
      <c r="B48" s="182"/>
      <c r="C48" s="183"/>
      <c r="D48" s="293"/>
      <c r="E48" s="294"/>
    </row>
    <row r="49" spans="2:5">
      <c r="B49" s="182"/>
      <c r="C49" s="183"/>
      <c r="D49" s="293"/>
      <c r="E49" s="294"/>
    </row>
    <row r="50" spans="2:5">
      <c r="B50" s="182"/>
      <c r="C50" s="183"/>
      <c r="D50" s="293"/>
      <c r="E50" s="294"/>
    </row>
    <row r="51" spans="2:5">
      <c r="B51" s="182"/>
      <c r="C51" s="183"/>
      <c r="D51" s="293"/>
      <c r="E51" s="294"/>
    </row>
    <row r="52" spans="2:5">
      <c r="B52" s="182"/>
      <c r="C52" s="183"/>
      <c r="D52" s="293"/>
      <c r="E52" s="294"/>
    </row>
    <row r="53" spans="2:5">
      <c r="B53" s="182"/>
      <c r="C53" s="183"/>
      <c r="D53" s="293"/>
      <c r="E53" s="294"/>
    </row>
    <row r="54" spans="2:5">
      <c r="B54" s="182"/>
      <c r="C54" s="183"/>
      <c r="D54" s="293"/>
      <c r="E54" s="294"/>
    </row>
    <row r="55" spans="2:5">
      <c r="B55" s="182"/>
      <c r="C55" s="183"/>
      <c r="D55" s="293"/>
      <c r="E55" s="294"/>
    </row>
    <row r="56" spans="2:5">
      <c r="B56" s="182"/>
      <c r="C56" s="183"/>
      <c r="D56" s="293"/>
      <c r="E56" s="294"/>
    </row>
    <row r="57" spans="2:5">
      <c r="B57" s="182"/>
      <c r="C57" s="183"/>
      <c r="D57" s="293"/>
      <c r="E57" s="294"/>
    </row>
    <row r="58" spans="2:5">
      <c r="B58" s="182"/>
      <c r="C58" s="183"/>
      <c r="D58" s="293"/>
      <c r="E58" s="294"/>
    </row>
    <row r="59" spans="2:5">
      <c r="B59" s="182"/>
      <c r="C59" s="183"/>
      <c r="D59" s="293"/>
      <c r="E59" s="294"/>
    </row>
    <row r="60" spans="2:5">
      <c r="B60" s="182"/>
      <c r="C60" s="183"/>
      <c r="D60" s="293"/>
      <c r="E60" s="294"/>
    </row>
    <row r="61" spans="2:5">
      <c r="B61" s="182"/>
      <c r="C61" s="183"/>
      <c r="D61" s="293"/>
      <c r="E61" s="294"/>
    </row>
    <row r="62" spans="2:5">
      <c r="B62" s="182"/>
      <c r="C62" s="183"/>
      <c r="D62" s="293"/>
      <c r="E62" s="294"/>
    </row>
    <row r="63" spans="2:5">
      <c r="B63" s="182"/>
      <c r="C63" s="183"/>
      <c r="D63" s="293"/>
      <c r="E63" s="294"/>
    </row>
    <row r="64" spans="2:5">
      <c r="B64" s="182"/>
      <c r="C64" s="183"/>
      <c r="D64" s="293"/>
      <c r="E64" s="294"/>
    </row>
    <row r="65" spans="2:5">
      <c r="B65" s="182"/>
      <c r="C65" s="183"/>
      <c r="D65" s="293"/>
      <c r="E65" s="294"/>
    </row>
    <row r="66" spans="2:5">
      <c r="B66" s="182"/>
      <c r="C66" s="183"/>
      <c r="D66" s="293"/>
      <c r="E66" s="294"/>
    </row>
    <row r="67" spans="2:5">
      <c r="B67" s="182"/>
      <c r="C67" s="183"/>
      <c r="D67" s="293"/>
      <c r="E67" s="294"/>
    </row>
    <row r="68" spans="2:5">
      <c r="B68" s="182"/>
      <c r="C68" s="183"/>
      <c r="D68" s="293"/>
      <c r="E68" s="294"/>
    </row>
    <row r="69" spans="2:5">
      <c r="B69" s="182"/>
      <c r="C69" s="183"/>
      <c r="D69" s="293"/>
      <c r="E69" s="294"/>
    </row>
    <row r="70" spans="2:5">
      <c r="B70" s="182"/>
      <c r="C70" s="183"/>
      <c r="D70" s="293"/>
      <c r="E70" s="294"/>
    </row>
    <row r="71" spans="2:5">
      <c r="B71" s="182"/>
      <c r="C71" s="183"/>
      <c r="D71" s="293"/>
      <c r="E71" s="294"/>
    </row>
    <row r="72" spans="2:5">
      <c r="B72" s="182"/>
      <c r="C72" s="183"/>
      <c r="D72" s="293"/>
      <c r="E72" s="294"/>
    </row>
    <row r="73" spans="2:5">
      <c r="B73" s="182"/>
      <c r="C73" s="183"/>
      <c r="D73" s="293"/>
      <c r="E73" s="294"/>
    </row>
    <row r="74" spans="2:5">
      <c r="B74" s="182"/>
      <c r="C74" s="183"/>
      <c r="D74" s="293"/>
      <c r="E74" s="294"/>
    </row>
    <row r="75" spans="2:5">
      <c r="B75" s="182"/>
      <c r="C75" s="183"/>
      <c r="D75" s="293"/>
      <c r="E75" s="294"/>
    </row>
    <row r="76" spans="2:5">
      <c r="B76" s="182"/>
      <c r="C76" s="183"/>
      <c r="D76" s="293"/>
      <c r="E76" s="294"/>
    </row>
    <row r="77" spans="2:5">
      <c r="B77" s="182"/>
      <c r="C77" s="183"/>
      <c r="D77" s="293"/>
      <c r="E77" s="294"/>
    </row>
    <row r="78" spans="2:5">
      <c r="B78" s="182"/>
      <c r="C78" s="183"/>
      <c r="D78" s="293"/>
      <c r="E78" s="294"/>
    </row>
    <row r="79" spans="2:5">
      <c r="B79" s="182"/>
      <c r="C79" s="183"/>
      <c r="D79" s="293"/>
      <c r="E79" s="294"/>
    </row>
    <row r="80" spans="2:5">
      <c r="B80" s="182"/>
      <c r="C80" s="183"/>
      <c r="D80" s="293"/>
      <c r="E80" s="294"/>
    </row>
    <row r="81" spans="2:5">
      <c r="B81" s="182"/>
      <c r="C81" s="183"/>
      <c r="D81" s="293"/>
      <c r="E81" s="294"/>
    </row>
    <row r="82" spans="2:5">
      <c r="B82" s="182"/>
      <c r="C82" s="183"/>
      <c r="D82" s="293"/>
      <c r="E82" s="294"/>
    </row>
    <row r="83" spans="2:5">
      <c r="B83" s="182"/>
      <c r="C83" s="183"/>
      <c r="D83" s="293"/>
      <c r="E83" s="294"/>
    </row>
    <row r="84" spans="2:5">
      <c r="B84" s="182"/>
      <c r="C84" s="183"/>
      <c r="D84" s="293"/>
      <c r="E84" s="294"/>
    </row>
    <row r="85" spans="2:5">
      <c r="B85" s="182"/>
      <c r="C85" s="183"/>
      <c r="D85" s="293"/>
      <c r="E85" s="294"/>
    </row>
    <row r="86" spans="2:5">
      <c r="B86" s="182"/>
      <c r="C86" s="183"/>
      <c r="D86" s="293"/>
      <c r="E86" s="294"/>
    </row>
    <row r="87" spans="2:5">
      <c r="B87" s="182"/>
      <c r="C87" s="183"/>
      <c r="D87" s="293"/>
      <c r="E87" s="294"/>
    </row>
    <row r="88" spans="2:5">
      <c r="B88" s="182"/>
      <c r="C88" s="183"/>
      <c r="D88" s="293"/>
      <c r="E88" s="294"/>
    </row>
    <row r="89" spans="2:5">
      <c r="B89" s="182"/>
      <c r="C89" s="183"/>
      <c r="D89" s="293"/>
      <c r="E89" s="294"/>
    </row>
    <row r="90" spans="2:5">
      <c r="B90" s="182"/>
      <c r="C90" s="183"/>
      <c r="D90" s="293"/>
      <c r="E90" s="294"/>
    </row>
    <row r="91" spans="2:5">
      <c r="B91" s="182"/>
      <c r="C91" s="183"/>
      <c r="D91" s="293"/>
      <c r="E91" s="294"/>
    </row>
    <row r="92" spans="2:5">
      <c r="B92" s="182"/>
      <c r="C92" s="183"/>
      <c r="D92" s="293"/>
      <c r="E92" s="294"/>
    </row>
    <row r="93" spans="2:5">
      <c r="B93" s="182"/>
      <c r="C93" s="183"/>
      <c r="D93" s="293"/>
      <c r="E93" s="294"/>
    </row>
    <row r="94" spans="2:5">
      <c r="B94" s="182"/>
      <c r="C94" s="183"/>
      <c r="D94" s="293"/>
      <c r="E94" s="294"/>
    </row>
    <row r="95" spans="2:5">
      <c r="B95" s="182"/>
      <c r="C95" s="183"/>
      <c r="D95" s="293"/>
      <c r="E95" s="294"/>
    </row>
    <row r="96" spans="2:5">
      <c r="B96" s="182"/>
      <c r="C96" s="183"/>
      <c r="D96" s="293"/>
      <c r="E96" s="294"/>
    </row>
    <row r="97" spans="2:5">
      <c r="B97" s="182"/>
      <c r="C97" s="183"/>
      <c r="D97" s="293"/>
      <c r="E97" s="294"/>
    </row>
    <row r="98" spans="2:5">
      <c r="B98" s="182"/>
      <c r="C98" s="183"/>
      <c r="D98" s="293"/>
      <c r="E98" s="294"/>
    </row>
    <row r="99" spans="2:5">
      <c r="B99" s="182"/>
      <c r="C99" s="183"/>
      <c r="D99" s="293"/>
      <c r="E99" s="294"/>
    </row>
    <row r="100" spans="2:5">
      <c r="B100" s="182"/>
      <c r="C100" s="183"/>
      <c r="D100" s="293"/>
      <c r="E100" s="294"/>
    </row>
    <row r="101" spans="2:5">
      <c r="B101" s="182"/>
      <c r="C101" s="183"/>
      <c r="D101" s="293"/>
      <c r="E101" s="294"/>
    </row>
    <row r="102" spans="2:5">
      <c r="B102" s="182"/>
      <c r="C102" s="183"/>
      <c r="D102" s="293"/>
      <c r="E102" s="294"/>
    </row>
    <row r="103" spans="2:5">
      <c r="B103" s="182"/>
      <c r="C103" s="183"/>
      <c r="D103" s="293"/>
      <c r="E103" s="294"/>
    </row>
    <row r="104" spans="2:5">
      <c r="B104" s="182"/>
      <c r="C104" s="183"/>
      <c r="D104" s="293"/>
      <c r="E104" s="294"/>
    </row>
    <row r="105" spans="2:5">
      <c r="B105" s="182"/>
      <c r="C105" s="183"/>
      <c r="D105" s="293"/>
      <c r="E105" s="294"/>
    </row>
    <row r="106" spans="2:5">
      <c r="B106" s="182"/>
      <c r="C106" s="183"/>
      <c r="D106" s="293"/>
      <c r="E106" s="294"/>
    </row>
    <row r="107" spans="2:5">
      <c r="B107" s="182"/>
      <c r="C107" s="183"/>
      <c r="D107" s="293"/>
      <c r="E107" s="294"/>
    </row>
    <row r="108" spans="2:5">
      <c r="B108" s="182"/>
      <c r="C108" s="183"/>
      <c r="D108" s="293"/>
      <c r="E108" s="294"/>
    </row>
    <row r="109" spans="2:5">
      <c r="B109" s="182"/>
      <c r="C109" s="183"/>
      <c r="D109" s="293"/>
      <c r="E109" s="294"/>
    </row>
    <row r="110" spans="2:5">
      <c r="B110" s="182"/>
      <c r="C110" s="183"/>
      <c r="D110" s="293"/>
      <c r="E110" s="294"/>
    </row>
    <row r="111" spans="2:5">
      <c r="B111" s="182"/>
      <c r="C111" s="183"/>
      <c r="D111" s="293"/>
      <c r="E111" s="294"/>
    </row>
    <row r="112" spans="2:5">
      <c r="B112" s="182"/>
      <c r="C112" s="183"/>
      <c r="D112" s="293"/>
      <c r="E112" s="294"/>
    </row>
    <row r="113" spans="2:5">
      <c r="B113" s="182"/>
      <c r="C113" s="183"/>
      <c r="D113" s="293"/>
      <c r="E113" s="294"/>
    </row>
    <row r="114" spans="2:5">
      <c r="B114" s="184"/>
      <c r="C114" s="185"/>
      <c r="D114" s="293"/>
      <c r="E114" s="294"/>
    </row>
    <row r="115" spans="2:5">
      <c r="B115" s="184"/>
      <c r="C115" s="185"/>
      <c r="D115" s="293"/>
      <c r="E115" s="294"/>
    </row>
    <row r="116" spans="2:5">
      <c r="B116" s="184"/>
      <c r="C116" s="185"/>
      <c r="D116" s="293"/>
      <c r="E116" s="294"/>
    </row>
    <row r="117" spans="2:5">
      <c r="B117" s="184"/>
      <c r="C117" s="185"/>
      <c r="D117" s="293"/>
      <c r="E117" s="294"/>
    </row>
    <row r="118" spans="2:5">
      <c r="B118" s="184"/>
      <c r="C118" s="185"/>
      <c r="D118" s="293"/>
      <c r="E118" s="294"/>
    </row>
    <row r="119" spans="2:5">
      <c r="B119" s="184"/>
      <c r="C119" s="185"/>
      <c r="D119" s="293"/>
      <c r="E119" s="294"/>
    </row>
    <row r="120" spans="2:5">
      <c r="B120" s="184"/>
      <c r="C120" s="185"/>
      <c r="D120" s="293"/>
      <c r="E120" s="294"/>
    </row>
    <row r="121" spans="2:5">
      <c r="B121" s="184"/>
      <c r="C121" s="185"/>
      <c r="D121" s="293"/>
      <c r="E121" s="294"/>
    </row>
    <row r="122" spans="2:5">
      <c r="B122" s="184"/>
      <c r="C122" s="185"/>
      <c r="D122" s="293"/>
      <c r="E122" s="294"/>
    </row>
    <row r="123" spans="2:5">
      <c r="B123" s="184"/>
      <c r="C123" s="185"/>
      <c r="D123" s="293"/>
      <c r="E123" s="294"/>
    </row>
    <row r="124" spans="2:5">
      <c r="B124" s="184"/>
      <c r="C124" s="185"/>
      <c r="D124" s="293"/>
      <c r="E124" s="294"/>
    </row>
    <row r="125" spans="2:5">
      <c r="B125" s="184"/>
      <c r="C125" s="185"/>
      <c r="D125" s="293"/>
      <c r="E125" s="294"/>
    </row>
    <row r="126" spans="2:5">
      <c r="B126" s="184"/>
      <c r="C126" s="185"/>
      <c r="D126" s="293"/>
      <c r="E126" s="294"/>
    </row>
    <row r="127" spans="2:5">
      <c r="B127" s="184"/>
      <c r="C127" s="185"/>
      <c r="D127" s="293"/>
      <c r="E127" s="294"/>
    </row>
    <row r="128" spans="2:5">
      <c r="B128" s="184"/>
      <c r="C128" s="185"/>
      <c r="D128" s="293"/>
      <c r="E128" s="294"/>
    </row>
    <row r="129" spans="2:5">
      <c r="B129" s="184"/>
      <c r="C129" s="185"/>
      <c r="D129" s="293"/>
      <c r="E129" s="294"/>
    </row>
    <row r="130" spans="2:5">
      <c r="B130" s="184"/>
      <c r="C130" s="185"/>
      <c r="D130" s="293"/>
      <c r="E130" s="294"/>
    </row>
    <row r="131" spans="2:5">
      <c r="B131" s="184"/>
      <c r="C131" s="185"/>
      <c r="D131" s="293"/>
      <c r="E131" s="294"/>
    </row>
    <row r="132" spans="2:5">
      <c r="B132" s="184"/>
      <c r="C132" s="185"/>
      <c r="D132" s="293"/>
      <c r="E132" s="294"/>
    </row>
    <row r="133" spans="2:5">
      <c r="B133" s="184"/>
      <c r="C133" s="185"/>
      <c r="D133" s="293"/>
      <c r="E133" s="294"/>
    </row>
    <row r="134" spans="2:5">
      <c r="B134" s="184"/>
      <c r="C134" s="185"/>
      <c r="D134" s="293"/>
      <c r="E134" s="294"/>
    </row>
    <row r="135" spans="2:5">
      <c r="B135" s="184"/>
      <c r="C135" s="185"/>
      <c r="D135" s="293"/>
      <c r="E135" s="294"/>
    </row>
    <row r="136" spans="2:5">
      <c r="B136" s="184"/>
      <c r="C136" s="185"/>
      <c r="D136" s="293"/>
      <c r="E136" s="294"/>
    </row>
    <row r="137" spans="2:5">
      <c r="B137" s="184"/>
      <c r="C137" s="185"/>
      <c r="D137" s="293"/>
      <c r="E137" s="294"/>
    </row>
    <row r="138" spans="2:5">
      <c r="B138" s="184"/>
      <c r="C138" s="185"/>
      <c r="D138" s="293"/>
      <c r="E138" s="294"/>
    </row>
    <row r="139" spans="2:5">
      <c r="B139" s="184"/>
      <c r="C139" s="185"/>
      <c r="D139" s="293"/>
      <c r="E139" s="294"/>
    </row>
    <row r="140" spans="2:5">
      <c r="B140" s="184"/>
      <c r="C140" s="185"/>
      <c r="D140" s="293"/>
      <c r="E140" s="294"/>
    </row>
    <row r="141" spans="2:5">
      <c r="B141" s="184"/>
      <c r="C141" s="185"/>
      <c r="D141" s="293"/>
      <c r="E141" s="294"/>
    </row>
    <row r="142" spans="2:5">
      <c r="B142" s="184"/>
      <c r="C142" s="185"/>
      <c r="D142" s="293"/>
      <c r="E142" s="294"/>
    </row>
    <row r="143" spans="2:5">
      <c r="B143" s="184"/>
      <c r="C143" s="185"/>
      <c r="D143" s="293"/>
      <c r="E143" s="294"/>
    </row>
    <row r="144" spans="2:5">
      <c r="B144" s="184"/>
      <c r="C144" s="185"/>
      <c r="D144" s="293"/>
      <c r="E144" s="294"/>
    </row>
    <row r="145" spans="2:5">
      <c r="B145" s="184"/>
      <c r="C145" s="185"/>
      <c r="D145" s="293"/>
      <c r="E145" s="294"/>
    </row>
    <row r="146" spans="2:5">
      <c r="B146" s="184"/>
      <c r="C146" s="185"/>
      <c r="D146" s="293"/>
      <c r="E146" s="294"/>
    </row>
    <row r="147" spans="2:5">
      <c r="B147" s="184"/>
      <c r="C147" s="185"/>
      <c r="D147" s="293"/>
      <c r="E147" s="294"/>
    </row>
    <row r="148" spans="2:5">
      <c r="B148" s="184"/>
      <c r="C148" s="185"/>
      <c r="D148" s="293"/>
      <c r="E148" s="294"/>
    </row>
    <row r="149" spans="2:5">
      <c r="B149" s="184"/>
      <c r="C149" s="185"/>
      <c r="D149" s="293"/>
      <c r="E149" s="294"/>
    </row>
    <row r="150" spans="2:5">
      <c r="B150" s="184"/>
      <c r="C150" s="185"/>
      <c r="D150" s="293"/>
      <c r="E150" s="294"/>
    </row>
    <row r="151" spans="2:5">
      <c r="B151" s="184"/>
      <c r="C151" s="185"/>
      <c r="D151" s="293"/>
      <c r="E151" s="294"/>
    </row>
    <row r="152" spans="2:5">
      <c r="B152" s="184"/>
      <c r="C152" s="185"/>
      <c r="D152" s="293"/>
      <c r="E152" s="294"/>
    </row>
    <row r="153" spans="2:5">
      <c r="B153" s="184"/>
      <c r="C153" s="185"/>
      <c r="D153" s="293"/>
      <c r="E153" s="294"/>
    </row>
    <row r="154" spans="2:5">
      <c r="B154" s="184"/>
      <c r="C154" s="185"/>
      <c r="D154" s="293"/>
      <c r="E154" s="294"/>
    </row>
    <row r="155" spans="2:5">
      <c r="B155" s="184"/>
      <c r="C155" s="185"/>
      <c r="D155" s="293"/>
      <c r="E155" s="294"/>
    </row>
    <row r="156" spans="2:5">
      <c r="B156" s="184"/>
      <c r="C156" s="185"/>
      <c r="D156" s="293"/>
      <c r="E156" s="294"/>
    </row>
    <row r="157" spans="2:5">
      <c r="B157" s="184"/>
      <c r="C157" s="185"/>
      <c r="D157" s="293"/>
      <c r="E157" s="294"/>
    </row>
    <row r="158" spans="2:5">
      <c r="B158" s="184"/>
      <c r="C158" s="185"/>
      <c r="D158" s="293"/>
      <c r="E158" s="294"/>
    </row>
    <row r="159" spans="2:5">
      <c r="B159" s="184"/>
      <c r="C159" s="185"/>
      <c r="D159" s="293"/>
      <c r="E159" s="294"/>
    </row>
    <row r="160" spans="2:5">
      <c r="B160" s="184"/>
      <c r="C160" s="185"/>
      <c r="D160" s="293"/>
      <c r="E160" s="294"/>
    </row>
    <row r="161" spans="2:5">
      <c r="B161" s="184"/>
      <c r="C161" s="185"/>
      <c r="D161" s="293"/>
      <c r="E161" s="294"/>
    </row>
    <row r="162" spans="2:5">
      <c r="B162" s="184"/>
      <c r="C162" s="185"/>
      <c r="D162" s="293"/>
      <c r="E162" s="294"/>
    </row>
    <row r="163" spans="2:5">
      <c r="B163" s="184"/>
      <c r="C163" s="185"/>
      <c r="D163" s="293"/>
      <c r="E163" s="294"/>
    </row>
    <row r="164" spans="2:5">
      <c r="B164" s="184"/>
      <c r="C164" s="185"/>
      <c r="D164" s="293"/>
      <c r="E164" s="294"/>
    </row>
    <row r="165" spans="2:5">
      <c r="B165" s="184"/>
      <c r="C165" s="185"/>
      <c r="D165" s="293"/>
      <c r="E165" s="294"/>
    </row>
    <row r="166" spans="2:5">
      <c r="B166" s="184"/>
      <c r="C166" s="185"/>
      <c r="D166" s="293"/>
      <c r="E166" s="294"/>
    </row>
    <row r="167" spans="2:5">
      <c r="B167" s="184"/>
      <c r="C167" s="185"/>
      <c r="D167" s="293"/>
      <c r="E167" s="294"/>
    </row>
    <row r="168" spans="2:5">
      <c r="B168" s="184"/>
      <c r="C168" s="185"/>
      <c r="D168" s="293"/>
      <c r="E168" s="294"/>
    </row>
    <row r="169" spans="2:5">
      <c r="B169" s="184"/>
      <c r="C169" s="185"/>
      <c r="D169" s="293"/>
      <c r="E169" s="294"/>
    </row>
    <row r="170" spans="2:5">
      <c r="B170" s="184"/>
      <c r="C170" s="185"/>
      <c r="D170" s="293"/>
      <c r="E170" s="294"/>
    </row>
  </sheetData>
  <sheetProtection selectLockedCells="1" selectUnlockedCells="1"/>
  <mergeCells count="158">
    <mergeCell ref="B19:F19"/>
    <mergeCell ref="D20:E20"/>
    <mergeCell ref="D21:E21"/>
    <mergeCell ref="D22:E22"/>
    <mergeCell ref="D23:E23"/>
    <mergeCell ref="D24:E24"/>
    <mergeCell ref="B2:E2"/>
    <mergeCell ref="B3:E3"/>
    <mergeCell ref="B5:E5"/>
    <mergeCell ref="B13:C13"/>
    <mergeCell ref="B15:C15"/>
    <mergeCell ref="B17:C17"/>
    <mergeCell ref="D31:E31"/>
    <mergeCell ref="D32:E32"/>
    <mergeCell ref="D33:E33"/>
    <mergeCell ref="D34:E34"/>
    <mergeCell ref="D35:E35"/>
    <mergeCell ref="D36:E36"/>
    <mergeCell ref="D25:E25"/>
    <mergeCell ref="D26:E26"/>
    <mergeCell ref="D27:E27"/>
    <mergeCell ref="D28:E28"/>
    <mergeCell ref="D29:E29"/>
    <mergeCell ref="D30:E30"/>
    <mergeCell ref="D43:E43"/>
    <mergeCell ref="D44:E44"/>
    <mergeCell ref="D45:E45"/>
    <mergeCell ref="D46:E46"/>
    <mergeCell ref="D47:E47"/>
    <mergeCell ref="D48:E48"/>
    <mergeCell ref="D37:E37"/>
    <mergeCell ref="D38:E38"/>
    <mergeCell ref="D39:E39"/>
    <mergeCell ref="D40:E40"/>
    <mergeCell ref="D41:E41"/>
    <mergeCell ref="D42:E42"/>
    <mergeCell ref="D55:E55"/>
    <mergeCell ref="D56:E56"/>
    <mergeCell ref="D57:E57"/>
    <mergeCell ref="D58:E58"/>
    <mergeCell ref="D59:E59"/>
    <mergeCell ref="D60:E60"/>
    <mergeCell ref="D49:E49"/>
    <mergeCell ref="D50:E50"/>
    <mergeCell ref="D51:E51"/>
    <mergeCell ref="D52:E52"/>
    <mergeCell ref="D53:E53"/>
    <mergeCell ref="D54:E54"/>
    <mergeCell ref="D67:E67"/>
    <mergeCell ref="D68:E68"/>
    <mergeCell ref="D69:E69"/>
    <mergeCell ref="D70:E70"/>
    <mergeCell ref="D71:E71"/>
    <mergeCell ref="D72:E72"/>
    <mergeCell ref="D61:E61"/>
    <mergeCell ref="D62:E62"/>
    <mergeCell ref="D63:E63"/>
    <mergeCell ref="D64:E64"/>
    <mergeCell ref="D65:E65"/>
    <mergeCell ref="D66:E66"/>
    <mergeCell ref="D79:E79"/>
    <mergeCell ref="D80:E80"/>
    <mergeCell ref="D81:E81"/>
    <mergeCell ref="D82:E82"/>
    <mergeCell ref="D83:E83"/>
    <mergeCell ref="D84:E84"/>
    <mergeCell ref="D73:E73"/>
    <mergeCell ref="D74:E74"/>
    <mergeCell ref="D75:E75"/>
    <mergeCell ref="D76:E76"/>
    <mergeCell ref="D77:E77"/>
    <mergeCell ref="D78:E78"/>
    <mergeCell ref="D91:E91"/>
    <mergeCell ref="D92:E92"/>
    <mergeCell ref="D93:E93"/>
    <mergeCell ref="D94:E94"/>
    <mergeCell ref="D95:E95"/>
    <mergeCell ref="D96:E96"/>
    <mergeCell ref="D85:E85"/>
    <mergeCell ref="D86:E86"/>
    <mergeCell ref="D87:E87"/>
    <mergeCell ref="D88:E88"/>
    <mergeCell ref="D89:E89"/>
    <mergeCell ref="D90:E90"/>
    <mergeCell ref="D103:E103"/>
    <mergeCell ref="D104:E104"/>
    <mergeCell ref="D105:E105"/>
    <mergeCell ref="D106:E106"/>
    <mergeCell ref="D107:E107"/>
    <mergeCell ref="D108:E108"/>
    <mergeCell ref="D97:E97"/>
    <mergeCell ref="D98:E98"/>
    <mergeCell ref="D99:E99"/>
    <mergeCell ref="D100:E100"/>
    <mergeCell ref="D101:E101"/>
    <mergeCell ref="D102:E102"/>
    <mergeCell ref="D115:E115"/>
    <mergeCell ref="D116:E116"/>
    <mergeCell ref="D117:E117"/>
    <mergeCell ref="D118:E118"/>
    <mergeCell ref="D119:E119"/>
    <mergeCell ref="D120:E120"/>
    <mergeCell ref="D109:E109"/>
    <mergeCell ref="D110:E110"/>
    <mergeCell ref="D111:E111"/>
    <mergeCell ref="D112:E112"/>
    <mergeCell ref="D113:E113"/>
    <mergeCell ref="D114:E114"/>
    <mergeCell ref="D127:E127"/>
    <mergeCell ref="D128:E128"/>
    <mergeCell ref="D129:E129"/>
    <mergeCell ref="D130:E130"/>
    <mergeCell ref="D131:E131"/>
    <mergeCell ref="D132:E132"/>
    <mergeCell ref="D121:E121"/>
    <mergeCell ref="D122:E122"/>
    <mergeCell ref="D123:E123"/>
    <mergeCell ref="D124:E124"/>
    <mergeCell ref="D125:E125"/>
    <mergeCell ref="D126:E126"/>
    <mergeCell ref="D139:E139"/>
    <mergeCell ref="D140:E140"/>
    <mergeCell ref="D141:E141"/>
    <mergeCell ref="D142:E142"/>
    <mergeCell ref="D143:E143"/>
    <mergeCell ref="D144:E144"/>
    <mergeCell ref="D133:E133"/>
    <mergeCell ref="D134:E134"/>
    <mergeCell ref="D135:E135"/>
    <mergeCell ref="D136:E136"/>
    <mergeCell ref="D137:E137"/>
    <mergeCell ref="D138:E138"/>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69:E169"/>
    <mergeCell ref="D170:E170"/>
    <mergeCell ref="D163:E163"/>
    <mergeCell ref="D164:E164"/>
    <mergeCell ref="D165:E165"/>
    <mergeCell ref="D166:E166"/>
    <mergeCell ref="D167:E167"/>
    <mergeCell ref="D168:E168"/>
    <mergeCell ref="D157:E157"/>
    <mergeCell ref="D158:E158"/>
    <mergeCell ref="D159:E159"/>
    <mergeCell ref="D160:E160"/>
    <mergeCell ref="D161:E161"/>
    <mergeCell ref="D162:E162"/>
  </mergeCells>
  <dataValidations count="4">
    <dataValidation type="list" allowBlank="1" showInputMessage="1" showErrorMessage="1" sqref="C9">
      <formula1>"Title I School (SW), Title I School (TA), Title I School (TAP), Not Title I School (NT)"</formula1>
    </dataValidation>
    <dataValidation type="list" allowBlank="1" showInputMessage="1" showErrorMessage="1" sqref="D17">
      <formula1>"Smaller School, Larger School"</formula1>
    </dataValidation>
    <dataValidation type="list" allowBlank="1" showInputMessage="1" showErrorMessage="1" sqref="D13">
      <formula1>"EES, ES, ESMS, MS, MSHS, HS, K-12"</formula1>
    </dataValidation>
    <dataValidation type="list" allowBlank="1" showInputMessage="1" showErrorMessage="1" sqref="D15">
      <formula1>"Yes, No"</formula1>
    </dataValidation>
  </dataValidations>
  <printOptions horizontalCentered="1"/>
  <pageMargins left="0.25" right="0.25" top="0.5" bottom="0.5" header="0.25" footer="0.25"/>
  <pageSetup scale="83" fitToHeight="3" orientation="portrait" r:id="rId1"/>
  <headerFooter alignWithMargins="0">
    <oddHeader>&amp;L&amp;"Calibri,Regular"Massachusetts Department of Elementary and Secondary Education</oddHeader>
    <oddFooter>&amp;L&amp;"Calibri,Regular"Page &amp;P of &amp;N&amp;R&amp;"Calibri,Regular"Printed on &amp;D</oddFooter>
  </headerFooter>
  <rowBreaks count="2" manualBreakCount="2">
    <brk id="50" min="1" max="4" man="1"/>
    <brk id="83" min="1" max="4" man="1"/>
  </rowBreaks>
</worksheet>
</file>

<file path=xl/worksheets/sheet8.xml><?xml version="1.0" encoding="utf-8"?>
<worksheet xmlns="http://schemas.openxmlformats.org/spreadsheetml/2006/main" xmlns:r="http://schemas.openxmlformats.org/officeDocument/2006/relationships">
  <sheetPr>
    <pageSetUpPr fitToPage="1"/>
  </sheetPr>
  <dimension ref="B1:I170"/>
  <sheetViews>
    <sheetView showGridLines="0" showRowColHeaders="0" zoomScaleNormal="100" workbookViewId="0">
      <pane xSplit="1" ySplit="22" topLeftCell="B23" activePane="bottomRight" state="frozen"/>
      <selection pane="topRight" activeCell="B1" sqref="B1"/>
      <selection pane="bottomLeft" activeCell="A20" sqref="A20"/>
      <selection pane="bottomRight" activeCell="F8" sqref="F8"/>
    </sheetView>
  </sheetViews>
  <sheetFormatPr defaultColWidth="9.140625" defaultRowHeight="12.75"/>
  <cols>
    <col min="1" max="1" width="2" style="11" customWidth="1"/>
    <col min="2" max="2" width="32" style="171" customWidth="1"/>
    <col min="3" max="3" width="28.140625" style="171" customWidth="1"/>
    <col min="4" max="4" width="19.85546875" style="171" customWidth="1"/>
    <col min="5" max="5" width="12.140625" style="171" customWidth="1"/>
    <col min="6" max="6" width="12.7109375" style="11" customWidth="1"/>
    <col min="7" max="16384" width="9.140625" style="11"/>
  </cols>
  <sheetData>
    <row r="1" spans="2:9">
      <c r="B1" s="11"/>
      <c r="C1" s="11"/>
      <c r="D1" s="11"/>
      <c r="E1" s="11"/>
    </row>
    <row r="2" spans="2:9" ht="18.75">
      <c r="B2" s="244" t="s">
        <v>5434</v>
      </c>
      <c r="C2" s="244"/>
      <c r="D2" s="244"/>
      <c r="E2" s="244"/>
      <c r="F2" s="142"/>
    </row>
    <row r="3" spans="2:9" ht="18.75">
      <c r="B3" s="244" t="s">
        <v>2572</v>
      </c>
      <c r="C3" s="244"/>
      <c r="D3" s="244"/>
      <c r="E3" s="244"/>
      <c r="F3" s="142"/>
    </row>
    <row r="4" spans="2:9">
      <c r="B4" s="205"/>
      <c r="C4" s="205"/>
      <c r="D4" s="205"/>
      <c r="E4" s="205"/>
      <c r="F4" s="205"/>
    </row>
    <row r="5" spans="2:9" s="55" customFormat="1" ht="20.25" customHeight="1">
      <c r="B5" s="302" t="str">
        <f>IF('Detailed School Data'!E6="Select a district","District Name:","District Name: " &amp; 'Detailed School Data'!E6 &amp;" (" &amp;'Detailed School Data'!K6&amp;")")</f>
        <v>District Name:</v>
      </c>
      <c r="C5" s="302"/>
      <c r="D5" s="302"/>
      <c r="E5" s="302"/>
      <c r="F5" s="70"/>
      <c r="G5" s="70"/>
      <c r="H5" s="70"/>
      <c r="I5" s="70"/>
    </row>
    <row r="6" spans="2:9" s="55" customFormat="1" ht="9.75" customHeight="1">
      <c r="B6" s="105"/>
      <c r="C6" s="105"/>
      <c r="D6" s="105"/>
      <c r="E6" s="105"/>
      <c r="F6" s="70"/>
      <c r="G6" s="70"/>
      <c r="H6" s="70"/>
      <c r="I6" s="70"/>
    </row>
    <row r="7" spans="2:9" s="146" customFormat="1" ht="22.5" customHeight="1">
      <c r="B7" s="143" t="s">
        <v>2608</v>
      </c>
      <c r="C7" s="181"/>
      <c r="D7" s="144" t="s">
        <v>2609</v>
      </c>
      <c r="E7" s="180"/>
      <c r="F7" s="145"/>
    </row>
    <row r="8" spans="2:9" s="146" customFormat="1" ht="9" customHeight="1">
      <c r="B8" s="143"/>
      <c r="C8" s="147"/>
      <c r="D8" s="144"/>
      <c r="E8" s="147"/>
      <c r="F8" s="145"/>
    </row>
    <row r="9" spans="2:9" s="146" customFormat="1" ht="22.5" customHeight="1">
      <c r="B9" s="143" t="s">
        <v>2610</v>
      </c>
      <c r="C9" s="179"/>
      <c r="D9" s="144"/>
      <c r="E9" s="147"/>
      <c r="F9" s="145"/>
    </row>
    <row r="10" spans="2:9" ht="8.25" customHeight="1">
      <c r="B10" s="148"/>
      <c r="C10" s="148"/>
      <c r="D10" s="148"/>
      <c r="E10" s="66"/>
      <c r="F10" s="66"/>
    </row>
    <row r="11" spans="2:9" ht="15">
      <c r="B11" s="149" t="s">
        <v>2611</v>
      </c>
      <c r="C11" s="150"/>
      <c r="D11" s="151"/>
      <c r="E11" s="152"/>
      <c r="F11" s="153"/>
      <c r="G11" s="153"/>
      <c r="H11" s="153"/>
      <c r="I11" s="153"/>
    </row>
    <row r="12" spans="2:9">
      <c r="B12" s="154"/>
      <c r="C12" s="153"/>
      <c r="D12" s="153"/>
      <c r="E12" s="155"/>
      <c r="F12" s="153"/>
      <c r="G12" s="153"/>
      <c r="H12" s="153"/>
      <c r="I12" s="153"/>
    </row>
    <row r="13" spans="2:9" ht="17.25" customHeight="1">
      <c r="B13" s="303" t="s">
        <v>2607</v>
      </c>
      <c r="C13" s="304"/>
      <c r="D13" s="172"/>
      <c r="E13" s="157"/>
      <c r="F13" s="140"/>
      <c r="G13" s="141"/>
      <c r="H13" s="60"/>
      <c r="I13" s="60"/>
    </row>
    <row r="14" spans="2:9" ht="8.25" customHeight="1">
      <c r="B14" s="156"/>
      <c r="C14" s="141"/>
      <c r="D14" s="141"/>
      <c r="E14" s="157"/>
      <c r="F14" s="140"/>
      <c r="G14" s="158"/>
      <c r="H14" s="141"/>
      <c r="I14" s="159"/>
    </row>
    <row r="15" spans="2:9" ht="16.5" customHeight="1">
      <c r="B15" s="305" t="s">
        <v>2612</v>
      </c>
      <c r="C15" s="306"/>
      <c r="D15" s="172"/>
      <c r="E15" s="162"/>
      <c r="F15" s="163"/>
      <c r="G15" s="158"/>
      <c r="H15" s="141"/>
      <c r="I15" s="159"/>
    </row>
    <row r="16" spans="2:9" ht="6" customHeight="1">
      <c r="B16" s="206"/>
      <c r="C16" s="207"/>
      <c r="D16" s="141"/>
      <c r="E16" s="162"/>
      <c r="F16" s="163"/>
      <c r="G16" s="158"/>
      <c r="H16" s="141"/>
      <c r="I16" s="159"/>
    </row>
    <row r="17" spans="2:9" ht="17.25" customHeight="1">
      <c r="B17" s="307" t="s">
        <v>2613</v>
      </c>
      <c r="C17" s="308"/>
      <c r="D17" s="172"/>
      <c r="E17" s="164"/>
      <c r="F17" s="141"/>
      <c r="G17" s="141"/>
      <c r="H17" s="140"/>
      <c r="I17" s="140"/>
    </row>
    <row r="18" spans="2:9">
      <c r="B18" s="165"/>
      <c r="C18" s="166"/>
      <c r="D18" s="167"/>
      <c r="E18" s="168"/>
      <c r="F18" s="141"/>
      <c r="G18" s="60"/>
      <c r="H18" s="169"/>
      <c r="I18" s="60"/>
    </row>
    <row r="19" spans="2:9">
      <c r="B19" s="295"/>
      <c r="C19" s="295"/>
      <c r="D19" s="295"/>
      <c r="E19" s="295"/>
      <c r="F19" s="295"/>
    </row>
    <row r="20" spans="2:9" ht="16.5" customHeight="1">
      <c r="B20" s="173">
        <v>1</v>
      </c>
      <c r="C20" s="208">
        <v>2</v>
      </c>
      <c r="D20" s="296">
        <v>3</v>
      </c>
      <c r="E20" s="297"/>
    </row>
    <row r="21" spans="2:9" ht="29.25" customHeight="1">
      <c r="B21" s="175" t="s">
        <v>1455</v>
      </c>
      <c r="C21" s="209" t="s">
        <v>1456</v>
      </c>
      <c r="D21" s="298" t="s">
        <v>1457</v>
      </c>
      <c r="E21" s="299"/>
    </row>
    <row r="22" spans="2:9" s="170" customFormat="1">
      <c r="B22" s="177"/>
      <c r="C22" s="178"/>
      <c r="D22" s="300" t="str">
        <f>"Total = " &amp; ROUND(SUM(D23:E174),2)</f>
        <v>Total = 0</v>
      </c>
      <c r="E22" s="301"/>
    </row>
    <row r="23" spans="2:9">
      <c r="B23" s="182"/>
      <c r="C23" s="183"/>
      <c r="D23" s="293"/>
      <c r="E23" s="294"/>
    </row>
    <row r="24" spans="2:9">
      <c r="B24" s="182"/>
      <c r="C24" s="183"/>
      <c r="D24" s="293"/>
      <c r="E24" s="294"/>
    </row>
    <row r="25" spans="2:9">
      <c r="B25" s="182"/>
      <c r="C25" s="183"/>
      <c r="D25" s="293"/>
      <c r="E25" s="294"/>
    </row>
    <row r="26" spans="2:9">
      <c r="B26" s="182"/>
      <c r="C26" s="183"/>
      <c r="D26" s="293"/>
      <c r="E26" s="294"/>
    </row>
    <row r="27" spans="2:9">
      <c r="B27" s="182"/>
      <c r="C27" s="183"/>
      <c r="D27" s="293"/>
      <c r="E27" s="294"/>
    </row>
    <row r="28" spans="2:9">
      <c r="B28" s="182"/>
      <c r="C28" s="183"/>
      <c r="D28" s="293"/>
      <c r="E28" s="294"/>
    </row>
    <row r="29" spans="2:9">
      <c r="B29" s="182"/>
      <c r="C29" s="183"/>
      <c r="D29" s="293"/>
      <c r="E29" s="294"/>
    </row>
    <row r="30" spans="2:9">
      <c r="B30" s="182"/>
      <c r="C30" s="183"/>
      <c r="D30" s="293"/>
      <c r="E30" s="294"/>
    </row>
    <row r="31" spans="2:9">
      <c r="B31" s="182"/>
      <c r="C31" s="183"/>
      <c r="D31" s="293"/>
      <c r="E31" s="294"/>
    </row>
    <row r="32" spans="2:9">
      <c r="B32" s="182"/>
      <c r="C32" s="183"/>
      <c r="D32" s="293"/>
      <c r="E32" s="294"/>
    </row>
    <row r="33" spans="2:5">
      <c r="B33" s="182"/>
      <c r="C33" s="183"/>
      <c r="D33" s="293"/>
      <c r="E33" s="294"/>
    </row>
    <row r="34" spans="2:5">
      <c r="B34" s="182"/>
      <c r="C34" s="183"/>
      <c r="D34" s="293"/>
      <c r="E34" s="294"/>
    </row>
    <row r="35" spans="2:5">
      <c r="B35" s="182"/>
      <c r="C35" s="183"/>
      <c r="D35" s="293"/>
      <c r="E35" s="294"/>
    </row>
    <row r="36" spans="2:5">
      <c r="B36" s="182"/>
      <c r="C36" s="183"/>
      <c r="D36" s="293"/>
      <c r="E36" s="294"/>
    </row>
    <row r="37" spans="2:5">
      <c r="B37" s="182"/>
      <c r="C37" s="183"/>
      <c r="D37" s="293"/>
      <c r="E37" s="294"/>
    </row>
    <row r="38" spans="2:5">
      <c r="B38" s="182"/>
      <c r="C38" s="183"/>
      <c r="D38" s="293"/>
      <c r="E38" s="294"/>
    </row>
    <row r="39" spans="2:5">
      <c r="B39" s="182"/>
      <c r="C39" s="183"/>
      <c r="D39" s="293"/>
      <c r="E39" s="294"/>
    </row>
    <row r="40" spans="2:5">
      <c r="B40" s="182"/>
      <c r="C40" s="183"/>
      <c r="D40" s="293"/>
      <c r="E40" s="294"/>
    </row>
    <row r="41" spans="2:5">
      <c r="B41" s="182"/>
      <c r="C41" s="183"/>
      <c r="D41" s="293"/>
      <c r="E41" s="294"/>
    </row>
    <row r="42" spans="2:5">
      <c r="B42" s="182"/>
      <c r="C42" s="183"/>
      <c r="D42" s="293"/>
      <c r="E42" s="294"/>
    </row>
    <row r="43" spans="2:5">
      <c r="B43" s="182"/>
      <c r="C43" s="183"/>
      <c r="D43" s="293"/>
      <c r="E43" s="294"/>
    </row>
    <row r="44" spans="2:5">
      <c r="B44" s="182"/>
      <c r="C44" s="183"/>
      <c r="D44" s="293"/>
      <c r="E44" s="294"/>
    </row>
    <row r="45" spans="2:5">
      <c r="B45" s="182"/>
      <c r="C45" s="183"/>
      <c r="D45" s="293"/>
      <c r="E45" s="294"/>
    </row>
    <row r="46" spans="2:5">
      <c r="B46" s="182"/>
      <c r="C46" s="183"/>
      <c r="D46" s="293"/>
      <c r="E46" s="294"/>
    </row>
    <row r="47" spans="2:5">
      <c r="B47" s="182"/>
      <c r="C47" s="183"/>
      <c r="D47" s="293"/>
      <c r="E47" s="294"/>
    </row>
    <row r="48" spans="2:5">
      <c r="B48" s="182"/>
      <c r="C48" s="183"/>
      <c r="D48" s="293"/>
      <c r="E48" s="294"/>
    </row>
    <row r="49" spans="2:5">
      <c r="B49" s="182"/>
      <c r="C49" s="183"/>
      <c r="D49" s="293"/>
      <c r="E49" s="294"/>
    </row>
    <row r="50" spans="2:5">
      <c r="B50" s="182"/>
      <c r="C50" s="183"/>
      <c r="D50" s="293"/>
      <c r="E50" s="294"/>
    </row>
    <row r="51" spans="2:5">
      <c r="B51" s="182"/>
      <c r="C51" s="183"/>
      <c r="D51" s="293"/>
      <c r="E51" s="294"/>
    </row>
    <row r="52" spans="2:5">
      <c r="B52" s="182"/>
      <c r="C52" s="183"/>
      <c r="D52" s="293"/>
      <c r="E52" s="294"/>
    </row>
    <row r="53" spans="2:5">
      <c r="B53" s="182"/>
      <c r="C53" s="183"/>
      <c r="D53" s="293"/>
      <c r="E53" s="294"/>
    </row>
    <row r="54" spans="2:5">
      <c r="B54" s="182"/>
      <c r="C54" s="183"/>
      <c r="D54" s="293"/>
      <c r="E54" s="294"/>
    </row>
    <row r="55" spans="2:5">
      <c r="B55" s="182"/>
      <c r="C55" s="183"/>
      <c r="D55" s="293"/>
      <c r="E55" s="294"/>
    </row>
    <row r="56" spans="2:5">
      <c r="B56" s="182"/>
      <c r="C56" s="183"/>
      <c r="D56" s="293"/>
      <c r="E56" s="294"/>
    </row>
    <row r="57" spans="2:5">
      <c r="B57" s="182"/>
      <c r="C57" s="183"/>
      <c r="D57" s="293"/>
      <c r="E57" s="294"/>
    </row>
    <row r="58" spans="2:5">
      <c r="B58" s="182"/>
      <c r="C58" s="183"/>
      <c r="D58" s="293"/>
      <c r="E58" s="294"/>
    </row>
    <row r="59" spans="2:5">
      <c r="B59" s="182"/>
      <c r="C59" s="183"/>
      <c r="D59" s="293"/>
      <c r="E59" s="294"/>
    </row>
    <row r="60" spans="2:5">
      <c r="B60" s="182"/>
      <c r="C60" s="183"/>
      <c r="D60" s="293"/>
      <c r="E60" s="294"/>
    </row>
    <row r="61" spans="2:5">
      <c r="B61" s="182"/>
      <c r="C61" s="183"/>
      <c r="D61" s="293"/>
      <c r="E61" s="294"/>
    </row>
    <row r="62" spans="2:5">
      <c r="B62" s="182"/>
      <c r="C62" s="183"/>
      <c r="D62" s="293"/>
      <c r="E62" s="294"/>
    </row>
    <row r="63" spans="2:5">
      <c r="B63" s="182"/>
      <c r="C63" s="183"/>
      <c r="D63" s="293"/>
      <c r="E63" s="294"/>
    </row>
    <row r="64" spans="2:5">
      <c r="B64" s="182"/>
      <c r="C64" s="183"/>
      <c r="D64" s="293"/>
      <c r="E64" s="294"/>
    </row>
    <row r="65" spans="2:5">
      <c r="B65" s="182"/>
      <c r="C65" s="183"/>
      <c r="D65" s="293"/>
      <c r="E65" s="294"/>
    </row>
    <row r="66" spans="2:5">
      <c r="B66" s="182"/>
      <c r="C66" s="183"/>
      <c r="D66" s="293"/>
      <c r="E66" s="294"/>
    </row>
    <row r="67" spans="2:5">
      <c r="B67" s="182"/>
      <c r="C67" s="183"/>
      <c r="D67" s="293"/>
      <c r="E67" s="294"/>
    </row>
    <row r="68" spans="2:5">
      <c r="B68" s="182"/>
      <c r="C68" s="183"/>
      <c r="D68" s="293"/>
      <c r="E68" s="294"/>
    </row>
    <row r="69" spans="2:5">
      <c r="B69" s="182"/>
      <c r="C69" s="183"/>
      <c r="D69" s="293"/>
      <c r="E69" s="294"/>
    </row>
    <row r="70" spans="2:5">
      <c r="B70" s="182"/>
      <c r="C70" s="183"/>
      <c r="D70" s="293"/>
      <c r="E70" s="294"/>
    </row>
    <row r="71" spans="2:5">
      <c r="B71" s="182"/>
      <c r="C71" s="183"/>
      <c r="D71" s="293"/>
      <c r="E71" s="294"/>
    </row>
    <row r="72" spans="2:5">
      <c r="B72" s="182"/>
      <c r="C72" s="183"/>
      <c r="D72" s="293"/>
      <c r="E72" s="294"/>
    </row>
    <row r="73" spans="2:5">
      <c r="B73" s="182"/>
      <c r="C73" s="183"/>
      <c r="D73" s="293"/>
      <c r="E73" s="294"/>
    </row>
    <row r="74" spans="2:5">
      <c r="B74" s="182"/>
      <c r="C74" s="183"/>
      <c r="D74" s="293"/>
      <c r="E74" s="294"/>
    </row>
    <row r="75" spans="2:5">
      <c r="B75" s="182"/>
      <c r="C75" s="183"/>
      <c r="D75" s="293"/>
      <c r="E75" s="294"/>
    </row>
    <row r="76" spans="2:5">
      <c r="B76" s="182"/>
      <c r="C76" s="183"/>
      <c r="D76" s="293"/>
      <c r="E76" s="294"/>
    </row>
    <row r="77" spans="2:5">
      <c r="B77" s="182"/>
      <c r="C77" s="183"/>
      <c r="D77" s="293"/>
      <c r="E77" s="294"/>
    </row>
    <row r="78" spans="2:5">
      <c r="B78" s="182"/>
      <c r="C78" s="183"/>
      <c r="D78" s="293"/>
      <c r="E78" s="294"/>
    </row>
    <row r="79" spans="2:5">
      <c r="B79" s="182"/>
      <c r="C79" s="183"/>
      <c r="D79" s="293"/>
      <c r="E79" s="294"/>
    </row>
    <row r="80" spans="2:5">
      <c r="B80" s="182"/>
      <c r="C80" s="183"/>
      <c r="D80" s="293"/>
      <c r="E80" s="294"/>
    </row>
    <row r="81" spans="2:5">
      <c r="B81" s="182"/>
      <c r="C81" s="183"/>
      <c r="D81" s="293"/>
      <c r="E81" s="294"/>
    </row>
    <row r="82" spans="2:5">
      <c r="B82" s="182"/>
      <c r="C82" s="183"/>
      <c r="D82" s="293"/>
      <c r="E82" s="294"/>
    </row>
    <row r="83" spans="2:5">
      <c r="B83" s="182"/>
      <c r="C83" s="183"/>
      <c r="D83" s="293"/>
      <c r="E83" s="294"/>
    </row>
    <row r="84" spans="2:5">
      <c r="B84" s="182"/>
      <c r="C84" s="183"/>
      <c r="D84" s="293"/>
      <c r="E84" s="294"/>
    </row>
    <row r="85" spans="2:5">
      <c r="B85" s="182"/>
      <c r="C85" s="183"/>
      <c r="D85" s="293"/>
      <c r="E85" s="294"/>
    </row>
    <row r="86" spans="2:5">
      <c r="B86" s="182"/>
      <c r="C86" s="183"/>
      <c r="D86" s="293"/>
      <c r="E86" s="294"/>
    </row>
    <row r="87" spans="2:5">
      <c r="B87" s="182"/>
      <c r="C87" s="183"/>
      <c r="D87" s="293"/>
      <c r="E87" s="294"/>
    </row>
    <row r="88" spans="2:5">
      <c r="B88" s="182"/>
      <c r="C88" s="183"/>
      <c r="D88" s="293"/>
      <c r="E88" s="294"/>
    </row>
    <row r="89" spans="2:5">
      <c r="B89" s="182"/>
      <c r="C89" s="183"/>
      <c r="D89" s="293"/>
      <c r="E89" s="294"/>
    </row>
    <row r="90" spans="2:5">
      <c r="B90" s="182"/>
      <c r="C90" s="183"/>
      <c r="D90" s="293"/>
      <c r="E90" s="294"/>
    </row>
    <row r="91" spans="2:5">
      <c r="B91" s="182"/>
      <c r="C91" s="183"/>
      <c r="D91" s="293"/>
      <c r="E91" s="294"/>
    </row>
    <row r="92" spans="2:5">
      <c r="B92" s="182"/>
      <c r="C92" s="183"/>
      <c r="D92" s="293"/>
      <c r="E92" s="294"/>
    </row>
    <row r="93" spans="2:5">
      <c r="B93" s="182"/>
      <c r="C93" s="183"/>
      <c r="D93" s="293"/>
      <c r="E93" s="294"/>
    </row>
    <row r="94" spans="2:5">
      <c r="B94" s="182"/>
      <c r="C94" s="183"/>
      <c r="D94" s="293"/>
      <c r="E94" s="294"/>
    </row>
    <row r="95" spans="2:5">
      <c r="B95" s="182"/>
      <c r="C95" s="183"/>
      <c r="D95" s="293"/>
      <c r="E95" s="294"/>
    </row>
    <row r="96" spans="2:5">
      <c r="B96" s="182"/>
      <c r="C96" s="183"/>
      <c r="D96" s="293"/>
      <c r="E96" s="294"/>
    </row>
    <row r="97" spans="2:5">
      <c r="B97" s="182"/>
      <c r="C97" s="183"/>
      <c r="D97" s="293"/>
      <c r="E97" s="294"/>
    </row>
    <row r="98" spans="2:5">
      <c r="B98" s="182"/>
      <c r="C98" s="183"/>
      <c r="D98" s="293"/>
      <c r="E98" s="294"/>
    </row>
    <row r="99" spans="2:5">
      <c r="B99" s="182"/>
      <c r="C99" s="183"/>
      <c r="D99" s="293"/>
      <c r="E99" s="294"/>
    </row>
    <row r="100" spans="2:5">
      <c r="B100" s="182"/>
      <c r="C100" s="183"/>
      <c r="D100" s="293"/>
      <c r="E100" s="294"/>
    </row>
    <row r="101" spans="2:5">
      <c r="B101" s="182"/>
      <c r="C101" s="183"/>
      <c r="D101" s="293"/>
      <c r="E101" s="294"/>
    </row>
    <row r="102" spans="2:5">
      <c r="B102" s="182"/>
      <c r="C102" s="183"/>
      <c r="D102" s="293"/>
      <c r="E102" s="294"/>
    </row>
    <row r="103" spans="2:5">
      <c r="B103" s="182"/>
      <c r="C103" s="183"/>
      <c r="D103" s="293"/>
      <c r="E103" s="294"/>
    </row>
    <row r="104" spans="2:5">
      <c r="B104" s="182"/>
      <c r="C104" s="183"/>
      <c r="D104" s="293"/>
      <c r="E104" s="294"/>
    </row>
    <row r="105" spans="2:5">
      <c r="B105" s="182"/>
      <c r="C105" s="183"/>
      <c r="D105" s="293"/>
      <c r="E105" s="294"/>
    </row>
    <row r="106" spans="2:5">
      <c r="B106" s="182"/>
      <c r="C106" s="183"/>
      <c r="D106" s="293"/>
      <c r="E106" s="294"/>
    </row>
    <row r="107" spans="2:5">
      <c r="B107" s="182"/>
      <c r="C107" s="183"/>
      <c r="D107" s="293"/>
      <c r="E107" s="294"/>
    </row>
    <row r="108" spans="2:5">
      <c r="B108" s="182"/>
      <c r="C108" s="183"/>
      <c r="D108" s="293"/>
      <c r="E108" s="294"/>
    </row>
    <row r="109" spans="2:5">
      <c r="B109" s="182"/>
      <c r="C109" s="183"/>
      <c r="D109" s="293"/>
      <c r="E109" s="294"/>
    </row>
    <row r="110" spans="2:5">
      <c r="B110" s="182"/>
      <c r="C110" s="183"/>
      <c r="D110" s="293"/>
      <c r="E110" s="294"/>
    </row>
    <row r="111" spans="2:5">
      <c r="B111" s="182"/>
      <c r="C111" s="183"/>
      <c r="D111" s="293"/>
      <c r="E111" s="294"/>
    </row>
    <row r="112" spans="2:5">
      <c r="B112" s="182"/>
      <c r="C112" s="183"/>
      <c r="D112" s="293"/>
      <c r="E112" s="294"/>
    </row>
    <row r="113" spans="2:5">
      <c r="B113" s="182"/>
      <c r="C113" s="183"/>
      <c r="D113" s="293"/>
      <c r="E113" s="294"/>
    </row>
    <row r="114" spans="2:5">
      <c r="B114" s="184"/>
      <c r="C114" s="185"/>
      <c r="D114" s="293"/>
      <c r="E114" s="294"/>
    </row>
    <row r="115" spans="2:5">
      <c r="B115" s="184"/>
      <c r="C115" s="185"/>
      <c r="D115" s="293"/>
      <c r="E115" s="294"/>
    </row>
    <row r="116" spans="2:5">
      <c r="B116" s="184"/>
      <c r="C116" s="185"/>
      <c r="D116" s="293"/>
      <c r="E116" s="294"/>
    </row>
    <row r="117" spans="2:5">
      <c r="B117" s="184"/>
      <c r="C117" s="185"/>
      <c r="D117" s="293"/>
      <c r="E117" s="294"/>
    </row>
    <row r="118" spans="2:5">
      <c r="B118" s="184"/>
      <c r="C118" s="185"/>
      <c r="D118" s="293"/>
      <c r="E118" s="294"/>
    </row>
    <row r="119" spans="2:5">
      <c r="B119" s="184"/>
      <c r="C119" s="185"/>
      <c r="D119" s="293"/>
      <c r="E119" s="294"/>
    </row>
    <row r="120" spans="2:5">
      <c r="B120" s="184"/>
      <c r="C120" s="185"/>
      <c r="D120" s="293"/>
      <c r="E120" s="294"/>
    </row>
    <row r="121" spans="2:5">
      <c r="B121" s="184"/>
      <c r="C121" s="185"/>
      <c r="D121" s="293"/>
      <c r="E121" s="294"/>
    </row>
    <row r="122" spans="2:5">
      <c r="B122" s="184"/>
      <c r="C122" s="185"/>
      <c r="D122" s="293"/>
      <c r="E122" s="294"/>
    </row>
    <row r="123" spans="2:5">
      <c r="B123" s="184"/>
      <c r="C123" s="185"/>
      <c r="D123" s="293"/>
      <c r="E123" s="294"/>
    </row>
    <row r="124" spans="2:5">
      <c r="B124" s="184"/>
      <c r="C124" s="185"/>
      <c r="D124" s="293"/>
      <c r="E124" s="294"/>
    </row>
    <row r="125" spans="2:5">
      <c r="B125" s="184"/>
      <c r="C125" s="185"/>
      <c r="D125" s="293"/>
      <c r="E125" s="294"/>
    </row>
    <row r="126" spans="2:5">
      <c r="B126" s="184"/>
      <c r="C126" s="185"/>
      <c r="D126" s="293"/>
      <c r="E126" s="294"/>
    </row>
    <row r="127" spans="2:5">
      <c r="B127" s="184"/>
      <c r="C127" s="185"/>
      <c r="D127" s="293"/>
      <c r="E127" s="294"/>
    </row>
    <row r="128" spans="2:5">
      <c r="B128" s="184"/>
      <c r="C128" s="185"/>
      <c r="D128" s="293"/>
      <c r="E128" s="294"/>
    </row>
    <row r="129" spans="2:5">
      <c r="B129" s="184"/>
      <c r="C129" s="185"/>
      <c r="D129" s="293"/>
      <c r="E129" s="294"/>
    </row>
    <row r="130" spans="2:5">
      <c r="B130" s="184"/>
      <c r="C130" s="185"/>
      <c r="D130" s="293"/>
      <c r="E130" s="294"/>
    </row>
    <row r="131" spans="2:5">
      <c r="B131" s="184"/>
      <c r="C131" s="185"/>
      <c r="D131" s="293"/>
      <c r="E131" s="294"/>
    </row>
    <row r="132" spans="2:5">
      <c r="B132" s="184"/>
      <c r="C132" s="185"/>
      <c r="D132" s="293"/>
      <c r="E132" s="294"/>
    </row>
    <row r="133" spans="2:5">
      <c r="B133" s="184"/>
      <c r="C133" s="185"/>
      <c r="D133" s="293"/>
      <c r="E133" s="294"/>
    </row>
    <row r="134" spans="2:5">
      <c r="B134" s="184"/>
      <c r="C134" s="185"/>
      <c r="D134" s="293"/>
      <c r="E134" s="294"/>
    </row>
    <row r="135" spans="2:5">
      <c r="B135" s="184"/>
      <c r="C135" s="185"/>
      <c r="D135" s="293"/>
      <c r="E135" s="294"/>
    </row>
    <row r="136" spans="2:5">
      <c r="B136" s="184"/>
      <c r="C136" s="185"/>
      <c r="D136" s="293"/>
      <c r="E136" s="294"/>
    </row>
    <row r="137" spans="2:5">
      <c r="B137" s="184"/>
      <c r="C137" s="185"/>
      <c r="D137" s="293"/>
      <c r="E137" s="294"/>
    </row>
    <row r="138" spans="2:5">
      <c r="B138" s="184"/>
      <c r="C138" s="185"/>
      <c r="D138" s="293"/>
      <c r="E138" s="294"/>
    </row>
    <row r="139" spans="2:5">
      <c r="B139" s="184"/>
      <c r="C139" s="185"/>
      <c r="D139" s="293"/>
      <c r="E139" s="294"/>
    </row>
    <row r="140" spans="2:5">
      <c r="B140" s="184"/>
      <c r="C140" s="185"/>
      <c r="D140" s="293"/>
      <c r="E140" s="294"/>
    </row>
    <row r="141" spans="2:5">
      <c r="B141" s="184"/>
      <c r="C141" s="185"/>
      <c r="D141" s="293"/>
      <c r="E141" s="294"/>
    </row>
    <row r="142" spans="2:5">
      <c r="B142" s="184"/>
      <c r="C142" s="185"/>
      <c r="D142" s="293"/>
      <c r="E142" s="294"/>
    </row>
    <row r="143" spans="2:5">
      <c r="B143" s="184"/>
      <c r="C143" s="185"/>
      <c r="D143" s="293"/>
      <c r="E143" s="294"/>
    </row>
    <row r="144" spans="2:5">
      <c r="B144" s="184"/>
      <c r="C144" s="185"/>
      <c r="D144" s="293"/>
      <c r="E144" s="294"/>
    </row>
    <row r="145" spans="2:5">
      <c r="B145" s="184"/>
      <c r="C145" s="185"/>
      <c r="D145" s="293"/>
      <c r="E145" s="294"/>
    </row>
    <row r="146" spans="2:5">
      <c r="B146" s="184"/>
      <c r="C146" s="185"/>
      <c r="D146" s="293"/>
      <c r="E146" s="294"/>
    </row>
    <row r="147" spans="2:5">
      <c r="B147" s="184"/>
      <c r="C147" s="185"/>
      <c r="D147" s="293"/>
      <c r="E147" s="294"/>
    </row>
    <row r="148" spans="2:5">
      <c r="B148" s="184"/>
      <c r="C148" s="185"/>
      <c r="D148" s="293"/>
      <c r="E148" s="294"/>
    </row>
    <row r="149" spans="2:5">
      <c r="B149" s="184"/>
      <c r="C149" s="185"/>
      <c r="D149" s="293"/>
      <c r="E149" s="294"/>
    </row>
    <row r="150" spans="2:5">
      <c r="B150" s="184"/>
      <c r="C150" s="185"/>
      <c r="D150" s="293"/>
      <c r="E150" s="294"/>
    </row>
    <row r="151" spans="2:5">
      <c r="B151" s="184"/>
      <c r="C151" s="185"/>
      <c r="D151" s="293"/>
      <c r="E151" s="294"/>
    </row>
    <row r="152" spans="2:5">
      <c r="B152" s="184"/>
      <c r="C152" s="185"/>
      <c r="D152" s="293"/>
      <c r="E152" s="294"/>
    </row>
    <row r="153" spans="2:5">
      <c r="B153" s="184"/>
      <c r="C153" s="185"/>
      <c r="D153" s="293"/>
      <c r="E153" s="294"/>
    </row>
    <row r="154" spans="2:5">
      <c r="B154" s="184"/>
      <c r="C154" s="185"/>
      <c r="D154" s="293"/>
      <c r="E154" s="294"/>
    </row>
    <row r="155" spans="2:5">
      <c r="B155" s="184"/>
      <c r="C155" s="185"/>
      <c r="D155" s="293"/>
      <c r="E155" s="294"/>
    </row>
    <row r="156" spans="2:5">
      <c r="B156" s="184"/>
      <c r="C156" s="185"/>
      <c r="D156" s="293"/>
      <c r="E156" s="294"/>
    </row>
    <row r="157" spans="2:5">
      <c r="B157" s="184"/>
      <c r="C157" s="185"/>
      <c r="D157" s="293"/>
      <c r="E157" s="294"/>
    </row>
    <row r="158" spans="2:5">
      <c r="B158" s="184"/>
      <c r="C158" s="185"/>
      <c r="D158" s="293"/>
      <c r="E158" s="294"/>
    </row>
    <row r="159" spans="2:5">
      <c r="B159" s="184"/>
      <c r="C159" s="185"/>
      <c r="D159" s="293"/>
      <c r="E159" s="294"/>
    </row>
    <row r="160" spans="2:5">
      <c r="B160" s="184"/>
      <c r="C160" s="185"/>
      <c r="D160" s="293"/>
      <c r="E160" s="294"/>
    </row>
    <row r="161" spans="2:5">
      <c r="B161" s="184"/>
      <c r="C161" s="185"/>
      <c r="D161" s="293"/>
      <c r="E161" s="294"/>
    </row>
    <row r="162" spans="2:5">
      <c r="B162" s="184"/>
      <c r="C162" s="185"/>
      <c r="D162" s="293"/>
      <c r="E162" s="294"/>
    </row>
    <row r="163" spans="2:5">
      <c r="B163" s="184"/>
      <c r="C163" s="185"/>
      <c r="D163" s="293"/>
      <c r="E163" s="294"/>
    </row>
    <row r="164" spans="2:5">
      <c r="B164" s="184"/>
      <c r="C164" s="185"/>
      <c r="D164" s="293"/>
      <c r="E164" s="294"/>
    </row>
    <row r="165" spans="2:5">
      <c r="B165" s="184"/>
      <c r="C165" s="185"/>
      <c r="D165" s="293"/>
      <c r="E165" s="294"/>
    </row>
    <row r="166" spans="2:5">
      <c r="B166" s="184"/>
      <c r="C166" s="185"/>
      <c r="D166" s="293"/>
      <c r="E166" s="294"/>
    </row>
    <row r="167" spans="2:5">
      <c r="B167" s="184"/>
      <c r="C167" s="185"/>
      <c r="D167" s="293"/>
      <c r="E167" s="294"/>
    </row>
    <row r="168" spans="2:5">
      <c r="B168" s="184"/>
      <c r="C168" s="185"/>
      <c r="D168" s="293"/>
      <c r="E168" s="294"/>
    </row>
    <row r="169" spans="2:5">
      <c r="B169" s="184"/>
      <c r="C169" s="185"/>
      <c r="D169" s="293"/>
      <c r="E169" s="294"/>
    </row>
    <row r="170" spans="2:5">
      <c r="B170" s="184"/>
      <c r="C170" s="185"/>
      <c r="D170" s="293"/>
      <c r="E170" s="294"/>
    </row>
  </sheetData>
  <sheetProtection selectLockedCells="1" selectUnlockedCells="1"/>
  <mergeCells count="158">
    <mergeCell ref="B19:F19"/>
    <mergeCell ref="D20:E20"/>
    <mergeCell ref="D21:E21"/>
    <mergeCell ref="D22:E22"/>
    <mergeCell ref="D23:E23"/>
    <mergeCell ref="D24:E24"/>
    <mergeCell ref="B2:E2"/>
    <mergeCell ref="B3:E3"/>
    <mergeCell ref="B5:E5"/>
    <mergeCell ref="B13:C13"/>
    <mergeCell ref="B15:C15"/>
    <mergeCell ref="B17:C17"/>
    <mergeCell ref="D31:E31"/>
    <mergeCell ref="D32:E32"/>
    <mergeCell ref="D33:E33"/>
    <mergeCell ref="D34:E34"/>
    <mergeCell ref="D35:E35"/>
    <mergeCell ref="D36:E36"/>
    <mergeCell ref="D25:E25"/>
    <mergeCell ref="D26:E26"/>
    <mergeCell ref="D27:E27"/>
    <mergeCell ref="D28:E28"/>
    <mergeCell ref="D29:E29"/>
    <mergeCell ref="D30:E30"/>
    <mergeCell ref="D43:E43"/>
    <mergeCell ref="D44:E44"/>
    <mergeCell ref="D45:E45"/>
    <mergeCell ref="D46:E46"/>
    <mergeCell ref="D47:E47"/>
    <mergeCell ref="D48:E48"/>
    <mergeCell ref="D37:E37"/>
    <mergeCell ref="D38:E38"/>
    <mergeCell ref="D39:E39"/>
    <mergeCell ref="D40:E40"/>
    <mergeCell ref="D41:E41"/>
    <mergeCell ref="D42:E42"/>
    <mergeCell ref="D55:E55"/>
    <mergeCell ref="D56:E56"/>
    <mergeCell ref="D57:E57"/>
    <mergeCell ref="D58:E58"/>
    <mergeCell ref="D59:E59"/>
    <mergeCell ref="D60:E60"/>
    <mergeCell ref="D49:E49"/>
    <mergeCell ref="D50:E50"/>
    <mergeCell ref="D51:E51"/>
    <mergeCell ref="D52:E52"/>
    <mergeCell ref="D53:E53"/>
    <mergeCell ref="D54:E54"/>
    <mergeCell ref="D67:E67"/>
    <mergeCell ref="D68:E68"/>
    <mergeCell ref="D69:E69"/>
    <mergeCell ref="D70:E70"/>
    <mergeCell ref="D71:E71"/>
    <mergeCell ref="D72:E72"/>
    <mergeCell ref="D61:E61"/>
    <mergeCell ref="D62:E62"/>
    <mergeCell ref="D63:E63"/>
    <mergeCell ref="D64:E64"/>
    <mergeCell ref="D65:E65"/>
    <mergeCell ref="D66:E66"/>
    <mergeCell ref="D79:E79"/>
    <mergeCell ref="D80:E80"/>
    <mergeCell ref="D81:E81"/>
    <mergeCell ref="D82:E82"/>
    <mergeCell ref="D83:E83"/>
    <mergeCell ref="D84:E84"/>
    <mergeCell ref="D73:E73"/>
    <mergeCell ref="D74:E74"/>
    <mergeCell ref="D75:E75"/>
    <mergeCell ref="D76:E76"/>
    <mergeCell ref="D77:E77"/>
    <mergeCell ref="D78:E78"/>
    <mergeCell ref="D91:E91"/>
    <mergeCell ref="D92:E92"/>
    <mergeCell ref="D93:E93"/>
    <mergeCell ref="D94:E94"/>
    <mergeCell ref="D95:E95"/>
    <mergeCell ref="D96:E96"/>
    <mergeCell ref="D85:E85"/>
    <mergeCell ref="D86:E86"/>
    <mergeCell ref="D87:E87"/>
    <mergeCell ref="D88:E88"/>
    <mergeCell ref="D89:E89"/>
    <mergeCell ref="D90:E90"/>
    <mergeCell ref="D103:E103"/>
    <mergeCell ref="D104:E104"/>
    <mergeCell ref="D105:E105"/>
    <mergeCell ref="D106:E106"/>
    <mergeCell ref="D107:E107"/>
    <mergeCell ref="D108:E108"/>
    <mergeCell ref="D97:E97"/>
    <mergeCell ref="D98:E98"/>
    <mergeCell ref="D99:E99"/>
    <mergeCell ref="D100:E100"/>
    <mergeCell ref="D101:E101"/>
    <mergeCell ref="D102:E102"/>
    <mergeCell ref="D115:E115"/>
    <mergeCell ref="D116:E116"/>
    <mergeCell ref="D117:E117"/>
    <mergeCell ref="D118:E118"/>
    <mergeCell ref="D119:E119"/>
    <mergeCell ref="D120:E120"/>
    <mergeCell ref="D109:E109"/>
    <mergeCell ref="D110:E110"/>
    <mergeCell ref="D111:E111"/>
    <mergeCell ref="D112:E112"/>
    <mergeCell ref="D113:E113"/>
    <mergeCell ref="D114:E114"/>
    <mergeCell ref="D127:E127"/>
    <mergeCell ref="D128:E128"/>
    <mergeCell ref="D129:E129"/>
    <mergeCell ref="D130:E130"/>
    <mergeCell ref="D131:E131"/>
    <mergeCell ref="D132:E132"/>
    <mergeCell ref="D121:E121"/>
    <mergeCell ref="D122:E122"/>
    <mergeCell ref="D123:E123"/>
    <mergeCell ref="D124:E124"/>
    <mergeCell ref="D125:E125"/>
    <mergeCell ref="D126:E126"/>
    <mergeCell ref="D139:E139"/>
    <mergeCell ref="D140:E140"/>
    <mergeCell ref="D141:E141"/>
    <mergeCell ref="D142:E142"/>
    <mergeCell ref="D143:E143"/>
    <mergeCell ref="D144:E144"/>
    <mergeCell ref="D133:E133"/>
    <mergeCell ref="D134:E134"/>
    <mergeCell ref="D135:E135"/>
    <mergeCell ref="D136:E136"/>
    <mergeCell ref="D137:E137"/>
    <mergeCell ref="D138:E138"/>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69:E169"/>
    <mergeCell ref="D170:E170"/>
    <mergeCell ref="D163:E163"/>
    <mergeCell ref="D164:E164"/>
    <mergeCell ref="D165:E165"/>
    <mergeCell ref="D166:E166"/>
    <mergeCell ref="D167:E167"/>
    <mergeCell ref="D168:E168"/>
    <mergeCell ref="D157:E157"/>
    <mergeCell ref="D158:E158"/>
    <mergeCell ref="D159:E159"/>
    <mergeCell ref="D160:E160"/>
    <mergeCell ref="D161:E161"/>
    <mergeCell ref="D162:E162"/>
  </mergeCells>
  <dataValidations count="4">
    <dataValidation type="list" allowBlank="1" showInputMessage="1" showErrorMessage="1" sqref="D15">
      <formula1>"Yes, No"</formula1>
    </dataValidation>
    <dataValidation type="list" allowBlank="1" showInputMessage="1" showErrorMessage="1" sqref="D13">
      <formula1>"EES, ES, ESMS, MS, MSHS, HS, K-12"</formula1>
    </dataValidation>
    <dataValidation type="list" allowBlank="1" showInputMessage="1" showErrorMessage="1" sqref="D17">
      <formula1>"Smaller School, Larger School"</formula1>
    </dataValidation>
    <dataValidation type="list" allowBlank="1" showInputMessage="1" showErrorMessage="1" sqref="C9">
      <formula1>"Title I School (SW), Title I School (TA), Title I School (TAP), Not Title I School (NT)"</formula1>
    </dataValidation>
  </dataValidations>
  <printOptions horizontalCentered="1"/>
  <pageMargins left="0.25" right="0.25" top="0.5" bottom="0.5" header="0.25" footer="0.25"/>
  <pageSetup scale="83" fitToHeight="3" orientation="portrait" r:id="rId1"/>
  <headerFooter alignWithMargins="0">
    <oddHeader>&amp;L&amp;"Calibri,Regular"Massachusetts Department of Elementary and Secondary Education</oddHeader>
    <oddFooter>&amp;L&amp;"Calibri,Regular"Page &amp;P of &amp;N&amp;R&amp;"Calibri,Regular"Printed on &amp;D</oddFooter>
  </headerFooter>
  <rowBreaks count="2" manualBreakCount="2">
    <brk id="50" min="1" max="4" man="1"/>
    <brk id="83" min="1" max="4" man="1"/>
  </rowBreaks>
</worksheet>
</file>

<file path=xl/worksheets/sheet9.xml><?xml version="1.0" encoding="utf-8"?>
<worksheet xmlns="http://schemas.openxmlformats.org/spreadsheetml/2006/main" xmlns:r="http://schemas.openxmlformats.org/officeDocument/2006/relationships">
  <sheetPr>
    <pageSetUpPr fitToPage="1"/>
  </sheetPr>
  <dimension ref="B1:I170"/>
  <sheetViews>
    <sheetView showGridLines="0" showRowColHeaders="0" zoomScaleNormal="100" workbookViewId="0">
      <pane xSplit="1" ySplit="22" topLeftCell="B66" activePane="bottomRight" state="frozen"/>
      <selection pane="topRight" activeCell="B1" sqref="B1"/>
      <selection pane="bottomLeft" activeCell="A20" sqref="A20"/>
      <selection pane="bottomRight" activeCell="C7" sqref="C7"/>
    </sheetView>
  </sheetViews>
  <sheetFormatPr defaultColWidth="9.140625" defaultRowHeight="12.75"/>
  <cols>
    <col min="1" max="1" width="2" style="11" customWidth="1"/>
    <col min="2" max="2" width="32" style="171" customWidth="1"/>
    <col min="3" max="3" width="28.140625" style="171" customWidth="1"/>
    <col min="4" max="4" width="19.85546875" style="171" customWidth="1"/>
    <col min="5" max="5" width="12.140625" style="171" customWidth="1"/>
    <col min="6" max="6" width="12.7109375" style="11" customWidth="1"/>
    <col min="7" max="16384" width="9.140625" style="11"/>
  </cols>
  <sheetData>
    <row r="1" spans="2:9">
      <c r="B1" s="11"/>
      <c r="C1" s="11"/>
      <c r="D1" s="11"/>
      <c r="E1" s="11"/>
    </row>
    <row r="2" spans="2:9" ht="18.75">
      <c r="B2" s="244" t="s">
        <v>5434</v>
      </c>
      <c r="C2" s="244"/>
      <c r="D2" s="244"/>
      <c r="E2" s="244"/>
      <c r="F2" s="142"/>
    </row>
    <row r="3" spans="2:9" ht="18.75">
      <c r="B3" s="244" t="s">
        <v>2572</v>
      </c>
      <c r="C3" s="244"/>
      <c r="D3" s="244"/>
      <c r="E3" s="244"/>
      <c r="F3" s="142"/>
    </row>
    <row r="4" spans="2:9">
      <c r="B4" s="205"/>
      <c r="C4" s="205"/>
      <c r="D4" s="205"/>
      <c r="E4" s="205"/>
      <c r="F4" s="205"/>
    </row>
    <row r="5" spans="2:9" s="55" customFormat="1" ht="20.25" customHeight="1">
      <c r="B5" s="302" t="str">
        <f>IF('Detailed School Data'!E6="Select a district","District Name:","District Name: " &amp; 'Detailed School Data'!E6 &amp;" (" &amp;'Detailed School Data'!K6&amp;")")</f>
        <v>District Name:</v>
      </c>
      <c r="C5" s="302"/>
      <c r="D5" s="302"/>
      <c r="E5" s="302"/>
      <c r="F5" s="70"/>
      <c r="G5" s="70"/>
      <c r="H5" s="70"/>
      <c r="I5" s="70"/>
    </row>
    <row r="6" spans="2:9" s="55" customFormat="1" ht="9.75" customHeight="1">
      <c r="B6" s="105"/>
      <c r="C6" s="105"/>
      <c r="D6" s="105"/>
      <c r="E6" s="105"/>
      <c r="F6" s="70"/>
      <c r="G6" s="70"/>
      <c r="H6" s="70"/>
      <c r="I6" s="70"/>
    </row>
    <row r="7" spans="2:9" s="146" customFormat="1" ht="22.5" customHeight="1">
      <c r="B7" s="143" t="s">
        <v>2608</v>
      </c>
      <c r="C7" s="181"/>
      <c r="D7" s="144" t="s">
        <v>2609</v>
      </c>
      <c r="E7" s="180"/>
      <c r="F7" s="145"/>
    </row>
    <row r="8" spans="2:9" s="146" customFormat="1" ht="9" customHeight="1">
      <c r="B8" s="143"/>
      <c r="C8" s="147"/>
      <c r="D8" s="144"/>
      <c r="E8" s="147"/>
      <c r="F8" s="145"/>
    </row>
    <row r="9" spans="2:9" s="146" customFormat="1" ht="22.5" customHeight="1">
      <c r="B9" s="143" t="s">
        <v>2610</v>
      </c>
      <c r="C9" s="179"/>
      <c r="D9" s="144"/>
      <c r="E9" s="147"/>
      <c r="F9" s="145"/>
    </row>
    <row r="10" spans="2:9" ht="8.25" customHeight="1">
      <c r="B10" s="148"/>
      <c r="C10" s="148"/>
      <c r="D10" s="148"/>
      <c r="E10" s="66"/>
      <c r="F10" s="66"/>
    </row>
    <row r="11" spans="2:9" ht="15">
      <c r="B11" s="149" t="s">
        <v>2611</v>
      </c>
      <c r="C11" s="150"/>
      <c r="D11" s="151"/>
      <c r="E11" s="152"/>
      <c r="F11" s="153"/>
      <c r="G11" s="153"/>
      <c r="H11" s="153"/>
      <c r="I11" s="153"/>
    </row>
    <row r="12" spans="2:9">
      <c r="B12" s="154"/>
      <c r="C12" s="153"/>
      <c r="D12" s="153"/>
      <c r="E12" s="155"/>
      <c r="F12" s="153"/>
      <c r="G12" s="153"/>
      <c r="H12" s="153"/>
      <c r="I12" s="153"/>
    </row>
    <row r="13" spans="2:9" ht="17.25" customHeight="1">
      <c r="B13" s="303" t="s">
        <v>2607</v>
      </c>
      <c r="C13" s="304"/>
      <c r="D13" s="172"/>
      <c r="E13" s="157"/>
      <c r="F13" s="140"/>
      <c r="G13" s="141"/>
      <c r="H13" s="60"/>
      <c r="I13" s="60"/>
    </row>
    <row r="14" spans="2:9" ht="8.25" customHeight="1">
      <c r="B14" s="156"/>
      <c r="C14" s="141"/>
      <c r="D14" s="141"/>
      <c r="E14" s="157"/>
      <c r="F14" s="140"/>
      <c r="G14" s="158"/>
      <c r="H14" s="141"/>
      <c r="I14" s="159"/>
    </row>
    <row r="15" spans="2:9" ht="16.5" customHeight="1">
      <c r="B15" s="305" t="s">
        <v>2612</v>
      </c>
      <c r="C15" s="306"/>
      <c r="D15" s="172"/>
      <c r="E15" s="162"/>
      <c r="F15" s="163"/>
      <c r="G15" s="158"/>
      <c r="H15" s="141"/>
      <c r="I15" s="159"/>
    </row>
    <row r="16" spans="2:9" ht="6" customHeight="1">
      <c r="B16" s="206"/>
      <c r="C16" s="207"/>
      <c r="D16" s="141"/>
      <c r="E16" s="162"/>
      <c r="F16" s="163"/>
      <c r="G16" s="158"/>
      <c r="H16" s="141"/>
      <c r="I16" s="159"/>
    </row>
    <row r="17" spans="2:9" ht="17.25" customHeight="1">
      <c r="B17" s="307" t="s">
        <v>2613</v>
      </c>
      <c r="C17" s="308"/>
      <c r="D17" s="172"/>
      <c r="E17" s="164"/>
      <c r="F17" s="141"/>
      <c r="G17" s="141"/>
      <c r="H17" s="140"/>
      <c r="I17" s="140"/>
    </row>
    <row r="18" spans="2:9">
      <c r="B18" s="165"/>
      <c r="C18" s="166"/>
      <c r="D18" s="167"/>
      <c r="E18" s="168"/>
      <c r="F18" s="141"/>
      <c r="G18" s="60"/>
      <c r="H18" s="169"/>
      <c r="I18" s="60"/>
    </row>
    <row r="19" spans="2:9">
      <c r="B19" s="295"/>
      <c r="C19" s="295"/>
      <c r="D19" s="295"/>
      <c r="E19" s="295"/>
      <c r="F19" s="295"/>
    </row>
    <row r="20" spans="2:9" ht="16.5" customHeight="1">
      <c r="B20" s="173">
        <v>1</v>
      </c>
      <c r="C20" s="208">
        <v>2</v>
      </c>
      <c r="D20" s="296">
        <v>3</v>
      </c>
      <c r="E20" s="297"/>
    </row>
    <row r="21" spans="2:9" ht="29.25" customHeight="1">
      <c r="B21" s="175" t="s">
        <v>1455</v>
      </c>
      <c r="C21" s="209" t="s">
        <v>1456</v>
      </c>
      <c r="D21" s="298" t="s">
        <v>1457</v>
      </c>
      <c r="E21" s="299"/>
    </row>
    <row r="22" spans="2:9" s="170" customFormat="1">
      <c r="B22" s="177"/>
      <c r="C22" s="178"/>
      <c r="D22" s="300" t="str">
        <f>"Total = " &amp; ROUND(SUM(D23:E174),2)</f>
        <v>Total = 0</v>
      </c>
      <c r="E22" s="301"/>
    </row>
    <row r="23" spans="2:9">
      <c r="B23" s="182"/>
      <c r="C23" s="183"/>
      <c r="D23" s="293"/>
      <c r="E23" s="294"/>
    </row>
    <row r="24" spans="2:9">
      <c r="B24" s="182"/>
      <c r="C24" s="183"/>
      <c r="D24" s="293"/>
      <c r="E24" s="294"/>
    </row>
    <row r="25" spans="2:9">
      <c r="B25" s="182"/>
      <c r="C25" s="183"/>
      <c r="D25" s="293"/>
      <c r="E25" s="294"/>
    </row>
    <row r="26" spans="2:9">
      <c r="B26" s="182"/>
      <c r="C26" s="183"/>
      <c r="D26" s="293"/>
      <c r="E26" s="294"/>
    </row>
    <row r="27" spans="2:9">
      <c r="B27" s="182"/>
      <c r="C27" s="183"/>
      <c r="D27" s="293"/>
      <c r="E27" s="294"/>
    </row>
    <row r="28" spans="2:9">
      <c r="B28" s="182"/>
      <c r="C28" s="183"/>
      <c r="D28" s="293"/>
      <c r="E28" s="294"/>
    </row>
    <row r="29" spans="2:9">
      <c r="B29" s="182"/>
      <c r="C29" s="183"/>
      <c r="D29" s="293"/>
      <c r="E29" s="294"/>
    </row>
    <row r="30" spans="2:9">
      <c r="B30" s="182"/>
      <c r="C30" s="183"/>
      <c r="D30" s="293"/>
      <c r="E30" s="294"/>
    </row>
    <row r="31" spans="2:9">
      <c r="B31" s="182"/>
      <c r="C31" s="183"/>
      <c r="D31" s="293"/>
      <c r="E31" s="294"/>
    </row>
    <row r="32" spans="2:9">
      <c r="B32" s="182"/>
      <c r="C32" s="183"/>
      <c r="D32" s="293"/>
      <c r="E32" s="294"/>
    </row>
    <row r="33" spans="2:5">
      <c r="B33" s="182"/>
      <c r="C33" s="183"/>
      <c r="D33" s="293"/>
      <c r="E33" s="294"/>
    </row>
    <row r="34" spans="2:5">
      <c r="B34" s="182"/>
      <c r="C34" s="183"/>
      <c r="D34" s="293"/>
      <c r="E34" s="294"/>
    </row>
    <row r="35" spans="2:5">
      <c r="B35" s="182"/>
      <c r="C35" s="183"/>
      <c r="D35" s="293"/>
      <c r="E35" s="294"/>
    </row>
    <row r="36" spans="2:5">
      <c r="B36" s="182"/>
      <c r="C36" s="183"/>
      <c r="D36" s="293"/>
      <c r="E36" s="294"/>
    </row>
    <row r="37" spans="2:5">
      <c r="B37" s="182"/>
      <c r="C37" s="183"/>
      <c r="D37" s="293"/>
      <c r="E37" s="294"/>
    </row>
    <row r="38" spans="2:5">
      <c r="B38" s="182"/>
      <c r="C38" s="183"/>
      <c r="D38" s="293"/>
      <c r="E38" s="294"/>
    </row>
    <row r="39" spans="2:5">
      <c r="B39" s="182"/>
      <c r="C39" s="183"/>
      <c r="D39" s="293"/>
      <c r="E39" s="294"/>
    </row>
    <row r="40" spans="2:5">
      <c r="B40" s="182"/>
      <c r="C40" s="183"/>
      <c r="D40" s="293"/>
      <c r="E40" s="294"/>
    </row>
    <row r="41" spans="2:5">
      <c r="B41" s="182"/>
      <c r="C41" s="183"/>
      <c r="D41" s="293"/>
      <c r="E41" s="294"/>
    </row>
    <row r="42" spans="2:5">
      <c r="B42" s="182"/>
      <c r="C42" s="183"/>
      <c r="D42" s="293"/>
      <c r="E42" s="294"/>
    </row>
    <row r="43" spans="2:5">
      <c r="B43" s="182"/>
      <c r="C43" s="183"/>
      <c r="D43" s="293"/>
      <c r="E43" s="294"/>
    </row>
    <row r="44" spans="2:5">
      <c r="B44" s="182"/>
      <c r="C44" s="183"/>
      <c r="D44" s="293"/>
      <c r="E44" s="294"/>
    </row>
    <row r="45" spans="2:5">
      <c r="B45" s="182"/>
      <c r="C45" s="183"/>
      <c r="D45" s="293"/>
      <c r="E45" s="294"/>
    </row>
    <row r="46" spans="2:5">
      <c r="B46" s="182"/>
      <c r="C46" s="183"/>
      <c r="D46" s="293"/>
      <c r="E46" s="294"/>
    </row>
    <row r="47" spans="2:5">
      <c r="B47" s="182"/>
      <c r="C47" s="183"/>
      <c r="D47" s="293"/>
      <c r="E47" s="294"/>
    </row>
    <row r="48" spans="2:5">
      <c r="B48" s="182"/>
      <c r="C48" s="183"/>
      <c r="D48" s="293"/>
      <c r="E48" s="294"/>
    </row>
    <row r="49" spans="2:5">
      <c r="B49" s="182"/>
      <c r="C49" s="183"/>
      <c r="D49" s="293"/>
      <c r="E49" s="294"/>
    </row>
    <row r="50" spans="2:5">
      <c r="B50" s="182"/>
      <c r="C50" s="183"/>
      <c r="D50" s="293"/>
      <c r="E50" s="294"/>
    </row>
    <row r="51" spans="2:5">
      <c r="B51" s="182"/>
      <c r="C51" s="183"/>
      <c r="D51" s="293"/>
      <c r="E51" s="294"/>
    </row>
    <row r="52" spans="2:5">
      <c r="B52" s="182"/>
      <c r="C52" s="183"/>
      <c r="D52" s="293"/>
      <c r="E52" s="294"/>
    </row>
    <row r="53" spans="2:5">
      <c r="B53" s="182"/>
      <c r="C53" s="183"/>
      <c r="D53" s="293"/>
      <c r="E53" s="294"/>
    </row>
    <row r="54" spans="2:5">
      <c r="B54" s="182"/>
      <c r="C54" s="183"/>
      <c r="D54" s="293"/>
      <c r="E54" s="294"/>
    </row>
    <row r="55" spans="2:5">
      <c r="B55" s="182"/>
      <c r="C55" s="183"/>
      <c r="D55" s="293"/>
      <c r="E55" s="294"/>
    </row>
    <row r="56" spans="2:5">
      <c r="B56" s="182"/>
      <c r="C56" s="183"/>
      <c r="D56" s="293"/>
      <c r="E56" s="294"/>
    </row>
    <row r="57" spans="2:5">
      <c r="B57" s="182"/>
      <c r="C57" s="183"/>
      <c r="D57" s="293"/>
      <c r="E57" s="294"/>
    </row>
    <row r="58" spans="2:5">
      <c r="B58" s="182"/>
      <c r="C58" s="183"/>
      <c r="D58" s="293"/>
      <c r="E58" s="294"/>
    </row>
    <row r="59" spans="2:5">
      <c r="B59" s="182"/>
      <c r="C59" s="183"/>
      <c r="D59" s="293"/>
      <c r="E59" s="294"/>
    </row>
    <row r="60" spans="2:5">
      <c r="B60" s="182"/>
      <c r="C60" s="183"/>
      <c r="D60" s="293"/>
      <c r="E60" s="294"/>
    </row>
    <row r="61" spans="2:5">
      <c r="B61" s="182"/>
      <c r="C61" s="183"/>
      <c r="D61" s="293"/>
      <c r="E61" s="294"/>
    </row>
    <row r="62" spans="2:5">
      <c r="B62" s="182"/>
      <c r="C62" s="183"/>
      <c r="D62" s="293"/>
      <c r="E62" s="294"/>
    </row>
    <row r="63" spans="2:5">
      <c r="B63" s="182"/>
      <c r="C63" s="183"/>
      <c r="D63" s="293"/>
      <c r="E63" s="294"/>
    </row>
    <row r="64" spans="2:5">
      <c r="B64" s="182"/>
      <c r="C64" s="183"/>
      <c r="D64" s="293"/>
      <c r="E64" s="294"/>
    </row>
    <row r="65" spans="2:5">
      <c r="B65" s="182"/>
      <c r="C65" s="183"/>
      <c r="D65" s="293"/>
      <c r="E65" s="294"/>
    </row>
    <row r="66" spans="2:5">
      <c r="B66" s="182"/>
      <c r="C66" s="183"/>
      <c r="D66" s="293"/>
      <c r="E66" s="294"/>
    </row>
    <row r="67" spans="2:5">
      <c r="B67" s="182"/>
      <c r="C67" s="183"/>
      <c r="D67" s="293"/>
      <c r="E67" s="294"/>
    </row>
    <row r="68" spans="2:5">
      <c r="B68" s="182"/>
      <c r="C68" s="183"/>
      <c r="D68" s="293"/>
      <c r="E68" s="294"/>
    </row>
    <row r="69" spans="2:5">
      <c r="B69" s="182"/>
      <c r="C69" s="183"/>
      <c r="D69" s="293"/>
      <c r="E69" s="294"/>
    </row>
    <row r="70" spans="2:5">
      <c r="B70" s="182"/>
      <c r="C70" s="183"/>
      <c r="D70" s="293"/>
      <c r="E70" s="294"/>
    </row>
    <row r="71" spans="2:5">
      <c r="B71" s="182"/>
      <c r="C71" s="183"/>
      <c r="D71" s="293"/>
      <c r="E71" s="294"/>
    </row>
    <row r="72" spans="2:5">
      <c r="B72" s="182"/>
      <c r="C72" s="183"/>
      <c r="D72" s="293"/>
      <c r="E72" s="294"/>
    </row>
    <row r="73" spans="2:5">
      <c r="B73" s="182"/>
      <c r="C73" s="183"/>
      <c r="D73" s="293"/>
      <c r="E73" s="294"/>
    </row>
    <row r="74" spans="2:5">
      <c r="B74" s="182"/>
      <c r="C74" s="183"/>
      <c r="D74" s="293"/>
      <c r="E74" s="294"/>
    </row>
    <row r="75" spans="2:5">
      <c r="B75" s="182"/>
      <c r="C75" s="183"/>
      <c r="D75" s="293"/>
      <c r="E75" s="294"/>
    </row>
    <row r="76" spans="2:5">
      <c r="B76" s="182"/>
      <c r="C76" s="183"/>
      <c r="D76" s="293"/>
      <c r="E76" s="294"/>
    </row>
    <row r="77" spans="2:5">
      <c r="B77" s="182"/>
      <c r="C77" s="183"/>
      <c r="D77" s="293"/>
      <c r="E77" s="294"/>
    </row>
    <row r="78" spans="2:5">
      <c r="B78" s="182"/>
      <c r="C78" s="183"/>
      <c r="D78" s="293"/>
      <c r="E78" s="294"/>
    </row>
    <row r="79" spans="2:5">
      <c r="B79" s="182"/>
      <c r="C79" s="183"/>
      <c r="D79" s="293"/>
      <c r="E79" s="294"/>
    </row>
    <row r="80" spans="2:5">
      <c r="B80" s="182"/>
      <c r="C80" s="183"/>
      <c r="D80" s="293"/>
      <c r="E80" s="294"/>
    </row>
    <row r="81" spans="2:5">
      <c r="B81" s="182"/>
      <c r="C81" s="183"/>
      <c r="D81" s="293"/>
      <c r="E81" s="294"/>
    </row>
    <row r="82" spans="2:5">
      <c r="B82" s="182"/>
      <c r="C82" s="183"/>
      <c r="D82" s="293"/>
      <c r="E82" s="294"/>
    </row>
    <row r="83" spans="2:5">
      <c r="B83" s="182"/>
      <c r="C83" s="183"/>
      <c r="D83" s="293"/>
      <c r="E83" s="294"/>
    </row>
    <row r="84" spans="2:5">
      <c r="B84" s="182"/>
      <c r="C84" s="183"/>
      <c r="D84" s="293"/>
      <c r="E84" s="294"/>
    </row>
    <row r="85" spans="2:5">
      <c r="B85" s="182"/>
      <c r="C85" s="183"/>
      <c r="D85" s="293"/>
      <c r="E85" s="294"/>
    </row>
    <row r="86" spans="2:5">
      <c r="B86" s="182"/>
      <c r="C86" s="183"/>
      <c r="D86" s="293"/>
      <c r="E86" s="294"/>
    </row>
    <row r="87" spans="2:5">
      <c r="B87" s="182"/>
      <c r="C87" s="183"/>
      <c r="D87" s="293"/>
      <c r="E87" s="294"/>
    </row>
    <row r="88" spans="2:5">
      <c r="B88" s="182"/>
      <c r="C88" s="183"/>
      <c r="D88" s="293"/>
      <c r="E88" s="294"/>
    </row>
    <row r="89" spans="2:5">
      <c r="B89" s="182"/>
      <c r="C89" s="183"/>
      <c r="D89" s="293"/>
      <c r="E89" s="294"/>
    </row>
    <row r="90" spans="2:5">
      <c r="B90" s="182"/>
      <c r="C90" s="183"/>
      <c r="D90" s="293"/>
      <c r="E90" s="294"/>
    </row>
    <row r="91" spans="2:5">
      <c r="B91" s="182"/>
      <c r="C91" s="183"/>
      <c r="D91" s="293"/>
      <c r="E91" s="294"/>
    </row>
    <row r="92" spans="2:5">
      <c r="B92" s="182"/>
      <c r="C92" s="183"/>
      <c r="D92" s="293"/>
      <c r="E92" s="294"/>
    </row>
    <row r="93" spans="2:5">
      <c r="B93" s="182"/>
      <c r="C93" s="183"/>
      <c r="D93" s="293"/>
      <c r="E93" s="294"/>
    </row>
    <row r="94" spans="2:5">
      <c r="B94" s="182"/>
      <c r="C94" s="183"/>
      <c r="D94" s="293"/>
      <c r="E94" s="294"/>
    </row>
    <row r="95" spans="2:5">
      <c r="B95" s="182"/>
      <c r="C95" s="183"/>
      <c r="D95" s="293"/>
      <c r="E95" s="294"/>
    </row>
    <row r="96" spans="2:5">
      <c r="B96" s="182"/>
      <c r="C96" s="183"/>
      <c r="D96" s="293"/>
      <c r="E96" s="294"/>
    </row>
    <row r="97" spans="2:5">
      <c r="B97" s="182"/>
      <c r="C97" s="183"/>
      <c r="D97" s="293"/>
      <c r="E97" s="294"/>
    </row>
    <row r="98" spans="2:5">
      <c r="B98" s="182"/>
      <c r="C98" s="183"/>
      <c r="D98" s="293"/>
      <c r="E98" s="294"/>
    </row>
    <row r="99" spans="2:5">
      <c r="B99" s="182"/>
      <c r="C99" s="183"/>
      <c r="D99" s="293"/>
      <c r="E99" s="294"/>
    </row>
    <row r="100" spans="2:5">
      <c r="B100" s="182"/>
      <c r="C100" s="183"/>
      <c r="D100" s="293"/>
      <c r="E100" s="294"/>
    </row>
    <row r="101" spans="2:5">
      <c r="B101" s="182"/>
      <c r="C101" s="183"/>
      <c r="D101" s="293"/>
      <c r="E101" s="294"/>
    </row>
    <row r="102" spans="2:5">
      <c r="B102" s="182"/>
      <c r="C102" s="183"/>
      <c r="D102" s="293"/>
      <c r="E102" s="294"/>
    </row>
    <row r="103" spans="2:5">
      <c r="B103" s="182"/>
      <c r="C103" s="183"/>
      <c r="D103" s="293"/>
      <c r="E103" s="294"/>
    </row>
    <row r="104" spans="2:5">
      <c r="B104" s="182"/>
      <c r="C104" s="183"/>
      <c r="D104" s="293"/>
      <c r="E104" s="294"/>
    </row>
    <row r="105" spans="2:5">
      <c r="B105" s="182"/>
      <c r="C105" s="183"/>
      <c r="D105" s="293"/>
      <c r="E105" s="294"/>
    </row>
    <row r="106" spans="2:5">
      <c r="B106" s="182"/>
      <c r="C106" s="183"/>
      <c r="D106" s="293"/>
      <c r="E106" s="294"/>
    </row>
    <row r="107" spans="2:5">
      <c r="B107" s="182"/>
      <c r="C107" s="183"/>
      <c r="D107" s="293"/>
      <c r="E107" s="294"/>
    </row>
    <row r="108" spans="2:5">
      <c r="B108" s="182"/>
      <c r="C108" s="183"/>
      <c r="D108" s="293"/>
      <c r="E108" s="294"/>
    </row>
    <row r="109" spans="2:5">
      <c r="B109" s="182"/>
      <c r="C109" s="183"/>
      <c r="D109" s="293"/>
      <c r="E109" s="294"/>
    </row>
    <row r="110" spans="2:5">
      <c r="B110" s="182"/>
      <c r="C110" s="183"/>
      <c r="D110" s="293"/>
      <c r="E110" s="294"/>
    </row>
    <row r="111" spans="2:5">
      <c r="B111" s="182"/>
      <c r="C111" s="183"/>
      <c r="D111" s="293"/>
      <c r="E111" s="294"/>
    </row>
    <row r="112" spans="2:5">
      <c r="B112" s="182"/>
      <c r="C112" s="183"/>
      <c r="D112" s="293"/>
      <c r="E112" s="294"/>
    </row>
    <row r="113" spans="2:5">
      <c r="B113" s="182"/>
      <c r="C113" s="183"/>
      <c r="D113" s="293"/>
      <c r="E113" s="294"/>
    </row>
    <row r="114" spans="2:5">
      <c r="B114" s="184"/>
      <c r="C114" s="185"/>
      <c r="D114" s="293"/>
      <c r="E114" s="294"/>
    </row>
    <row r="115" spans="2:5">
      <c r="B115" s="184"/>
      <c r="C115" s="185"/>
      <c r="D115" s="293"/>
      <c r="E115" s="294"/>
    </row>
    <row r="116" spans="2:5">
      <c r="B116" s="184"/>
      <c r="C116" s="185"/>
      <c r="D116" s="293"/>
      <c r="E116" s="294"/>
    </row>
    <row r="117" spans="2:5">
      <c r="B117" s="184"/>
      <c r="C117" s="185"/>
      <c r="D117" s="293"/>
      <c r="E117" s="294"/>
    </row>
    <row r="118" spans="2:5">
      <c r="B118" s="184"/>
      <c r="C118" s="185"/>
      <c r="D118" s="293"/>
      <c r="E118" s="294"/>
    </row>
    <row r="119" spans="2:5">
      <c r="B119" s="184"/>
      <c r="C119" s="185"/>
      <c r="D119" s="293"/>
      <c r="E119" s="294"/>
    </row>
    <row r="120" spans="2:5">
      <c r="B120" s="184"/>
      <c r="C120" s="185"/>
      <c r="D120" s="293"/>
      <c r="E120" s="294"/>
    </row>
    <row r="121" spans="2:5">
      <c r="B121" s="184"/>
      <c r="C121" s="185"/>
      <c r="D121" s="293"/>
      <c r="E121" s="294"/>
    </row>
    <row r="122" spans="2:5">
      <c r="B122" s="184"/>
      <c r="C122" s="185"/>
      <c r="D122" s="293"/>
      <c r="E122" s="294"/>
    </row>
    <row r="123" spans="2:5">
      <c r="B123" s="184"/>
      <c r="C123" s="185"/>
      <c r="D123" s="293"/>
      <c r="E123" s="294"/>
    </row>
    <row r="124" spans="2:5">
      <c r="B124" s="184"/>
      <c r="C124" s="185"/>
      <c r="D124" s="293"/>
      <c r="E124" s="294"/>
    </row>
    <row r="125" spans="2:5">
      <c r="B125" s="184"/>
      <c r="C125" s="185"/>
      <c r="D125" s="293"/>
      <c r="E125" s="294"/>
    </row>
    <row r="126" spans="2:5">
      <c r="B126" s="184"/>
      <c r="C126" s="185"/>
      <c r="D126" s="293"/>
      <c r="E126" s="294"/>
    </row>
    <row r="127" spans="2:5">
      <c r="B127" s="184"/>
      <c r="C127" s="185"/>
      <c r="D127" s="293"/>
      <c r="E127" s="294"/>
    </row>
    <row r="128" spans="2:5">
      <c r="B128" s="184"/>
      <c r="C128" s="185"/>
      <c r="D128" s="293"/>
      <c r="E128" s="294"/>
    </row>
    <row r="129" spans="2:5">
      <c r="B129" s="184"/>
      <c r="C129" s="185"/>
      <c r="D129" s="293"/>
      <c r="E129" s="294"/>
    </row>
    <row r="130" spans="2:5">
      <c r="B130" s="184"/>
      <c r="C130" s="185"/>
      <c r="D130" s="293"/>
      <c r="E130" s="294"/>
    </row>
    <row r="131" spans="2:5">
      <c r="B131" s="184"/>
      <c r="C131" s="185"/>
      <c r="D131" s="293"/>
      <c r="E131" s="294"/>
    </row>
    <row r="132" spans="2:5">
      <c r="B132" s="184"/>
      <c r="C132" s="185"/>
      <c r="D132" s="293"/>
      <c r="E132" s="294"/>
    </row>
    <row r="133" spans="2:5">
      <c r="B133" s="184"/>
      <c r="C133" s="185"/>
      <c r="D133" s="293"/>
      <c r="E133" s="294"/>
    </row>
    <row r="134" spans="2:5">
      <c r="B134" s="184"/>
      <c r="C134" s="185"/>
      <c r="D134" s="293"/>
      <c r="E134" s="294"/>
    </row>
    <row r="135" spans="2:5">
      <c r="B135" s="184"/>
      <c r="C135" s="185"/>
      <c r="D135" s="293"/>
      <c r="E135" s="294"/>
    </row>
    <row r="136" spans="2:5">
      <c r="B136" s="184"/>
      <c r="C136" s="185"/>
      <c r="D136" s="293"/>
      <c r="E136" s="294"/>
    </row>
    <row r="137" spans="2:5">
      <c r="B137" s="184"/>
      <c r="C137" s="185"/>
      <c r="D137" s="293"/>
      <c r="E137" s="294"/>
    </row>
    <row r="138" spans="2:5">
      <c r="B138" s="184"/>
      <c r="C138" s="185"/>
      <c r="D138" s="293"/>
      <c r="E138" s="294"/>
    </row>
    <row r="139" spans="2:5">
      <c r="B139" s="184"/>
      <c r="C139" s="185"/>
      <c r="D139" s="293"/>
      <c r="E139" s="294"/>
    </row>
    <row r="140" spans="2:5">
      <c r="B140" s="184"/>
      <c r="C140" s="185"/>
      <c r="D140" s="293"/>
      <c r="E140" s="294"/>
    </row>
    <row r="141" spans="2:5">
      <c r="B141" s="184"/>
      <c r="C141" s="185"/>
      <c r="D141" s="293"/>
      <c r="E141" s="294"/>
    </row>
    <row r="142" spans="2:5">
      <c r="B142" s="184"/>
      <c r="C142" s="185"/>
      <c r="D142" s="293"/>
      <c r="E142" s="294"/>
    </row>
    <row r="143" spans="2:5">
      <c r="B143" s="184"/>
      <c r="C143" s="185"/>
      <c r="D143" s="293"/>
      <c r="E143" s="294"/>
    </row>
    <row r="144" spans="2:5">
      <c r="B144" s="184"/>
      <c r="C144" s="185"/>
      <c r="D144" s="293"/>
      <c r="E144" s="294"/>
    </row>
    <row r="145" spans="2:5">
      <c r="B145" s="184"/>
      <c r="C145" s="185"/>
      <c r="D145" s="293"/>
      <c r="E145" s="294"/>
    </row>
    <row r="146" spans="2:5">
      <c r="B146" s="184"/>
      <c r="C146" s="185"/>
      <c r="D146" s="293"/>
      <c r="E146" s="294"/>
    </row>
    <row r="147" spans="2:5">
      <c r="B147" s="184"/>
      <c r="C147" s="185"/>
      <c r="D147" s="293"/>
      <c r="E147" s="294"/>
    </row>
    <row r="148" spans="2:5">
      <c r="B148" s="184"/>
      <c r="C148" s="185"/>
      <c r="D148" s="293"/>
      <c r="E148" s="294"/>
    </row>
    <row r="149" spans="2:5">
      <c r="B149" s="184"/>
      <c r="C149" s="185"/>
      <c r="D149" s="293"/>
      <c r="E149" s="294"/>
    </row>
    <row r="150" spans="2:5">
      <c r="B150" s="184"/>
      <c r="C150" s="185"/>
      <c r="D150" s="293"/>
      <c r="E150" s="294"/>
    </row>
    <row r="151" spans="2:5">
      <c r="B151" s="184"/>
      <c r="C151" s="185"/>
      <c r="D151" s="293"/>
      <c r="E151" s="294"/>
    </row>
    <row r="152" spans="2:5">
      <c r="B152" s="184"/>
      <c r="C152" s="185"/>
      <c r="D152" s="293"/>
      <c r="E152" s="294"/>
    </row>
    <row r="153" spans="2:5">
      <c r="B153" s="184"/>
      <c r="C153" s="185"/>
      <c r="D153" s="293"/>
      <c r="E153" s="294"/>
    </row>
    <row r="154" spans="2:5">
      <c r="B154" s="184"/>
      <c r="C154" s="185"/>
      <c r="D154" s="293"/>
      <c r="E154" s="294"/>
    </row>
    <row r="155" spans="2:5">
      <c r="B155" s="184"/>
      <c r="C155" s="185"/>
      <c r="D155" s="293"/>
      <c r="E155" s="294"/>
    </row>
    <row r="156" spans="2:5">
      <c r="B156" s="184"/>
      <c r="C156" s="185"/>
      <c r="D156" s="293"/>
      <c r="E156" s="294"/>
    </row>
    <row r="157" spans="2:5">
      <c r="B157" s="184"/>
      <c r="C157" s="185"/>
      <c r="D157" s="293"/>
      <c r="E157" s="294"/>
    </row>
    <row r="158" spans="2:5">
      <c r="B158" s="184"/>
      <c r="C158" s="185"/>
      <c r="D158" s="293"/>
      <c r="E158" s="294"/>
    </row>
    <row r="159" spans="2:5">
      <c r="B159" s="184"/>
      <c r="C159" s="185"/>
      <c r="D159" s="293"/>
      <c r="E159" s="294"/>
    </row>
    <row r="160" spans="2:5">
      <c r="B160" s="184"/>
      <c r="C160" s="185"/>
      <c r="D160" s="293"/>
      <c r="E160" s="294"/>
    </row>
    <row r="161" spans="2:5">
      <c r="B161" s="184"/>
      <c r="C161" s="185"/>
      <c r="D161" s="293"/>
      <c r="E161" s="294"/>
    </row>
    <row r="162" spans="2:5">
      <c r="B162" s="184"/>
      <c r="C162" s="185"/>
      <c r="D162" s="293"/>
      <c r="E162" s="294"/>
    </row>
    <row r="163" spans="2:5">
      <c r="B163" s="184"/>
      <c r="C163" s="185"/>
      <c r="D163" s="293"/>
      <c r="E163" s="294"/>
    </row>
    <row r="164" spans="2:5">
      <c r="B164" s="184"/>
      <c r="C164" s="185"/>
      <c r="D164" s="293"/>
      <c r="E164" s="294"/>
    </row>
    <row r="165" spans="2:5">
      <c r="B165" s="184"/>
      <c r="C165" s="185"/>
      <c r="D165" s="293"/>
      <c r="E165" s="294"/>
    </row>
    <row r="166" spans="2:5">
      <c r="B166" s="184"/>
      <c r="C166" s="185"/>
      <c r="D166" s="293"/>
      <c r="E166" s="294"/>
    </row>
    <row r="167" spans="2:5">
      <c r="B167" s="184"/>
      <c r="C167" s="185"/>
      <c r="D167" s="293"/>
      <c r="E167" s="294"/>
    </row>
    <row r="168" spans="2:5">
      <c r="B168" s="184"/>
      <c r="C168" s="185"/>
      <c r="D168" s="293"/>
      <c r="E168" s="294"/>
    </row>
    <row r="169" spans="2:5">
      <c r="B169" s="184"/>
      <c r="C169" s="185"/>
      <c r="D169" s="293"/>
      <c r="E169" s="294"/>
    </row>
    <row r="170" spans="2:5">
      <c r="B170" s="184"/>
      <c r="C170" s="185"/>
      <c r="D170" s="293"/>
      <c r="E170" s="294"/>
    </row>
  </sheetData>
  <sheetProtection selectLockedCells="1" selectUnlockedCells="1"/>
  <mergeCells count="158">
    <mergeCell ref="B19:F19"/>
    <mergeCell ref="D20:E20"/>
    <mergeCell ref="D21:E21"/>
    <mergeCell ref="D22:E22"/>
    <mergeCell ref="D23:E23"/>
    <mergeCell ref="D24:E24"/>
    <mergeCell ref="B2:E2"/>
    <mergeCell ref="B3:E3"/>
    <mergeCell ref="B5:E5"/>
    <mergeCell ref="B13:C13"/>
    <mergeCell ref="B15:C15"/>
    <mergeCell ref="B17:C17"/>
    <mergeCell ref="D31:E31"/>
    <mergeCell ref="D32:E32"/>
    <mergeCell ref="D33:E33"/>
    <mergeCell ref="D34:E34"/>
    <mergeCell ref="D35:E35"/>
    <mergeCell ref="D36:E36"/>
    <mergeCell ref="D25:E25"/>
    <mergeCell ref="D26:E26"/>
    <mergeCell ref="D27:E27"/>
    <mergeCell ref="D28:E28"/>
    <mergeCell ref="D29:E29"/>
    <mergeCell ref="D30:E30"/>
    <mergeCell ref="D43:E43"/>
    <mergeCell ref="D44:E44"/>
    <mergeCell ref="D45:E45"/>
    <mergeCell ref="D46:E46"/>
    <mergeCell ref="D47:E47"/>
    <mergeCell ref="D48:E48"/>
    <mergeCell ref="D37:E37"/>
    <mergeCell ref="D38:E38"/>
    <mergeCell ref="D39:E39"/>
    <mergeCell ref="D40:E40"/>
    <mergeCell ref="D41:E41"/>
    <mergeCell ref="D42:E42"/>
    <mergeCell ref="D55:E55"/>
    <mergeCell ref="D56:E56"/>
    <mergeCell ref="D57:E57"/>
    <mergeCell ref="D58:E58"/>
    <mergeCell ref="D59:E59"/>
    <mergeCell ref="D60:E60"/>
    <mergeCell ref="D49:E49"/>
    <mergeCell ref="D50:E50"/>
    <mergeCell ref="D51:E51"/>
    <mergeCell ref="D52:E52"/>
    <mergeCell ref="D53:E53"/>
    <mergeCell ref="D54:E54"/>
    <mergeCell ref="D67:E67"/>
    <mergeCell ref="D68:E68"/>
    <mergeCell ref="D69:E69"/>
    <mergeCell ref="D70:E70"/>
    <mergeCell ref="D71:E71"/>
    <mergeCell ref="D72:E72"/>
    <mergeCell ref="D61:E61"/>
    <mergeCell ref="D62:E62"/>
    <mergeCell ref="D63:E63"/>
    <mergeCell ref="D64:E64"/>
    <mergeCell ref="D65:E65"/>
    <mergeCell ref="D66:E66"/>
    <mergeCell ref="D79:E79"/>
    <mergeCell ref="D80:E80"/>
    <mergeCell ref="D81:E81"/>
    <mergeCell ref="D82:E82"/>
    <mergeCell ref="D83:E83"/>
    <mergeCell ref="D84:E84"/>
    <mergeCell ref="D73:E73"/>
    <mergeCell ref="D74:E74"/>
    <mergeCell ref="D75:E75"/>
    <mergeCell ref="D76:E76"/>
    <mergeCell ref="D77:E77"/>
    <mergeCell ref="D78:E78"/>
    <mergeCell ref="D91:E91"/>
    <mergeCell ref="D92:E92"/>
    <mergeCell ref="D93:E93"/>
    <mergeCell ref="D94:E94"/>
    <mergeCell ref="D95:E95"/>
    <mergeCell ref="D96:E96"/>
    <mergeCell ref="D85:E85"/>
    <mergeCell ref="D86:E86"/>
    <mergeCell ref="D87:E87"/>
    <mergeCell ref="D88:E88"/>
    <mergeCell ref="D89:E89"/>
    <mergeCell ref="D90:E90"/>
    <mergeCell ref="D103:E103"/>
    <mergeCell ref="D104:E104"/>
    <mergeCell ref="D105:E105"/>
    <mergeCell ref="D106:E106"/>
    <mergeCell ref="D107:E107"/>
    <mergeCell ref="D108:E108"/>
    <mergeCell ref="D97:E97"/>
    <mergeCell ref="D98:E98"/>
    <mergeCell ref="D99:E99"/>
    <mergeCell ref="D100:E100"/>
    <mergeCell ref="D101:E101"/>
    <mergeCell ref="D102:E102"/>
    <mergeCell ref="D115:E115"/>
    <mergeCell ref="D116:E116"/>
    <mergeCell ref="D117:E117"/>
    <mergeCell ref="D118:E118"/>
    <mergeCell ref="D119:E119"/>
    <mergeCell ref="D120:E120"/>
    <mergeCell ref="D109:E109"/>
    <mergeCell ref="D110:E110"/>
    <mergeCell ref="D111:E111"/>
    <mergeCell ref="D112:E112"/>
    <mergeCell ref="D113:E113"/>
    <mergeCell ref="D114:E114"/>
    <mergeCell ref="D127:E127"/>
    <mergeCell ref="D128:E128"/>
    <mergeCell ref="D129:E129"/>
    <mergeCell ref="D130:E130"/>
    <mergeCell ref="D131:E131"/>
    <mergeCell ref="D132:E132"/>
    <mergeCell ref="D121:E121"/>
    <mergeCell ref="D122:E122"/>
    <mergeCell ref="D123:E123"/>
    <mergeCell ref="D124:E124"/>
    <mergeCell ref="D125:E125"/>
    <mergeCell ref="D126:E126"/>
    <mergeCell ref="D139:E139"/>
    <mergeCell ref="D140:E140"/>
    <mergeCell ref="D141:E141"/>
    <mergeCell ref="D142:E142"/>
    <mergeCell ref="D143:E143"/>
    <mergeCell ref="D144:E144"/>
    <mergeCell ref="D133:E133"/>
    <mergeCell ref="D134:E134"/>
    <mergeCell ref="D135:E135"/>
    <mergeCell ref="D136:E136"/>
    <mergeCell ref="D137:E137"/>
    <mergeCell ref="D138:E138"/>
    <mergeCell ref="D151:E151"/>
    <mergeCell ref="D152:E152"/>
    <mergeCell ref="D153:E153"/>
    <mergeCell ref="D154:E154"/>
    <mergeCell ref="D155:E155"/>
    <mergeCell ref="D156:E156"/>
    <mergeCell ref="D145:E145"/>
    <mergeCell ref="D146:E146"/>
    <mergeCell ref="D147:E147"/>
    <mergeCell ref="D148:E148"/>
    <mergeCell ref="D149:E149"/>
    <mergeCell ref="D150:E150"/>
    <mergeCell ref="D169:E169"/>
    <mergeCell ref="D170:E170"/>
    <mergeCell ref="D163:E163"/>
    <mergeCell ref="D164:E164"/>
    <mergeCell ref="D165:E165"/>
    <mergeCell ref="D166:E166"/>
    <mergeCell ref="D167:E167"/>
    <mergeCell ref="D168:E168"/>
    <mergeCell ref="D157:E157"/>
    <mergeCell ref="D158:E158"/>
    <mergeCell ref="D159:E159"/>
    <mergeCell ref="D160:E160"/>
    <mergeCell ref="D161:E161"/>
    <mergeCell ref="D162:E162"/>
  </mergeCells>
  <dataValidations count="4">
    <dataValidation type="list" allowBlank="1" showInputMessage="1" showErrorMessage="1" sqref="C9">
      <formula1>"Title I School (SW), Title I School (TA), Title I School (TAP), Not Title I School (NT)"</formula1>
    </dataValidation>
    <dataValidation type="list" allowBlank="1" showInputMessage="1" showErrorMessage="1" sqref="D17">
      <formula1>"Smaller School, Larger School"</formula1>
    </dataValidation>
    <dataValidation type="list" allowBlank="1" showInputMessage="1" showErrorMessage="1" sqref="D13">
      <formula1>"EES, ES, ESMS, MS, MSHS, HS, K-12"</formula1>
    </dataValidation>
    <dataValidation type="list" allowBlank="1" showInputMessage="1" showErrorMessage="1" sqref="D15">
      <formula1>"Yes, No"</formula1>
    </dataValidation>
  </dataValidations>
  <printOptions horizontalCentered="1"/>
  <pageMargins left="0.25" right="0.25" top="0.5" bottom="0.5" header="0.25" footer="0.25"/>
  <pageSetup scale="83" fitToHeight="3" orientation="portrait" r:id="rId1"/>
  <headerFooter alignWithMargins="0">
    <oddHeader>&amp;L&amp;"Calibri,Regular"Massachusetts Department of Elementary and Secondary Education</oddHeader>
    <oddFooter>&amp;L&amp;"Calibri,Regular"Page &amp;P of &amp;N&amp;R&amp;"Calibri,Regular"Printed on &amp;D</oddFooter>
  </headerFooter>
  <rowBreaks count="2" manualBreakCount="2">
    <brk id="50" min="1" max="4" man="1"/>
    <brk id="83" min="1" max="4" man="1"/>
  </rowBreaks>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_rels/item4.xml.rels><?xml version="1.0" encoding="UTF-8"?>

<Relationships xmlns="http://schemas.openxmlformats.org/package/2006/relationships">
  <Relationship Id="rId1" Type="http://schemas.openxmlformats.org/officeDocument/2006/relationships/customXmlProps" Target="itemProps4.xml"/>
</Relationships>

</file>

<file path=customXml/item1.xml><?xml version="1.0" encoding="utf-8"?>
<?mso-contentType ?>
<FormTemplates xmlns="http://schemas.microsoft.com/sharepoint/v3/contenttype/forms">
  <Display>DocumentLibraryForm</Display>
  <Edit>DropOffZoneRoutingForm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vti_RoutingExistingProperties xmlns="0a4e05da-b9bc-4326-ad73-01ef31b95567" xsi:nil="true"/>
    <_dlc_DocIdPersistId xmlns="733efe1c-5bbe-4968-87dc-d400e65c879f">true</_dlc_DocIdPersistId>
    <_dlc_DocId xmlns="733efe1c-5bbe-4968-87dc-d400e65c879f">DESE-231-35817</_dlc_DocId>
    <_dlc_DocIdUrl xmlns="733efe1c-5bbe-4968-87dc-d400e65c879f">
      <Url>https://sharepoint.doemass.org/ese/webteam/cps/_layouts/DocIdRedir.aspx?ID=DESE-231-35817</Url>
      <Description>DESE-231-35817</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524261BFE874874F899C38CF9C771BFF" ma:contentTypeVersion="7" ma:contentTypeDescription="Create a new document." ma:contentTypeScope="" ma:versionID="3a5a55f13e9bb649c79d8b6e4cc9fe8c">
  <xsd:schema xmlns:xsd="http://www.w3.org/2001/XMLSchema" xmlns:xs="http://www.w3.org/2001/XMLSchema" xmlns:p="http://schemas.microsoft.com/office/2006/metadata/properties" xmlns:ns2="0a4e05da-b9bc-4326-ad73-01ef31b95567" xmlns:ns3="733efe1c-5bbe-4968-87dc-d400e65c879f" targetNamespace="http://schemas.microsoft.com/office/2006/metadata/properties" ma:root="true" ma:fieldsID="9f746412060615af2bac066d19f8186c" ns2:_="" ns3:_="">
    <xsd:import namespace="0a4e05da-b9bc-4326-ad73-01ef31b95567"/>
    <xsd:import namespace="733efe1c-5bbe-4968-87dc-d400e65c879f"/>
    <xsd:element name="properties">
      <xsd:complexType>
        <xsd:sequence>
          <xsd:element name="documentManagement">
            <xsd:complexType>
              <xsd:all>
                <xsd:element ref="ns2:_vti_RoutingExistingPropertie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4e05da-b9bc-4326-ad73-01ef31b95567" elementFormDefault="qualified">
    <xsd:import namespace="http://schemas.microsoft.com/office/2006/documentManagement/types"/>
    <xsd:import namespace="http://schemas.microsoft.com/office/infopath/2007/PartnerControls"/>
    <xsd:element name="_vti_RoutingExistingProperties" ma:index="8" nillable="true" ma:displayName="Original Properties" ma:hidden="true" ma:internalName="_vti_RoutingExistingProperti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33efe1c-5bbe-4968-87dc-d400e65c879f" elementFormDefault="qualified">
    <xsd:import namespace="http://schemas.microsoft.com/office/2006/documentManagement/types"/>
    <xsd:import namespace="http://schemas.microsoft.com/office/infopath/2007/PartnerControls"/>
    <xsd:element name="_dlc_DocId" ma:index="9" nillable="true" ma:displayName="Document ID Value" ma:description="The value of the document ID assigned to this item." ma:internalName="_dlc_DocId" ma:readOnly="true">
      <xsd:simpleType>
        <xsd:restriction base="dms:Text"/>
      </xsd:simpleType>
    </xsd:element>
    <xsd:element name="_dlc_DocIdUrl" ma:index="1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1"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6E257BD-0B1E-439E-8724-E7CE090544F2}"/>
</file>

<file path=customXml/itemProps2.xml><?xml version="1.0" encoding="utf-8"?>
<ds:datastoreItem xmlns:ds="http://schemas.openxmlformats.org/officeDocument/2006/customXml" ds:itemID="{FB11025E-D8C2-43D8-84EB-C6D8177B9EFC}"/>
</file>

<file path=customXml/itemProps3.xml><?xml version="1.0" encoding="utf-8"?>
<ds:datastoreItem xmlns:ds="http://schemas.openxmlformats.org/officeDocument/2006/customXml" ds:itemID="{1863A491-0704-4A16-BF93-0EDE0061E2E6}"/>
</file>

<file path=customXml/itemProps4.xml><?xml version="1.0" encoding="utf-8"?>
<ds:datastoreItem xmlns:ds="http://schemas.openxmlformats.org/officeDocument/2006/customXml" ds:itemID="{D5F26BBF-8F7A-475B-9BAF-C59432675B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22</vt:i4>
      </vt:variant>
    </vt:vector>
  </HeadingPairs>
  <TitlesOfParts>
    <vt:vector size="37" baseType="lpstr">
      <vt:lpstr>Background</vt:lpstr>
      <vt:lpstr>Instructions</vt:lpstr>
      <vt:lpstr>Detailed School Data</vt:lpstr>
      <vt:lpstr>Comparison Schools</vt:lpstr>
      <vt:lpstr>Summary Sheet</vt:lpstr>
      <vt:lpstr>Staff Data</vt:lpstr>
      <vt:lpstr>Staff Data (2)</vt:lpstr>
      <vt:lpstr>Staff Data (3)</vt:lpstr>
      <vt:lpstr>Staff Data (4)</vt:lpstr>
      <vt:lpstr>SchoolList</vt:lpstr>
      <vt:lpstr>District</vt:lpstr>
      <vt:lpstr>Sheet2</vt:lpstr>
      <vt:lpstr>Order</vt:lpstr>
      <vt:lpstr>Sheet1</vt:lpstr>
      <vt:lpstr>Sheet4</vt:lpstr>
      <vt:lpstr>dataSchoolOrder</vt:lpstr>
      <vt:lpstr>dataTitleIOrder</vt:lpstr>
      <vt:lpstr>district</vt:lpstr>
      <vt:lpstr>districtcode</vt:lpstr>
      <vt:lpstr>Background!OLE_LINK4</vt:lpstr>
      <vt:lpstr>Background!Print_Area</vt:lpstr>
      <vt:lpstr>'Comparison Schools'!Print_Area</vt:lpstr>
      <vt:lpstr>'Detailed School Data'!Print_Area</vt:lpstr>
      <vt:lpstr>Instructions!Print_Area</vt:lpstr>
      <vt:lpstr>'Staff Data'!Print_Area</vt:lpstr>
      <vt:lpstr>'Staff Data (2)'!Print_Area</vt:lpstr>
      <vt:lpstr>'Staff Data (3)'!Print_Area</vt:lpstr>
      <vt:lpstr>'Staff Data (4)'!Print_Area</vt:lpstr>
      <vt:lpstr>'Summary Sheet'!Print_Area</vt:lpstr>
      <vt:lpstr>Background!Print_Titles</vt:lpstr>
      <vt:lpstr>Instructions!Print_Titles</vt:lpstr>
      <vt:lpstr>'Staff Data'!Print_Titles</vt:lpstr>
      <vt:lpstr>'Staff Data (2)'!Print_Titles</vt:lpstr>
      <vt:lpstr>'Staff Data (3)'!Print_Titles</vt:lpstr>
      <vt:lpstr>'Staff Data (4)'!Print_Titles</vt:lpstr>
      <vt:lpstr>sch</vt:lpstr>
      <vt:lpstr>schoolcode</vt:lpstr>
    </vt:vector>
  </TitlesOfParts>
  <LinksUpToDate>false</LinksUpToDate>
  <SharedDoc>false</SharedDoc>
  <HyperlinksChanged>false</HyperlinksChanged>
  <AppVersion>12.0000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2002-12-18T19:20:34Z</dcterms:created>
  <lastPrinted>2010-11-09T21:54:09Z</lastPrinted>
  <dcterms:modified xsi:type="dcterms:W3CDTF">2017-08-24T18:29:12Z</dcterms:modified>
  <dc:title>FY18 Title I Comparability Documentation - Automated Forms</dc:title>
</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Sep 6 2013</vt:lpwstr>
  </property>
  <property fmtid="{D5CDD505-2E9C-101B-9397-08002B2CF9AE}" pid="3" name="ContentTypeId">
    <vt:lpwstr>0x010100524261BFE874874F899C38CF9C771BFF</vt:lpwstr>
  </property>
  <property fmtid="{D5CDD505-2E9C-101B-9397-08002B2CF9AE}" pid="4" name="_dlc_DocIdItemGuid">
    <vt:lpwstr>9e7827e9-1d5a-4368-ae9f-dcec4d298b49</vt:lpwstr>
  </property>
</Properties>
</file>