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RIVER'!$A$1:$F$74</definedName>
  </definedNames>
  <calcPr fullCalcOnLoad="1"/>
</workbook>
</file>

<file path=xl/sharedStrings.xml><?xml version="1.0" encoding="utf-8"?>
<sst xmlns="http://schemas.openxmlformats.org/spreadsheetml/2006/main" count="285" uniqueCount="138">
  <si>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</si>
  <si>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</si>
  <si>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</si>
  <si>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</si>
  <si>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</si>
  <si>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</si>
  <si>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</si>
  <si>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</si>
  <si>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</si>
  <si>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</si>
  <si>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</si>
  <si>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</si>
  <si>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</si>
  <si>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</si>
  <si>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BUDGET SHEET #1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</si>
  <si>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</si>
  <si>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</si>
  <si>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</si>
  <si>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</si>
  <si>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</si>
  <si>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</si>
  <si>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</si>
  <si>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</si>
  <si>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</si>
  <si>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</si>
  <si>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</si>
  <si>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</si>
  <si>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</si>
  <si>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</si>
  <si>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</si>
  <si>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</si>
  <si>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</si>
  <si>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</si>
  <si>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</si>
  <si>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</si>
  <si>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</si>
  <si>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</si>
  <si>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</si>
  <si>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</si>
  <si>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</si>
  <si>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</si>
  <si>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</si>
  <si>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</si>
  <si>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</si>
  <si>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</si>
  <si>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</si>
  <si>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</si>
  <si>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</si>
  <si>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</si>
  <si>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</si>
  <si>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</si>
  <si>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</si>
  <si>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</si>
  <si>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</si>
  <si>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</si>
  <si>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</si>
  <si>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STATE ONE STOP</t>
  </si>
  <si>
    <t>STOSCC2019</t>
  </si>
  <si>
    <t>7003-0803</t>
  </si>
  <si>
    <t>J384</t>
  </si>
  <si>
    <t>BUDGET SHEET #3 OCTOBER 10, 2018</t>
  </si>
  <si>
    <t>TO ADD FY19 SOS</t>
  </si>
  <si>
    <t>BUDGET SHEET #4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</si>
  <si>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</si>
  <si>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</si>
  <si>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</si>
  <si>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</si>
  <si>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</si>
  <si>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</si>
  <si>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</si>
  <si>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</si>
  <si>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</si>
  <si>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</si>
  <si>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</si>
  <si>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</si>
  <si>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</si>
  <si>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</si>
  <si>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BUDGET SHEET #5 DECEMBER 4, 2018</t>
  </si>
  <si>
    <t>TO ADD FY19 WIOA FUNDS</t>
  </si>
  <si>
    <t>BUDGET SHEET #6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</si>
  <si>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</si>
  <si>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</si>
  <si>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</si>
  <si>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</si>
  <si>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</si>
  <si>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</si>
  <si>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</si>
  <si>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</si>
  <si>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</si>
  <si>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</si>
  <si>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</si>
  <si>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</si>
  <si>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</si>
  <si>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</si>
  <si>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</si>
  <si>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WIOA DW STAFF ALLOCATION FOR UI SVS/WIOA OH</t>
  </si>
  <si>
    <t>BUDGET SHEET #6 JANUARY 9, 2019</t>
  </si>
  <si>
    <t>BUDGET SHEET #7</t>
  </si>
  <si>
    <t>DOE-CAREER PATHWAYS</t>
  </si>
  <si>
    <t>7035-0002</t>
  </si>
  <si>
    <t>J328</t>
  </si>
  <si>
    <t>BUDGET SHEET #7 JANUARY 11, 2019</t>
  </si>
  <si>
    <t>TO ADD DOE-CAREER PATHWAYS FUNDS</t>
  </si>
  <si>
    <t>DOE2019B</t>
  </si>
  <si>
    <t>BUDGET SHEET #8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</si>
  <si>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</si>
  <si>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</si>
  <si>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</si>
  <si>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</si>
  <si>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</si>
  <si>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</si>
  <si>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</si>
  <si>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</si>
  <si>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</si>
  <si>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#8 JANUARY 28, 2019</t>
  </si>
  <si>
    <t>TO ADD VARIOUS FUNDS</t>
  </si>
  <si>
    <t>BUDGET SHEET #9</t>
  </si>
  <si>
    <t>TO ADD ADDITIONAL TRADE FUNDS</t>
  </si>
  <si>
    <t>BUDGET SHEET #9 FEBRUARY 21, 2019</t>
  </si>
  <si>
    <t>BUDGET SHEET #10</t>
  </si>
  <si>
    <t>TRADE (OCT. 1, 2018 - SEPT. 30, 2021)</t>
  </si>
  <si>
    <t>FTRADE2019</t>
  </si>
  <si>
    <t>J302</t>
  </si>
  <si>
    <t>TO ADD TRADE FUNDS</t>
  </si>
  <si>
    <t xml:space="preserve">BUDGET SHEET #10, APRIL 29, 2019 </t>
  </si>
  <si>
    <t xml:space="preserve">BUDGET SHEET #11 MAY 31, 2019 </t>
  </si>
  <si>
    <t>TO ADD REA9 FUNDS</t>
  </si>
  <si>
    <t>REA9 (SERVICE DATE JAN 1, 2019-DEC 31, 2019)</t>
  </si>
  <si>
    <t>FUIREA19</t>
  </si>
  <si>
    <t>REA9</t>
  </si>
  <si>
    <t>BUDGET SHEET #11</t>
  </si>
  <si>
    <t>BUDGET SHEET #12</t>
  </si>
  <si>
    <t>BUDGET SHEET #12 AUGUST 21, 2019</t>
  </si>
  <si>
    <t>TO ADD ADDITIONAL WIOA &amp; WP FUNDS</t>
  </si>
  <si>
    <t>BUDGET SHEET #13</t>
  </si>
  <si>
    <t>BUDGET SHEET #13 SEPTEMBER 6, 2019</t>
  </si>
  <si>
    <t>FWIAYTH19R</t>
  </si>
  <si>
    <t>FES2019R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</si>
</sst>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43" fontId="9" fillId="0" borderId="19" xfId="0" applyNumberFormat="1" applyFont="1" applyFill="1" applyBorder="1" applyAlignment="1">
      <alignment horizontal="center"/>
    </xf>
    <xf numFmtId="7" fontId="9" fillId="0" borderId="18" xfId="4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PageLayoutView="0" workbookViewId="0" topLeftCell="A2">
      <selection activeCell="E64" sqref="E6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hidden="1" customWidth="1"/>
    <col min="8" max="20" width="18.57421875" style="4" hidden="1" customWidth="1"/>
    <col min="21" max="21" width="18.57421875" style="4" customWidth="1"/>
    <col min="22" max="22" width="15.7109375" style="3" hidden="1" customWidth="1"/>
    <col min="23" max="23" width="15.00390625" style="3" customWidth="1"/>
    <col min="24" max="16384" width="9.140625" style="3" customWidth="1"/>
  </cols>
  <sheetData>
    <row r="1" spans="1:21" ht="20.25">
      <c r="A1" s="3" t="s">
        <v>11</v>
      </c>
      <c r="B1" s="69" t="s">
        <v>10</v>
      </c>
      <c r="C1" s="70"/>
      <c r="D1" s="70"/>
      <c r="E1" s="70"/>
      <c r="F1" s="7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15</v>
      </c>
      <c r="C3" s="1"/>
    </row>
    <row r="4" spans="1:3" ht="21" thickBot="1">
      <c r="A4" s="5"/>
      <c r="B4" s="6"/>
      <c r="C4" s="1"/>
    </row>
    <row r="5" spans="1:22" s="10" customFormat="1" ht="30" customHeight="1" thickBot="1">
      <c r="A5" s="55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12</v>
      </c>
      <c r="H5" s="45" t="s">
        <v>14</v>
      </c>
      <c r="I5" s="45" t="s">
        <v>14</v>
      </c>
      <c r="J5" s="45" t="s">
        <v>39</v>
      </c>
      <c r="K5" s="45" t="s">
        <v>55</v>
      </c>
      <c r="L5" s="45" t="s">
        <v>62</v>
      </c>
      <c r="M5" s="45" t="s">
        <v>73</v>
      </c>
      <c r="N5" s="45" t="s">
        <v>79</v>
      </c>
      <c r="O5" s="45" t="s">
        <v>97</v>
      </c>
      <c r="P5" s="45" t="s">
        <v>104</v>
      </c>
      <c r="Q5" s="45" t="s">
        <v>116</v>
      </c>
      <c r="R5" s="45" t="s">
        <v>119</v>
      </c>
      <c r="S5" s="45" t="s">
        <v>130</v>
      </c>
      <c r="T5" s="45" t="s">
        <v>131</v>
      </c>
      <c r="U5" s="45" t="s">
        <v>134</v>
      </c>
      <c r="V5" s="9" t="s">
        <v>6</v>
      </c>
    </row>
    <row r="6" spans="1:22" s="15" customFormat="1" ht="16.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s="15" customFormat="1" ht="16.5" hidden="1">
      <c r="A7" s="48" t="s">
        <v>23</v>
      </c>
      <c r="B7" s="12"/>
      <c r="C7" s="41"/>
      <c r="D7" s="41"/>
      <c r="E7" s="42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6"/>
    </row>
    <row r="8" spans="1:22" s="15" customFormat="1" ht="16.5" hidden="1">
      <c r="A8" s="46" t="s">
        <v>18</v>
      </c>
      <c r="B8" s="12" t="s">
        <v>13</v>
      </c>
      <c r="C8" s="41" t="s">
        <v>19</v>
      </c>
      <c r="D8" s="41" t="s">
        <v>20</v>
      </c>
      <c r="E8" s="41" t="s">
        <v>21</v>
      </c>
      <c r="F8" s="11" t="s">
        <v>22</v>
      </c>
      <c r="G8" s="47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6">
        <f>SUM(G8:H8)</f>
        <v>95000</v>
      </c>
    </row>
    <row r="9" spans="1:22" s="15" customFormat="1" ht="16.5" hidden="1">
      <c r="A9" s="54" t="s">
        <v>56</v>
      </c>
      <c r="B9" s="12" t="s">
        <v>45</v>
      </c>
      <c r="C9" s="41" t="s">
        <v>57</v>
      </c>
      <c r="D9" s="41" t="s">
        <v>58</v>
      </c>
      <c r="E9" s="41" t="s">
        <v>59</v>
      </c>
      <c r="F9" s="12" t="s">
        <v>22</v>
      </c>
      <c r="G9" s="47"/>
      <c r="H9" s="13"/>
      <c r="I9" s="13"/>
      <c r="J9" s="13"/>
      <c r="K9" s="13">
        <v>257398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26">
        <f>SUM(J9:K9)</f>
        <v>257398</v>
      </c>
    </row>
    <row r="10" spans="1:22" s="15" customFormat="1" ht="16.5" hidden="1">
      <c r="A10" s="54" t="s">
        <v>87</v>
      </c>
      <c r="B10" s="12" t="s">
        <v>13</v>
      </c>
      <c r="C10" s="53" t="s">
        <v>88</v>
      </c>
      <c r="D10" s="53" t="s">
        <v>89</v>
      </c>
      <c r="E10" s="53" t="s">
        <v>90</v>
      </c>
      <c r="F10" s="12" t="s">
        <v>22</v>
      </c>
      <c r="G10" s="47"/>
      <c r="H10" s="13"/>
      <c r="I10" s="13"/>
      <c r="J10" s="13"/>
      <c r="K10" s="13"/>
      <c r="L10" s="13"/>
      <c r="M10" s="13"/>
      <c r="N10" s="13">
        <v>48353.09</v>
      </c>
      <c r="O10" s="13"/>
      <c r="P10" s="13"/>
      <c r="Q10" s="13"/>
      <c r="R10" s="13"/>
      <c r="S10" s="13"/>
      <c r="T10" s="13"/>
      <c r="U10" s="13"/>
      <c r="V10" s="26">
        <f>SUM(N10)</f>
        <v>48353.09</v>
      </c>
    </row>
    <row r="11" spans="1:22" s="15" customFormat="1" ht="16.5" hidden="1">
      <c r="A11" s="49"/>
      <c r="B11" s="12"/>
      <c r="C11" s="41"/>
      <c r="D11" s="41"/>
      <c r="E11" s="41"/>
      <c r="F11" s="11"/>
      <c r="G11" s="4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6">
        <f>SUM(J11:K11)</f>
        <v>0</v>
      </c>
    </row>
    <row r="12" spans="1:22" s="15" customFormat="1" ht="16.5" hidden="1">
      <c r="A12" s="49"/>
      <c r="B12" s="12"/>
      <c r="C12" s="41"/>
      <c r="D12" s="41"/>
      <c r="E12" s="41"/>
      <c r="F12" s="11"/>
      <c r="G12" s="4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26">
        <f>SUM(J12:K12)</f>
        <v>0</v>
      </c>
    </row>
    <row r="13" spans="1:22" s="15" customFormat="1" ht="16.5" hidden="1">
      <c r="A13" s="33" t="s">
        <v>8</v>
      </c>
      <c r="B13" s="12"/>
      <c r="C13" s="41"/>
      <c r="D13" s="41"/>
      <c r="E13" s="41"/>
      <c r="F13" s="11"/>
      <c r="G13" s="4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6"/>
    </row>
    <row r="14" spans="1:22" s="15" customFormat="1" ht="16.5" hidden="1">
      <c r="A14" s="48" t="s">
        <v>30</v>
      </c>
      <c r="B14" s="12"/>
      <c r="C14" s="41"/>
      <c r="D14" s="41"/>
      <c r="E14" s="41"/>
      <c r="F14" s="11"/>
      <c r="G14" s="4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6"/>
    </row>
    <row r="15" spans="1:22" s="15" customFormat="1" ht="16.5" hidden="1">
      <c r="A15" s="43" t="s">
        <v>24</v>
      </c>
      <c r="B15" s="12" t="s">
        <v>13</v>
      </c>
      <c r="C15" s="41" t="s">
        <v>25</v>
      </c>
      <c r="D15" s="41" t="s">
        <v>26</v>
      </c>
      <c r="E15" s="42" t="s">
        <v>27</v>
      </c>
      <c r="F15" s="11">
        <v>17.245</v>
      </c>
      <c r="G15" s="47"/>
      <c r="H15" s="13"/>
      <c r="I15" s="13">
        <f>179340.91-2</f>
        <v>179338.91</v>
      </c>
      <c r="J15" s="13"/>
      <c r="K15" s="13"/>
      <c r="L15" s="13"/>
      <c r="M15" s="13"/>
      <c r="N15" s="13"/>
      <c r="O15" s="13"/>
      <c r="P15" s="13"/>
      <c r="Q15" s="13">
        <v>16169.72</v>
      </c>
      <c r="R15" s="13"/>
      <c r="S15" s="13"/>
      <c r="T15" s="13"/>
      <c r="U15" s="13"/>
      <c r="V15" s="26">
        <f>SUM(H15:Q15)</f>
        <v>195508.63</v>
      </c>
    </row>
    <row r="16" spans="1:22" s="15" customFormat="1" ht="16.5" hidden="1">
      <c r="A16" s="43" t="s">
        <v>24</v>
      </c>
      <c r="B16" s="12" t="s">
        <v>28</v>
      </c>
      <c r="C16" s="41" t="s">
        <v>25</v>
      </c>
      <c r="D16" s="41" t="s">
        <v>26</v>
      </c>
      <c r="E16" s="42" t="s">
        <v>27</v>
      </c>
      <c r="F16" s="11">
        <v>17.245</v>
      </c>
      <c r="G16" s="47"/>
      <c r="H16" s="13"/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6">
        <f>SUM(G16:I16)</f>
        <v>1</v>
      </c>
    </row>
    <row r="17" spans="1:22" s="15" customFormat="1" ht="16.5" hidden="1">
      <c r="A17" s="43" t="s">
        <v>24</v>
      </c>
      <c r="B17" s="12" t="s">
        <v>29</v>
      </c>
      <c r="C17" s="41" t="s">
        <v>25</v>
      </c>
      <c r="D17" s="41" t="s">
        <v>26</v>
      </c>
      <c r="E17" s="42" t="s">
        <v>27</v>
      </c>
      <c r="F17" s="11">
        <v>17.245</v>
      </c>
      <c r="G17" s="47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6">
        <f>SUM(G17:I17)</f>
        <v>1</v>
      </c>
    </row>
    <row r="18" spans="1:22" s="15" customFormat="1" ht="16.5" hidden="1">
      <c r="A18" s="63" t="s">
        <v>120</v>
      </c>
      <c r="B18" s="64" t="s">
        <v>13</v>
      </c>
      <c r="C18" s="53" t="s">
        <v>121</v>
      </c>
      <c r="D18" s="53" t="s">
        <v>26</v>
      </c>
      <c r="E18" s="11" t="s">
        <v>122</v>
      </c>
      <c r="F18" s="53">
        <v>17.245</v>
      </c>
      <c r="G18" s="4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f>84907.87-2</f>
        <v>84905.87</v>
      </c>
      <c r="S18" s="13"/>
      <c r="T18" s="13"/>
      <c r="U18" s="13"/>
      <c r="V18" s="26">
        <f>SUM(Q18:R18)</f>
        <v>84905.87</v>
      </c>
    </row>
    <row r="19" spans="1:22" s="15" customFormat="1" ht="16.5" hidden="1">
      <c r="A19" s="63" t="s">
        <v>120</v>
      </c>
      <c r="B19" s="12" t="s">
        <v>28</v>
      </c>
      <c r="C19" s="53" t="s">
        <v>121</v>
      </c>
      <c r="D19" s="53" t="s">
        <v>26</v>
      </c>
      <c r="E19" s="11" t="s">
        <v>122</v>
      </c>
      <c r="F19" s="53">
        <v>17.245</v>
      </c>
      <c r="G19" s="4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1</v>
      </c>
      <c r="S19" s="13"/>
      <c r="T19" s="13">
        <v>42667.17</v>
      </c>
      <c r="U19" s="13"/>
      <c r="V19" s="26">
        <f>SUM(G19:T19)</f>
        <v>42668.17</v>
      </c>
    </row>
    <row r="20" spans="1:22" s="15" customFormat="1" ht="16.5" hidden="1">
      <c r="A20" s="63" t="s">
        <v>120</v>
      </c>
      <c r="B20" s="12" t="s">
        <v>29</v>
      </c>
      <c r="C20" s="53" t="s">
        <v>121</v>
      </c>
      <c r="D20" s="53" t="s">
        <v>26</v>
      </c>
      <c r="E20" s="11" t="s">
        <v>122</v>
      </c>
      <c r="F20" s="53">
        <v>17.245</v>
      </c>
      <c r="G20" s="4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/>
      <c r="T20" s="13"/>
      <c r="U20" s="13"/>
      <c r="V20" s="26">
        <f aca="true" t="shared" si="0" ref="V20:V32">SUM(G20:T20)</f>
        <v>1</v>
      </c>
    </row>
    <row r="21" spans="1:22" s="15" customFormat="1" ht="16.5" hidden="1">
      <c r="A21" s="65"/>
      <c r="B21" s="12"/>
      <c r="C21" s="53"/>
      <c r="D21" s="53"/>
      <c r="E21" s="11"/>
      <c r="F21" s="53"/>
      <c r="G21" s="4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6">
        <f t="shared" si="0"/>
        <v>0</v>
      </c>
    </row>
    <row r="22" spans="1:22" s="15" customFormat="1" ht="16.5" hidden="1">
      <c r="A22" s="65"/>
      <c r="B22" s="12"/>
      <c r="C22" s="53"/>
      <c r="D22" s="53"/>
      <c r="E22" s="11"/>
      <c r="F22" s="53"/>
      <c r="G22" s="4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6">
        <f t="shared" si="0"/>
        <v>0</v>
      </c>
    </row>
    <row r="23" spans="1:22" s="15" customFormat="1" ht="16.5" hidden="1">
      <c r="A23" s="65"/>
      <c r="B23" s="12"/>
      <c r="C23" s="53"/>
      <c r="D23" s="53"/>
      <c r="E23" s="11"/>
      <c r="F23" s="53"/>
      <c r="G23" s="4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6">
        <f t="shared" si="0"/>
        <v>0</v>
      </c>
    </row>
    <row r="24" spans="1:22" s="15" customFormat="1" ht="16.5" hidden="1">
      <c r="A24" s="49"/>
      <c r="B24" s="12"/>
      <c r="C24" s="41"/>
      <c r="D24" s="41"/>
      <c r="E24" s="41"/>
      <c r="F24" s="11"/>
      <c r="G24" s="47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6">
        <f t="shared" si="0"/>
        <v>0</v>
      </c>
    </row>
    <row r="25" spans="1:22" s="15" customFormat="1" ht="16.5" hidden="1">
      <c r="A25" s="33" t="s">
        <v>8</v>
      </c>
      <c r="B25" s="12"/>
      <c r="C25" s="41"/>
      <c r="D25" s="41"/>
      <c r="E25" s="41"/>
      <c r="F25" s="11"/>
      <c r="G25" s="4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6">
        <f t="shared" si="0"/>
        <v>0</v>
      </c>
    </row>
    <row r="26" spans="1:22" s="15" customFormat="1" ht="16.5" hidden="1">
      <c r="A26" s="48" t="s">
        <v>31</v>
      </c>
      <c r="B26" s="12"/>
      <c r="C26" s="41"/>
      <c r="D26" s="41"/>
      <c r="E26" s="41"/>
      <c r="F26" s="11"/>
      <c r="G26" s="4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6">
        <f t="shared" si="0"/>
        <v>0</v>
      </c>
    </row>
    <row r="27" spans="1:22" s="15" customFormat="1" ht="16.5" hidden="1">
      <c r="A27" s="43" t="s">
        <v>32</v>
      </c>
      <c r="B27" s="12" t="s">
        <v>13</v>
      </c>
      <c r="C27" s="41" t="s">
        <v>33</v>
      </c>
      <c r="D27" s="41" t="s">
        <v>34</v>
      </c>
      <c r="E27" s="42" t="s">
        <v>35</v>
      </c>
      <c r="F27" s="11">
        <v>17.225</v>
      </c>
      <c r="G27" s="47"/>
      <c r="H27" s="13"/>
      <c r="I27" s="13">
        <v>52000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6">
        <f t="shared" si="0"/>
        <v>52000</v>
      </c>
    </row>
    <row r="28" spans="1:22" s="15" customFormat="1" ht="16.5" hidden="1">
      <c r="A28" s="48" t="s">
        <v>127</v>
      </c>
      <c r="B28" s="12" t="s">
        <v>13</v>
      </c>
      <c r="C28" s="11" t="s">
        <v>128</v>
      </c>
      <c r="D28" s="11" t="s">
        <v>34</v>
      </c>
      <c r="E28" s="11" t="s">
        <v>129</v>
      </c>
      <c r="F28" s="11">
        <v>17.225</v>
      </c>
      <c r="G28" s="4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>30000-1</f>
        <v>29999</v>
      </c>
      <c r="T28" s="13"/>
      <c r="U28" s="13"/>
      <c r="V28" s="26">
        <f t="shared" si="0"/>
        <v>29999</v>
      </c>
    </row>
    <row r="29" spans="1:22" s="15" customFormat="1" ht="16.5" hidden="1">
      <c r="A29" s="48" t="s">
        <v>127</v>
      </c>
      <c r="B29" s="12" t="s">
        <v>28</v>
      </c>
      <c r="C29" s="11" t="s">
        <v>128</v>
      </c>
      <c r="D29" s="11" t="s">
        <v>34</v>
      </c>
      <c r="E29" s="11" t="s">
        <v>129</v>
      </c>
      <c r="F29" s="11">
        <v>17.225</v>
      </c>
      <c r="G29" s="4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/>
      <c r="U29" s="13"/>
      <c r="V29" s="26">
        <f t="shared" si="0"/>
        <v>1</v>
      </c>
    </row>
    <row r="30" spans="1:22" s="15" customFormat="1" ht="16.5" hidden="1">
      <c r="A30" s="43"/>
      <c r="B30" s="12"/>
      <c r="C30" s="41"/>
      <c r="D30" s="41"/>
      <c r="E30" s="42"/>
      <c r="F30" s="11"/>
      <c r="G30" s="4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26">
        <f t="shared" si="0"/>
        <v>0</v>
      </c>
    </row>
    <row r="31" spans="1:22" s="15" customFormat="1" ht="16.5" hidden="1">
      <c r="A31" s="43"/>
      <c r="B31" s="12"/>
      <c r="C31" s="41"/>
      <c r="D31" s="41"/>
      <c r="E31" s="42"/>
      <c r="F31" s="11"/>
      <c r="G31" s="4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26">
        <f t="shared" si="0"/>
        <v>0</v>
      </c>
    </row>
    <row r="32" spans="1:22" s="15" customFormat="1" ht="16.5" hidden="1">
      <c r="A32" s="43"/>
      <c r="B32" s="12"/>
      <c r="C32" s="41"/>
      <c r="D32" s="41"/>
      <c r="E32" s="42"/>
      <c r="F32" s="11"/>
      <c r="G32" s="4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6">
        <f t="shared" si="0"/>
        <v>0</v>
      </c>
    </row>
    <row r="33" spans="1:22" s="15" customFormat="1" ht="16.5">
      <c r="A33" s="43"/>
      <c r="B33" s="12"/>
      <c r="C33" s="41"/>
      <c r="D33" s="41"/>
      <c r="E33" s="42"/>
      <c r="F33" s="11"/>
      <c r="G33" s="4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26">
        <f>SUM(G33:U33)</f>
        <v>0</v>
      </c>
    </row>
    <row r="34" spans="1:22" s="15" customFormat="1" ht="16.5">
      <c r="A34" s="33" t="s">
        <v>8</v>
      </c>
      <c r="B34" s="12"/>
      <c r="C34" s="41"/>
      <c r="D34" s="41"/>
      <c r="E34" s="42"/>
      <c r="F34" s="11"/>
      <c r="G34" s="4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26">
        <f aca="true" t="shared" si="1" ref="V34:V72">SUM(G34:U34)</f>
        <v>0</v>
      </c>
    </row>
    <row r="35" spans="1:22" s="15" customFormat="1" ht="16.5">
      <c r="A35" s="48" t="s">
        <v>38</v>
      </c>
      <c r="B35" s="12"/>
      <c r="C35" s="41"/>
      <c r="D35" s="41"/>
      <c r="E35" s="42"/>
      <c r="F35" s="11"/>
      <c r="G35" s="47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6">
        <f t="shared" si="1"/>
        <v>0</v>
      </c>
    </row>
    <row r="36" spans="1:22" s="15" customFormat="1" ht="16.5">
      <c r="A36" s="43" t="s">
        <v>40</v>
      </c>
      <c r="B36" s="12" t="s">
        <v>28</v>
      </c>
      <c r="C36" s="68" t="s">
        <v>136</v>
      </c>
      <c r="D36" s="11" t="s">
        <v>43</v>
      </c>
      <c r="E36" s="52">
        <v>6301</v>
      </c>
      <c r="F36" s="12">
        <v>17.259</v>
      </c>
      <c r="G36" s="47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>
        <v>2449</v>
      </c>
      <c r="V36" s="26">
        <f t="shared" si="1"/>
        <v>2449</v>
      </c>
    </row>
    <row r="37" spans="1:22" s="15" customFormat="1" ht="16.5" hidden="1">
      <c r="A37" s="43" t="s">
        <v>40</v>
      </c>
      <c r="B37" s="50" t="s">
        <v>41</v>
      </c>
      <c r="C37" s="51" t="s">
        <v>42</v>
      </c>
      <c r="D37" s="11" t="s">
        <v>43</v>
      </c>
      <c r="E37" s="52">
        <v>6301</v>
      </c>
      <c r="F37" s="12">
        <v>17.259</v>
      </c>
      <c r="G37" s="47"/>
      <c r="H37" s="13"/>
      <c r="I37" s="13"/>
      <c r="J37" s="13">
        <f>800734-2</f>
        <v>800732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6">
        <f t="shared" si="1"/>
        <v>800732</v>
      </c>
    </row>
    <row r="38" spans="1:22" s="15" customFormat="1" ht="16.5" hidden="1">
      <c r="A38" s="43" t="s">
        <v>40</v>
      </c>
      <c r="B38" s="12" t="s">
        <v>28</v>
      </c>
      <c r="C38" s="51" t="s">
        <v>42</v>
      </c>
      <c r="D38" s="11" t="s">
        <v>43</v>
      </c>
      <c r="E38" s="52">
        <v>6301</v>
      </c>
      <c r="F38" s="12">
        <v>17.259</v>
      </c>
      <c r="G38" s="47"/>
      <c r="H38" s="13"/>
      <c r="I38" s="13"/>
      <c r="J38" s="13">
        <v>1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6">
        <f t="shared" si="1"/>
        <v>1</v>
      </c>
    </row>
    <row r="39" spans="1:22" s="15" customFormat="1" ht="16.5" hidden="1">
      <c r="A39" s="43" t="s">
        <v>40</v>
      </c>
      <c r="B39" s="12" t="s">
        <v>29</v>
      </c>
      <c r="C39" s="51" t="s">
        <v>42</v>
      </c>
      <c r="D39" s="11" t="s">
        <v>43</v>
      </c>
      <c r="E39" s="52">
        <v>6301</v>
      </c>
      <c r="F39" s="12">
        <v>17.259</v>
      </c>
      <c r="G39" s="47"/>
      <c r="H39" s="13"/>
      <c r="I39" s="13"/>
      <c r="J39" s="13">
        <v>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6">
        <f t="shared" si="1"/>
        <v>1</v>
      </c>
    </row>
    <row r="40" spans="1:22" s="15" customFormat="1" ht="16.5" hidden="1">
      <c r="A40" s="43" t="s">
        <v>44</v>
      </c>
      <c r="B40" s="12" t="s">
        <v>45</v>
      </c>
      <c r="C40" s="11" t="s">
        <v>46</v>
      </c>
      <c r="D40" s="53" t="s">
        <v>47</v>
      </c>
      <c r="E40" s="12" t="s">
        <v>48</v>
      </c>
      <c r="F40" s="53">
        <v>17.258</v>
      </c>
      <c r="G40" s="47"/>
      <c r="H40" s="13"/>
      <c r="I40" s="13"/>
      <c r="J40" s="13">
        <f>122378-2</f>
        <v>122376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26">
        <f t="shared" si="1"/>
        <v>122376</v>
      </c>
    </row>
    <row r="41" spans="1:22" s="15" customFormat="1" ht="16.5" hidden="1">
      <c r="A41" s="43" t="s">
        <v>44</v>
      </c>
      <c r="B41" s="12" t="s">
        <v>28</v>
      </c>
      <c r="C41" s="11" t="s">
        <v>46</v>
      </c>
      <c r="D41" s="53" t="s">
        <v>47</v>
      </c>
      <c r="E41" s="12" t="s">
        <v>48</v>
      </c>
      <c r="F41" s="53">
        <v>17.258</v>
      </c>
      <c r="G41" s="47"/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26">
        <f t="shared" si="1"/>
        <v>1</v>
      </c>
    </row>
    <row r="42" spans="1:22" s="15" customFormat="1" ht="16.5" hidden="1">
      <c r="A42" s="43" t="s">
        <v>44</v>
      </c>
      <c r="B42" s="12" t="s">
        <v>29</v>
      </c>
      <c r="C42" s="11" t="s">
        <v>46</v>
      </c>
      <c r="D42" s="53" t="s">
        <v>47</v>
      </c>
      <c r="E42" s="12" t="s">
        <v>48</v>
      </c>
      <c r="F42" s="53">
        <v>17.258</v>
      </c>
      <c r="G42" s="47"/>
      <c r="H42" s="13"/>
      <c r="I42" s="13"/>
      <c r="J42" s="13">
        <v>1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26">
        <f t="shared" si="1"/>
        <v>1</v>
      </c>
    </row>
    <row r="43" spans="1:22" s="15" customFormat="1" ht="16.5" hidden="1">
      <c r="A43" s="43" t="s">
        <v>44</v>
      </c>
      <c r="B43" s="12" t="s">
        <v>74</v>
      </c>
      <c r="C43" s="11" t="s">
        <v>75</v>
      </c>
      <c r="D43" s="53" t="s">
        <v>47</v>
      </c>
      <c r="E43" s="12" t="s">
        <v>48</v>
      </c>
      <c r="F43" s="53">
        <v>17.258</v>
      </c>
      <c r="G43" s="47"/>
      <c r="H43" s="13"/>
      <c r="I43" s="13"/>
      <c r="J43" s="13"/>
      <c r="K43" s="13"/>
      <c r="L43" s="13"/>
      <c r="M43" s="13">
        <f>650454-2</f>
        <v>650452</v>
      </c>
      <c r="N43" s="13"/>
      <c r="O43" s="13"/>
      <c r="P43" s="13"/>
      <c r="Q43" s="13"/>
      <c r="R43" s="13"/>
      <c r="S43" s="13"/>
      <c r="T43" s="13"/>
      <c r="U43" s="13"/>
      <c r="V43" s="26">
        <f t="shared" si="1"/>
        <v>650452</v>
      </c>
    </row>
    <row r="44" spans="1:22" s="15" customFormat="1" ht="16.5">
      <c r="A44" s="43" t="s">
        <v>44</v>
      </c>
      <c r="B44" s="12" t="s">
        <v>28</v>
      </c>
      <c r="C44" s="11" t="s">
        <v>75</v>
      </c>
      <c r="D44" s="53" t="s">
        <v>47</v>
      </c>
      <c r="E44" s="12" t="s">
        <v>48</v>
      </c>
      <c r="F44" s="53">
        <v>17.258</v>
      </c>
      <c r="G44" s="47"/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3"/>
      <c r="R44" s="13"/>
      <c r="S44" s="13"/>
      <c r="T44" s="13"/>
      <c r="U44" s="13">
        <v>1957</v>
      </c>
      <c r="V44" s="26">
        <f t="shared" si="1"/>
        <v>1958</v>
      </c>
    </row>
    <row r="45" spans="1:22" s="15" customFormat="1" ht="16.5" hidden="1">
      <c r="A45" s="43" t="s">
        <v>44</v>
      </c>
      <c r="B45" s="12" t="s">
        <v>29</v>
      </c>
      <c r="C45" s="11" t="s">
        <v>75</v>
      </c>
      <c r="D45" s="53" t="s">
        <v>47</v>
      </c>
      <c r="E45" s="12" t="s">
        <v>48</v>
      </c>
      <c r="F45" s="53">
        <v>17.258</v>
      </c>
      <c r="G45" s="47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26">
        <f t="shared" si="1"/>
        <v>1</v>
      </c>
    </row>
    <row r="46" spans="1:22" s="15" customFormat="1" ht="16.5" hidden="1">
      <c r="A46" s="43" t="s">
        <v>49</v>
      </c>
      <c r="B46" s="12" t="s">
        <v>45</v>
      </c>
      <c r="C46" s="11" t="s">
        <v>50</v>
      </c>
      <c r="D46" s="53" t="s">
        <v>51</v>
      </c>
      <c r="E46" s="12" t="s">
        <v>52</v>
      </c>
      <c r="F46" s="53">
        <v>17.278</v>
      </c>
      <c r="G46" s="47"/>
      <c r="H46" s="13"/>
      <c r="I46" s="13"/>
      <c r="J46" s="13">
        <f>131560-2</f>
        <v>131558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6">
        <f t="shared" si="1"/>
        <v>131558</v>
      </c>
    </row>
    <row r="47" spans="1:22" s="15" customFormat="1" ht="16.5" hidden="1">
      <c r="A47" s="43" t="s">
        <v>49</v>
      </c>
      <c r="B47" s="12" t="s">
        <v>28</v>
      </c>
      <c r="C47" s="11" t="s">
        <v>50</v>
      </c>
      <c r="D47" s="53" t="s">
        <v>51</v>
      </c>
      <c r="E47" s="12" t="s">
        <v>52</v>
      </c>
      <c r="F47" s="53">
        <v>17.278</v>
      </c>
      <c r="G47" s="47"/>
      <c r="H47" s="13"/>
      <c r="I47" s="13"/>
      <c r="J47" s="13">
        <v>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26">
        <f t="shared" si="1"/>
        <v>1</v>
      </c>
    </row>
    <row r="48" spans="1:22" s="15" customFormat="1" ht="16.5" hidden="1">
      <c r="A48" s="43" t="s">
        <v>49</v>
      </c>
      <c r="B48" s="12" t="s">
        <v>29</v>
      </c>
      <c r="C48" s="11" t="s">
        <v>50</v>
      </c>
      <c r="D48" s="53" t="s">
        <v>51</v>
      </c>
      <c r="E48" s="12" t="s">
        <v>52</v>
      </c>
      <c r="F48" s="53">
        <v>17.278</v>
      </c>
      <c r="G48" s="47"/>
      <c r="H48" s="13"/>
      <c r="I48" s="13"/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26">
        <f t="shared" si="1"/>
        <v>1</v>
      </c>
    </row>
    <row r="49" spans="1:22" s="15" customFormat="1" ht="16.5" hidden="1">
      <c r="A49" s="43" t="s">
        <v>49</v>
      </c>
      <c r="B49" s="12" t="s">
        <v>74</v>
      </c>
      <c r="C49" s="11" t="s">
        <v>76</v>
      </c>
      <c r="D49" s="53" t="s">
        <v>51</v>
      </c>
      <c r="E49" s="12" t="s">
        <v>52</v>
      </c>
      <c r="F49" s="53">
        <v>17.278</v>
      </c>
      <c r="G49" s="47"/>
      <c r="H49" s="13"/>
      <c r="I49" s="13"/>
      <c r="J49" s="13"/>
      <c r="K49" s="13"/>
      <c r="L49" s="13"/>
      <c r="M49" s="13">
        <f>624023-2</f>
        <v>624021</v>
      </c>
      <c r="N49" s="13"/>
      <c r="O49" s="13"/>
      <c r="P49" s="13"/>
      <c r="Q49" s="13"/>
      <c r="R49" s="13"/>
      <c r="S49" s="13"/>
      <c r="T49" s="13"/>
      <c r="U49" s="13"/>
      <c r="V49" s="26">
        <f t="shared" si="1"/>
        <v>624021</v>
      </c>
    </row>
    <row r="50" spans="1:22" s="15" customFormat="1" ht="16.5">
      <c r="A50" s="43" t="s">
        <v>49</v>
      </c>
      <c r="B50" s="12" t="s">
        <v>28</v>
      </c>
      <c r="C50" s="11" t="s">
        <v>76</v>
      </c>
      <c r="D50" s="53" t="s">
        <v>51</v>
      </c>
      <c r="E50" s="12" t="s">
        <v>52</v>
      </c>
      <c r="F50" s="53">
        <v>17.278</v>
      </c>
      <c r="G50" s="47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>
        <v>1551</v>
      </c>
      <c r="V50" s="26">
        <f t="shared" si="1"/>
        <v>1552</v>
      </c>
    </row>
    <row r="51" spans="1:22" s="15" customFormat="1" ht="16.5" hidden="1">
      <c r="A51" s="43" t="s">
        <v>49</v>
      </c>
      <c r="B51" s="12" t="s">
        <v>29</v>
      </c>
      <c r="C51" s="11" t="s">
        <v>76</v>
      </c>
      <c r="D51" s="53" t="s">
        <v>51</v>
      </c>
      <c r="E51" s="12" t="s">
        <v>52</v>
      </c>
      <c r="F51" s="53">
        <v>17.278</v>
      </c>
      <c r="G51" s="47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/>
      <c r="V51" s="26">
        <f t="shared" si="1"/>
        <v>1</v>
      </c>
    </row>
    <row r="52" spans="1:22" s="15" customFormat="1" ht="16.5" hidden="1">
      <c r="A52" s="60" t="s">
        <v>95</v>
      </c>
      <c r="B52" s="12" t="s">
        <v>13</v>
      </c>
      <c r="C52" s="59" t="s">
        <v>76</v>
      </c>
      <c r="D52" s="53" t="s">
        <v>51</v>
      </c>
      <c r="E52" s="11">
        <v>6308</v>
      </c>
      <c r="F52" s="53">
        <v>17.278</v>
      </c>
      <c r="G52" s="47"/>
      <c r="H52" s="13"/>
      <c r="I52" s="13"/>
      <c r="J52" s="13"/>
      <c r="K52" s="13"/>
      <c r="L52" s="13"/>
      <c r="M52" s="13"/>
      <c r="N52" s="13">
        <f>9375*0.34</f>
        <v>3187.5000000000005</v>
      </c>
      <c r="O52" s="13"/>
      <c r="P52" s="13"/>
      <c r="Q52" s="13"/>
      <c r="R52" s="13"/>
      <c r="S52" s="13"/>
      <c r="T52" s="13"/>
      <c r="U52" s="13"/>
      <c r="V52" s="26">
        <f t="shared" si="1"/>
        <v>3187.5000000000005</v>
      </c>
    </row>
    <row r="53" spans="1:22" s="15" customFormat="1" ht="16.5" hidden="1">
      <c r="A53" s="60" t="s">
        <v>95</v>
      </c>
      <c r="B53" s="12" t="s">
        <v>13</v>
      </c>
      <c r="C53" s="59" t="s">
        <v>76</v>
      </c>
      <c r="D53" s="53" t="s">
        <v>51</v>
      </c>
      <c r="E53" s="11">
        <v>6309</v>
      </c>
      <c r="F53" s="53">
        <v>17.278</v>
      </c>
      <c r="G53" s="47"/>
      <c r="H53" s="13"/>
      <c r="I53" s="13"/>
      <c r="J53" s="13"/>
      <c r="K53" s="13"/>
      <c r="L53" s="13"/>
      <c r="M53" s="13"/>
      <c r="N53" s="13">
        <f>9375*0.66</f>
        <v>6187.5</v>
      </c>
      <c r="O53" s="13"/>
      <c r="P53" s="13"/>
      <c r="Q53" s="13"/>
      <c r="R53" s="13"/>
      <c r="S53" s="13"/>
      <c r="T53" s="13"/>
      <c r="U53" s="13"/>
      <c r="V53" s="26">
        <f t="shared" si="1"/>
        <v>6187.5</v>
      </c>
    </row>
    <row r="54" spans="1:22" s="15" customFormat="1" ht="16.5">
      <c r="A54" s="33" t="s">
        <v>8</v>
      </c>
      <c r="B54" s="12"/>
      <c r="C54" s="41"/>
      <c r="D54" s="41"/>
      <c r="E54" s="41"/>
      <c r="F54" s="11"/>
      <c r="G54" s="47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26">
        <f t="shared" si="1"/>
        <v>0</v>
      </c>
    </row>
    <row r="55" spans="1:22" s="15" customFormat="1" ht="16.5">
      <c r="A55" s="48" t="s">
        <v>63</v>
      </c>
      <c r="B55" s="12"/>
      <c r="C55" s="41"/>
      <c r="D55" s="41"/>
      <c r="E55" s="41"/>
      <c r="F55" s="11"/>
      <c r="G55" s="4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26">
        <f t="shared" si="1"/>
        <v>0</v>
      </c>
    </row>
    <row r="56" spans="1:22" s="15" customFormat="1" ht="16.5" hidden="1">
      <c r="A56" s="48" t="s">
        <v>64</v>
      </c>
      <c r="B56" s="12" t="s">
        <v>13</v>
      </c>
      <c r="C56" s="41" t="s">
        <v>65</v>
      </c>
      <c r="D56" s="41" t="s">
        <v>66</v>
      </c>
      <c r="E56" s="42" t="s">
        <v>67</v>
      </c>
      <c r="F56" s="12">
        <v>17.207</v>
      </c>
      <c r="G56" s="47"/>
      <c r="H56" s="13"/>
      <c r="I56" s="13"/>
      <c r="J56" s="13"/>
      <c r="K56" s="13"/>
      <c r="L56" s="13">
        <f>46345-2</f>
        <v>46343</v>
      </c>
      <c r="M56" s="13"/>
      <c r="N56" s="13"/>
      <c r="O56" s="13"/>
      <c r="P56" s="13"/>
      <c r="Q56" s="13"/>
      <c r="R56" s="13"/>
      <c r="S56" s="13"/>
      <c r="T56" s="13"/>
      <c r="U56" s="13"/>
      <c r="V56" s="26">
        <f t="shared" si="1"/>
        <v>46343</v>
      </c>
    </row>
    <row r="57" spans="1:22" s="15" customFormat="1" ht="16.5" hidden="1">
      <c r="A57" s="48" t="s">
        <v>64</v>
      </c>
      <c r="B57" s="12" t="s">
        <v>28</v>
      </c>
      <c r="C57" s="41" t="s">
        <v>65</v>
      </c>
      <c r="D57" s="41" t="s">
        <v>66</v>
      </c>
      <c r="E57" s="42" t="s">
        <v>67</v>
      </c>
      <c r="F57" s="12">
        <v>17.207</v>
      </c>
      <c r="G57" s="47"/>
      <c r="H57" s="13"/>
      <c r="I57" s="13"/>
      <c r="J57" s="13"/>
      <c r="K57" s="13"/>
      <c r="L57" s="13">
        <v>1</v>
      </c>
      <c r="M57" s="13"/>
      <c r="N57" s="13"/>
      <c r="O57" s="13"/>
      <c r="P57" s="13"/>
      <c r="Q57" s="13"/>
      <c r="R57" s="13"/>
      <c r="S57" s="13"/>
      <c r="T57" s="13"/>
      <c r="U57" s="13"/>
      <c r="V57" s="26">
        <f t="shared" si="1"/>
        <v>1</v>
      </c>
    </row>
    <row r="58" spans="1:22" s="15" customFormat="1" ht="16.5" hidden="1">
      <c r="A58" s="48" t="s">
        <v>64</v>
      </c>
      <c r="B58" s="12" t="s">
        <v>29</v>
      </c>
      <c r="C58" s="41" t="s">
        <v>65</v>
      </c>
      <c r="D58" s="41" t="s">
        <v>66</v>
      </c>
      <c r="E58" s="42" t="s">
        <v>67</v>
      </c>
      <c r="F58" s="12">
        <v>17.207</v>
      </c>
      <c r="G58" s="47"/>
      <c r="H58" s="13"/>
      <c r="I58" s="13"/>
      <c r="J58" s="13"/>
      <c r="K58" s="13"/>
      <c r="L58" s="13">
        <v>1</v>
      </c>
      <c r="M58" s="13"/>
      <c r="N58" s="13"/>
      <c r="O58" s="13"/>
      <c r="P58" s="13"/>
      <c r="Q58" s="13"/>
      <c r="R58" s="13"/>
      <c r="S58" s="13"/>
      <c r="T58" s="13"/>
      <c r="U58" s="13"/>
      <c r="V58" s="26">
        <f t="shared" si="1"/>
        <v>1</v>
      </c>
    </row>
    <row r="59" spans="1:22" s="15" customFormat="1" ht="16.5" hidden="1">
      <c r="A59" s="48" t="s">
        <v>68</v>
      </c>
      <c r="B59" s="12" t="s">
        <v>13</v>
      </c>
      <c r="C59" s="41" t="s">
        <v>65</v>
      </c>
      <c r="D59" s="41" t="s">
        <v>66</v>
      </c>
      <c r="E59" s="42" t="s">
        <v>69</v>
      </c>
      <c r="F59" s="12" t="s">
        <v>70</v>
      </c>
      <c r="G59" s="47"/>
      <c r="H59" s="13"/>
      <c r="I59" s="13"/>
      <c r="J59" s="13"/>
      <c r="K59" s="13"/>
      <c r="L59" s="13">
        <f>46652-2</f>
        <v>46650</v>
      </c>
      <c r="M59" s="13"/>
      <c r="N59" s="13"/>
      <c r="O59" s="13"/>
      <c r="P59" s="13"/>
      <c r="Q59" s="13"/>
      <c r="R59" s="13"/>
      <c r="S59" s="13"/>
      <c r="T59" s="13"/>
      <c r="U59" s="13"/>
      <c r="V59" s="26">
        <f t="shared" si="1"/>
        <v>46650</v>
      </c>
    </row>
    <row r="60" spans="1:22" s="15" customFormat="1" ht="16.5" hidden="1">
      <c r="A60" s="48" t="s">
        <v>68</v>
      </c>
      <c r="B60" s="12" t="s">
        <v>28</v>
      </c>
      <c r="C60" s="41" t="s">
        <v>65</v>
      </c>
      <c r="D60" s="41" t="s">
        <v>66</v>
      </c>
      <c r="E60" s="42" t="s">
        <v>69</v>
      </c>
      <c r="F60" s="12" t="s">
        <v>70</v>
      </c>
      <c r="G60" s="47"/>
      <c r="H60" s="13"/>
      <c r="I60" s="13"/>
      <c r="J60" s="13"/>
      <c r="K60" s="13"/>
      <c r="L60" s="13">
        <v>1</v>
      </c>
      <c r="M60" s="13"/>
      <c r="N60" s="13"/>
      <c r="O60" s="13"/>
      <c r="P60" s="13"/>
      <c r="Q60" s="13"/>
      <c r="R60" s="13"/>
      <c r="S60" s="13"/>
      <c r="T60" s="13"/>
      <c r="U60" s="13"/>
      <c r="V60" s="26">
        <f t="shared" si="1"/>
        <v>1</v>
      </c>
    </row>
    <row r="61" spans="1:22" s="15" customFormat="1" ht="16.5" hidden="1">
      <c r="A61" s="48" t="s">
        <v>68</v>
      </c>
      <c r="B61" s="12" t="s">
        <v>29</v>
      </c>
      <c r="C61" s="41" t="s">
        <v>65</v>
      </c>
      <c r="D61" s="41" t="s">
        <v>66</v>
      </c>
      <c r="E61" s="42" t="s">
        <v>69</v>
      </c>
      <c r="F61" s="12" t="s">
        <v>70</v>
      </c>
      <c r="G61" s="47"/>
      <c r="H61" s="13"/>
      <c r="I61" s="13"/>
      <c r="J61" s="13"/>
      <c r="K61" s="13"/>
      <c r="L61" s="13">
        <v>1</v>
      </c>
      <c r="M61" s="13"/>
      <c r="N61" s="13"/>
      <c r="O61" s="13"/>
      <c r="P61" s="13"/>
      <c r="Q61" s="13"/>
      <c r="R61" s="13"/>
      <c r="S61" s="13"/>
      <c r="T61" s="13"/>
      <c r="U61" s="13"/>
      <c r="V61" s="26">
        <f t="shared" si="1"/>
        <v>1</v>
      </c>
    </row>
    <row r="62" spans="1:22" s="15" customFormat="1" ht="16.5">
      <c r="A62" s="48" t="s">
        <v>64</v>
      </c>
      <c r="B62" s="12" t="s">
        <v>28</v>
      </c>
      <c r="C62" s="41" t="s">
        <v>137</v>
      </c>
      <c r="D62" s="41" t="s">
        <v>66</v>
      </c>
      <c r="E62" s="42" t="s">
        <v>67</v>
      </c>
      <c r="F62" s="12">
        <v>17.207</v>
      </c>
      <c r="G62" s="4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>
        <v>1632</v>
      </c>
      <c r="V62" s="26"/>
    </row>
    <row r="63" spans="1:22" s="15" customFormat="1" ht="16.5">
      <c r="A63" s="48" t="s">
        <v>68</v>
      </c>
      <c r="B63" s="12" t="s">
        <v>28</v>
      </c>
      <c r="C63" s="41" t="s">
        <v>137</v>
      </c>
      <c r="D63" s="41" t="s">
        <v>66</v>
      </c>
      <c r="E63" s="42" t="s">
        <v>69</v>
      </c>
      <c r="F63" s="12">
        <v>17.207</v>
      </c>
      <c r="G63" s="47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>
        <v>140</v>
      </c>
      <c r="V63" s="26"/>
    </row>
    <row r="64" spans="1:22" s="15" customFormat="1" ht="16.5">
      <c r="A64" s="48"/>
      <c r="B64" s="56"/>
      <c r="C64" s="57"/>
      <c r="D64" s="57"/>
      <c r="E64" s="58"/>
      <c r="F64" s="56"/>
      <c r="G64" s="47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26"/>
    </row>
    <row r="65" spans="1:22" s="15" customFormat="1" ht="16.5" hidden="1">
      <c r="A65" s="48" t="s">
        <v>80</v>
      </c>
      <c r="B65" s="56" t="s">
        <v>81</v>
      </c>
      <c r="C65" s="57" t="s">
        <v>82</v>
      </c>
      <c r="D65" s="57" t="s">
        <v>83</v>
      </c>
      <c r="E65" s="58" t="s">
        <v>84</v>
      </c>
      <c r="F65" s="56" t="s">
        <v>85</v>
      </c>
      <c r="G65" s="47"/>
      <c r="H65" s="13"/>
      <c r="I65" s="13"/>
      <c r="J65" s="13"/>
      <c r="K65" s="13"/>
      <c r="L65" s="13"/>
      <c r="M65" s="13"/>
      <c r="N65" s="13">
        <v>7529.67</v>
      </c>
      <c r="O65" s="13"/>
      <c r="P65" s="13"/>
      <c r="Q65" s="13"/>
      <c r="R65" s="13"/>
      <c r="S65" s="13"/>
      <c r="T65" s="13"/>
      <c r="U65" s="13"/>
      <c r="V65" s="26">
        <f t="shared" si="1"/>
        <v>7529.67</v>
      </c>
    </row>
    <row r="66" spans="1:22" s="15" customFormat="1" ht="16.5" hidden="1">
      <c r="A66" s="48" t="s">
        <v>91</v>
      </c>
      <c r="B66" s="12" t="s">
        <v>13</v>
      </c>
      <c r="C66" s="53" t="s">
        <v>92</v>
      </c>
      <c r="D66" s="53" t="s">
        <v>93</v>
      </c>
      <c r="E66" s="53" t="s">
        <v>94</v>
      </c>
      <c r="F66" s="12" t="s">
        <v>22</v>
      </c>
      <c r="G66" s="47"/>
      <c r="H66" s="13"/>
      <c r="I66" s="13"/>
      <c r="J66" s="13"/>
      <c r="K66" s="13"/>
      <c r="L66" s="13"/>
      <c r="M66" s="13"/>
      <c r="N66" s="13">
        <v>0</v>
      </c>
      <c r="O66" s="13"/>
      <c r="P66" s="13"/>
      <c r="Q66" s="13"/>
      <c r="R66" s="13"/>
      <c r="S66" s="13"/>
      <c r="T66" s="13"/>
      <c r="U66" s="13"/>
      <c r="V66" s="26">
        <f t="shared" si="1"/>
        <v>0</v>
      </c>
    </row>
    <row r="67" spans="1:22" s="15" customFormat="1" ht="16.5" hidden="1">
      <c r="A67" s="61" t="s">
        <v>98</v>
      </c>
      <c r="B67" s="12" t="s">
        <v>13</v>
      </c>
      <c r="C67" s="62" t="s">
        <v>103</v>
      </c>
      <c r="D67" s="62" t="s">
        <v>99</v>
      </c>
      <c r="E67" s="62" t="s">
        <v>100</v>
      </c>
      <c r="F67" s="56" t="s">
        <v>22</v>
      </c>
      <c r="G67" s="47"/>
      <c r="H67" s="13"/>
      <c r="I67" s="13"/>
      <c r="J67" s="13"/>
      <c r="K67" s="13"/>
      <c r="L67" s="13"/>
      <c r="M67" s="13"/>
      <c r="N67" s="13">
        <v>0</v>
      </c>
      <c r="O67" s="13">
        <v>10039</v>
      </c>
      <c r="P67" s="13"/>
      <c r="Q67" s="13"/>
      <c r="R67" s="13"/>
      <c r="S67" s="13"/>
      <c r="T67" s="13"/>
      <c r="U67" s="13"/>
      <c r="V67" s="26">
        <f t="shared" si="1"/>
        <v>10039</v>
      </c>
    </row>
    <row r="68" spans="1:22" s="15" customFormat="1" ht="16.5" hidden="1">
      <c r="A68" s="48" t="s">
        <v>105</v>
      </c>
      <c r="B68" s="56" t="s">
        <v>106</v>
      </c>
      <c r="C68" s="62" t="s">
        <v>107</v>
      </c>
      <c r="D68" s="62" t="s">
        <v>108</v>
      </c>
      <c r="E68" s="62" t="s">
        <v>109</v>
      </c>
      <c r="F68" s="56" t="s">
        <v>22</v>
      </c>
      <c r="G68" s="47"/>
      <c r="H68" s="13"/>
      <c r="I68" s="13"/>
      <c r="J68" s="13"/>
      <c r="K68" s="13"/>
      <c r="L68" s="13"/>
      <c r="M68" s="13"/>
      <c r="N68" s="13"/>
      <c r="O68" s="13"/>
      <c r="P68" s="13">
        <v>5118</v>
      </c>
      <c r="Q68" s="13"/>
      <c r="R68" s="13"/>
      <c r="S68" s="13"/>
      <c r="T68" s="13"/>
      <c r="U68" s="13"/>
      <c r="V68" s="26">
        <f t="shared" si="1"/>
        <v>5118</v>
      </c>
    </row>
    <row r="69" spans="1:22" s="15" customFormat="1" ht="16.5" hidden="1">
      <c r="A69" s="48" t="s">
        <v>110</v>
      </c>
      <c r="B69" s="12" t="s">
        <v>13</v>
      </c>
      <c r="C69" s="62" t="s">
        <v>111</v>
      </c>
      <c r="D69" s="62" t="s">
        <v>112</v>
      </c>
      <c r="E69" s="62" t="s">
        <v>113</v>
      </c>
      <c r="F69" s="56" t="s">
        <v>22</v>
      </c>
      <c r="G69" s="47"/>
      <c r="H69" s="13"/>
      <c r="I69" s="13"/>
      <c r="J69" s="13"/>
      <c r="K69" s="13"/>
      <c r="L69" s="13"/>
      <c r="M69" s="13"/>
      <c r="N69" s="13"/>
      <c r="O69" s="13"/>
      <c r="P69" s="13">
        <v>11759.45</v>
      </c>
      <c r="Q69" s="13"/>
      <c r="R69" s="13"/>
      <c r="S69" s="13"/>
      <c r="T69" s="13"/>
      <c r="U69" s="13"/>
      <c r="V69" s="26">
        <f t="shared" si="1"/>
        <v>11759.45</v>
      </c>
    </row>
    <row r="70" spans="1:22" s="15" customFormat="1" ht="16.5">
      <c r="A70" s="43"/>
      <c r="B70" s="12"/>
      <c r="C70" s="41"/>
      <c r="D70" s="41"/>
      <c r="E70" s="42"/>
      <c r="F70" s="1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26">
        <f t="shared" si="1"/>
        <v>0</v>
      </c>
    </row>
    <row r="71" spans="1:22" s="10" customFormat="1" ht="17.25" thickBot="1">
      <c r="A71" s="27"/>
      <c r="B71" s="27"/>
      <c r="C71" s="27"/>
      <c r="D71" s="25"/>
      <c r="E71" s="25"/>
      <c r="F71" s="25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6">
        <f t="shared" si="1"/>
        <v>0</v>
      </c>
    </row>
    <row r="72" spans="1:22" s="10" customFormat="1" ht="17.25" thickBot="1">
      <c r="A72" s="29" t="s">
        <v>0</v>
      </c>
      <c r="B72" s="30"/>
      <c r="C72" s="31"/>
      <c r="D72" s="31"/>
      <c r="E72" s="31"/>
      <c r="F72" s="66"/>
      <c r="G72" s="67">
        <f>SUM(G6:G71)</f>
        <v>95000</v>
      </c>
      <c r="H72" s="32">
        <f>SUM(H6:H71)</f>
        <v>0</v>
      </c>
      <c r="I72" s="32">
        <f>SUM(I12:I71)</f>
        <v>231340.91</v>
      </c>
      <c r="J72" s="32">
        <f>SUM(J6:J71)</f>
        <v>1054672</v>
      </c>
      <c r="K72" s="32">
        <f>SUM(K7:K71)</f>
        <v>257398</v>
      </c>
      <c r="L72" s="32">
        <f>SUM(L54:L71)</f>
        <v>92997</v>
      </c>
      <c r="M72" s="32">
        <f>SUM(M34:M53)</f>
        <v>1274477</v>
      </c>
      <c r="N72" s="32">
        <f>SUM(N6:N70)</f>
        <v>65257.759999999995</v>
      </c>
      <c r="O72" s="32">
        <f>SUM(O54:O71)</f>
        <v>10039</v>
      </c>
      <c r="P72" s="32">
        <f>SUM(P54:P71)</f>
        <v>16877.45</v>
      </c>
      <c r="Q72" s="32">
        <f>SUM(Q12:Q24)</f>
        <v>16169.72</v>
      </c>
      <c r="R72" s="32">
        <f>SUM(R12:R24)</f>
        <v>84907.87</v>
      </c>
      <c r="S72" s="32">
        <f>SUM(S24:S71)</f>
        <v>30000</v>
      </c>
      <c r="T72" s="32">
        <f>SUM(T12:T21)</f>
        <v>42667.17</v>
      </c>
      <c r="U72" s="32">
        <f>SUM(U33:U71)</f>
        <v>7729</v>
      </c>
      <c r="V72" s="26">
        <f t="shared" si="1"/>
        <v>3279532.8800000004</v>
      </c>
    </row>
    <row r="73" spans="1:22" s="10" customFormat="1" ht="16.5">
      <c r="A73" s="17"/>
      <c r="B73" s="17"/>
      <c r="C73" s="18"/>
      <c r="D73" s="18"/>
      <c r="E73" s="18"/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1"/>
    </row>
    <row r="74" spans="1:21" s="10" customFormat="1" ht="16.5">
      <c r="A74" s="16" t="s">
        <v>9</v>
      </c>
      <c r="C74" s="40"/>
      <c r="D74" s="22"/>
      <c r="E74" s="2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s="10" customFormat="1" ht="16.5" hidden="1">
      <c r="A75" s="14" t="s">
        <v>16</v>
      </c>
      <c r="C75" s="40"/>
      <c r="D75" s="22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s="10" customFormat="1" ht="16.5" hidden="1">
      <c r="A76" s="16" t="s">
        <v>17</v>
      </c>
      <c r="C76" s="22"/>
      <c r="D76" s="22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s="10" customFormat="1" ht="16.5" hidden="1">
      <c r="A77" s="16" t="s">
        <v>36</v>
      </c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10" customFormat="1" ht="16.5" hidden="1">
      <c r="A78" s="16" t="s">
        <v>37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s="10" customFormat="1" ht="16.5" hidden="1">
      <c r="A79" s="16" t="s">
        <v>53</v>
      </c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s="10" customFormat="1" ht="16.5" hidden="1">
      <c r="A80" s="16" t="s">
        <v>54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s="10" customFormat="1" ht="16.5" hidden="1">
      <c r="A81" s="16" t="s">
        <v>60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s="10" customFormat="1" ht="16.5" hidden="1">
      <c r="A82" s="16" t="s">
        <v>61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s="10" customFormat="1" ht="16.5" hidden="1">
      <c r="A83" s="16" t="s">
        <v>71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s="10" customFormat="1" ht="16.5" hidden="1">
      <c r="A84" s="16" t="s">
        <v>72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s="10" customFormat="1" ht="16.5" hidden="1">
      <c r="A85" s="16" t="s">
        <v>77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s="10" customFormat="1" ht="16.5" hidden="1">
      <c r="A86" s="16" t="s">
        <v>78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ht="15" hidden="1">
      <c r="A87" s="16" t="s">
        <v>96</v>
      </c>
    </row>
    <row r="88" ht="15" hidden="1">
      <c r="A88" s="16" t="s">
        <v>86</v>
      </c>
    </row>
    <row r="89" ht="15" hidden="1">
      <c r="A89" s="16" t="s">
        <v>101</v>
      </c>
    </row>
    <row r="90" ht="15" hidden="1">
      <c r="A90" s="16" t="s">
        <v>102</v>
      </c>
    </row>
    <row r="91" ht="15" hidden="1">
      <c r="A91" s="16" t="s">
        <v>114</v>
      </c>
    </row>
    <row r="92" ht="15" hidden="1">
      <c r="A92" s="16" t="s">
        <v>115</v>
      </c>
    </row>
    <row r="93" ht="15" hidden="1">
      <c r="A93" s="16" t="s">
        <v>118</v>
      </c>
    </row>
    <row r="94" ht="15" hidden="1">
      <c r="A94" s="16" t="s">
        <v>117</v>
      </c>
    </row>
    <row r="95" ht="15" hidden="1">
      <c r="A95" s="16" t="s">
        <v>124</v>
      </c>
    </row>
    <row r="96" ht="15" hidden="1">
      <c r="A96" s="16" t="s">
        <v>123</v>
      </c>
    </row>
    <row r="97" ht="15" hidden="1">
      <c r="A97" s="16" t="s">
        <v>125</v>
      </c>
    </row>
    <row r="98" ht="15" hidden="1">
      <c r="A98" s="16" t="s">
        <v>126</v>
      </c>
    </row>
    <row r="99" ht="15" hidden="1">
      <c r="A99" s="16" t="s">
        <v>132</v>
      </c>
    </row>
    <row r="100" ht="15" hidden="1">
      <c r="A100" s="16" t="s">
        <v>117</v>
      </c>
    </row>
    <row r="101" ht="15">
      <c r="A101" s="16" t="s">
        <v>135</v>
      </c>
    </row>
    <row r="102" ht="15">
      <c r="A102" s="16" t="s">
        <v>133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2019-09-09T18:05:05Z</dcterms:modified>
  <cp:category/>
  <cp:version/>
  <cp:contentType/>
  <cp:contentStatus/>
</cp:coreProperties>
</file>