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METRO SOUTH WEST" sheetId="1" r:id="rId1"/>
  </sheets>
  <definedNames>
    <definedName name="_xlnm.Print_Area" localSheetId="0">'METRO SOUTH WEST'!$A$1:$G$43</definedName>
  </definedNames>
  <calcPr fullCalcOnLoad="1"/>
</workbook>
</file>

<file path=xl/sharedStrings.xml><?xml version="1.0" encoding="utf-8"?>
<sst xmlns="http://schemas.openxmlformats.org/spreadsheetml/2006/main" count="154" uniqueCount="73">
  <si>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</si>
  <si>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</si>
  <si>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</si>
  <si>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</si>
  <si>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</si>
  <si>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</si>
  <si>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</si>
  <si>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</si>
  <si>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</si>
  <si>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</si>
  <si>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</si>
  <si>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</si>
  <si>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</si>
  <si>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</si>
  <si>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METRO SOUTH WEST E &amp; T</t>
  </si>
  <si>
    <t>JULY 1, 2019- JUNE 30, 2020</t>
  </si>
  <si>
    <t>CT EOL 19CCMESWTRADE</t>
  </si>
  <si>
    <t>TRADE (SERVICE DATE 10.1.17-9.30.20)</t>
  </si>
  <si>
    <t>FTRADE2018</t>
  </si>
  <si>
    <t>7003-1010</t>
  </si>
  <si>
    <t>J202</t>
  </si>
  <si>
    <t>JULY 1, 2020- JUNE 30, 2021</t>
  </si>
  <si>
    <t>CT EOL 19CCMESWNEGREA</t>
  </si>
  <si>
    <t>FUIREA18</t>
  </si>
  <si>
    <t>7002-6624</t>
  </si>
  <si>
    <t>REA8</t>
  </si>
  <si>
    <t>TO ADD REA8 &amp; TRADE FUNDS</t>
  </si>
  <si>
    <t>INITIAL AWARD AUGUST 24, 2018</t>
  </si>
  <si>
    <t>BUDGET SHEET #1</t>
  </si>
  <si>
    <t>CT EOL 19CCMESWWIA</t>
  </si>
  <si>
    <t>TO ADD FY19 WIOA</t>
  </si>
  <si>
    <t>BUDGET SHEET #1 OCTOBER 1, 2018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</si>
  <si>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</si>
  <si>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</si>
  <si>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</si>
  <si>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</si>
  <si>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</si>
  <si>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</si>
  <si>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</si>
  <si>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</si>
  <si>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</si>
  <si>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</si>
  <si>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</si>
  <si>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</si>
  <si>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</si>
  <si>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</si>
  <si>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</t>
  </si>
  <si>
    <t>CT EOL 19CCMESWSOSWTF</t>
  </si>
  <si>
    <t>STATE ONE STOP</t>
  </si>
  <si>
    <t>STOSCC2019</t>
  </si>
  <si>
    <t>7003-0803</t>
  </si>
  <si>
    <t>J384</t>
  </si>
  <si>
    <t>N/A</t>
  </si>
  <si>
    <t>TO ADD FY19 SOS</t>
  </si>
  <si>
    <t>BUDGET SHEET #2 OCTOBER 10, 2018</t>
  </si>
  <si>
    <t>BUDGET SHEET #3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</si>
  <si>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</si>
  <si>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</si>
  <si>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</si>
  <si>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</si>
  <si>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</si>
  <si>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</si>
  <si>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</si>
  <si>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</si>
  <si>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#3 OCTOBER 31, 2018</t>
  </si>
  <si>
    <t>BUDGET SHEET #4</t>
  </si>
  <si>
    <t>TO ADD REA8  FUNDS</t>
  </si>
  <si>
    <t>BUDGET SHEET #4 NOVEMBER 21, 2018</t>
  </si>
  <si>
    <t>REA8 (SERVICE DATE 1.1.18-9.30.19)</t>
  </si>
  <si>
    <t>BUDGET SHEET #5</t>
  </si>
  <si>
    <t>INCENTIVE</t>
  </si>
  <si>
    <t>TO ADD INCENTIVE FUNDS</t>
  </si>
  <si>
    <t>BUDGET SHEET #5 NOVEMBER 29,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</si>
</sst>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3">
      <selection activeCell="L27" sqref="L27:L28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8" width="19.57421875" style="4" hidden="1" customWidth="1"/>
    <col min="9" max="9" width="18.57421875" style="4" hidden="1" customWidth="1"/>
    <col min="10" max="11" width="19.57421875" style="4" hidden="1" customWidth="1"/>
    <col min="12" max="12" width="19.57421875" style="4" customWidth="1"/>
    <col min="13" max="13" width="15.7109375" style="3" hidden="1" customWidth="1"/>
    <col min="14" max="16384" width="9.140625" style="3" customWidth="1"/>
  </cols>
  <sheetData>
    <row r="1" spans="1:12" ht="20.25">
      <c r="A1" s="3" t="s">
        <v>11</v>
      </c>
      <c r="B1" s="57" t="s">
        <v>10</v>
      </c>
      <c r="C1" s="58"/>
      <c r="D1" s="58"/>
      <c r="E1" s="58"/>
      <c r="F1" s="58"/>
      <c r="G1" s="58"/>
      <c r="H1" s="44"/>
      <c r="I1" s="44"/>
      <c r="J1" s="44"/>
      <c r="K1" s="44"/>
      <c r="L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14</v>
      </c>
      <c r="B3" s="15" t="s">
        <v>7</v>
      </c>
      <c r="C3" s="1"/>
    </row>
    <row r="4" spans="1:3" ht="20.25">
      <c r="A4" s="5"/>
      <c r="B4" s="6"/>
      <c r="C4" s="1"/>
    </row>
    <row r="5" spans="1:13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28</v>
      </c>
      <c r="I5" s="18" t="s">
        <v>46</v>
      </c>
      <c r="J5" s="18" t="s">
        <v>55</v>
      </c>
      <c r="K5" s="18" t="s">
        <v>65</v>
      </c>
      <c r="L5" s="18" t="s">
        <v>69</v>
      </c>
      <c r="M5" s="45" t="s">
        <v>6</v>
      </c>
    </row>
    <row r="6" spans="1:13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5"/>
    </row>
    <row r="7" spans="1:13" s="9" customFormat="1" ht="16.5" hidden="1">
      <c r="A7" s="24" t="s">
        <v>16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5"/>
    </row>
    <row r="8" spans="1:13" s="9" customFormat="1" ht="16.5" hidden="1">
      <c r="A8" s="47" t="s">
        <v>17</v>
      </c>
      <c r="B8" s="26" t="s">
        <v>13</v>
      </c>
      <c r="C8" s="48" t="s">
        <v>18</v>
      </c>
      <c r="D8" s="48" t="s">
        <v>19</v>
      </c>
      <c r="E8" s="49" t="s">
        <v>20</v>
      </c>
      <c r="F8" s="24">
        <v>17.245</v>
      </c>
      <c r="G8" s="27">
        <f>69196.11-2</f>
        <v>69194.11</v>
      </c>
      <c r="H8" s="27"/>
      <c r="I8" s="27"/>
      <c r="J8" s="27"/>
      <c r="K8" s="27"/>
      <c r="L8" s="27"/>
      <c r="M8" s="25">
        <f aca="true" t="shared" si="0" ref="M8:M13">SUM(G8:G8)</f>
        <v>69194.11</v>
      </c>
    </row>
    <row r="9" spans="1:13" s="11" customFormat="1" ht="16.5" hidden="1">
      <c r="A9" s="47" t="s">
        <v>17</v>
      </c>
      <c r="B9" s="26" t="s">
        <v>15</v>
      </c>
      <c r="C9" s="48" t="s">
        <v>18</v>
      </c>
      <c r="D9" s="48" t="s">
        <v>19</v>
      </c>
      <c r="E9" s="49" t="s">
        <v>20</v>
      </c>
      <c r="F9" s="24">
        <v>17.245</v>
      </c>
      <c r="G9" s="27">
        <v>1</v>
      </c>
      <c r="H9" s="27"/>
      <c r="I9" s="27"/>
      <c r="J9" s="27"/>
      <c r="K9" s="27"/>
      <c r="L9" s="27"/>
      <c r="M9" s="25">
        <f t="shared" si="0"/>
        <v>1</v>
      </c>
    </row>
    <row r="10" spans="1:13" s="11" customFormat="1" ht="16.5" hidden="1">
      <c r="A10" s="47" t="s">
        <v>17</v>
      </c>
      <c r="B10" s="26" t="s">
        <v>21</v>
      </c>
      <c r="C10" s="48" t="s">
        <v>18</v>
      </c>
      <c r="D10" s="48" t="s">
        <v>19</v>
      </c>
      <c r="E10" s="49" t="s">
        <v>20</v>
      </c>
      <c r="F10" s="24">
        <v>17.245</v>
      </c>
      <c r="G10" s="27">
        <v>1</v>
      </c>
      <c r="H10" s="27"/>
      <c r="I10" s="27"/>
      <c r="J10" s="27"/>
      <c r="K10" s="27"/>
      <c r="L10" s="27"/>
      <c r="M10" s="25">
        <f t="shared" si="0"/>
        <v>1</v>
      </c>
    </row>
    <row r="11" spans="1:13" s="12" customFormat="1" ht="16.5" hidden="1">
      <c r="A11" s="10"/>
      <c r="B11" s="20"/>
      <c r="C11" s="28"/>
      <c r="D11" s="23"/>
      <c r="E11" s="20"/>
      <c r="F11" s="20"/>
      <c r="G11" s="27"/>
      <c r="H11" s="27"/>
      <c r="I11" s="27"/>
      <c r="J11" s="27"/>
      <c r="K11" s="27"/>
      <c r="L11" s="27"/>
      <c r="M11" s="25">
        <f t="shared" si="0"/>
        <v>0</v>
      </c>
    </row>
    <row r="12" spans="1:13" s="11" customFormat="1" ht="16.5" hidden="1">
      <c r="A12" s="18" t="s">
        <v>8</v>
      </c>
      <c r="B12" s="20"/>
      <c r="C12" s="28"/>
      <c r="D12" s="23"/>
      <c r="E12" s="20"/>
      <c r="F12" s="20"/>
      <c r="G12" s="27"/>
      <c r="H12" s="27"/>
      <c r="I12" s="27"/>
      <c r="J12" s="27"/>
      <c r="K12" s="27"/>
      <c r="L12" s="27"/>
      <c r="M12" s="25">
        <f t="shared" si="0"/>
        <v>0</v>
      </c>
    </row>
    <row r="13" spans="1:13" s="12" customFormat="1" ht="16.5" hidden="1">
      <c r="A13" s="24" t="s">
        <v>22</v>
      </c>
      <c r="B13" s="20"/>
      <c r="C13" s="28"/>
      <c r="D13" s="20"/>
      <c r="E13" s="20"/>
      <c r="F13" s="23"/>
      <c r="G13" s="27"/>
      <c r="H13" s="27"/>
      <c r="I13" s="27"/>
      <c r="J13" s="27"/>
      <c r="K13" s="27"/>
      <c r="L13" s="27"/>
      <c r="M13" s="25">
        <f t="shared" si="0"/>
        <v>0</v>
      </c>
    </row>
    <row r="14" spans="1:13" s="12" customFormat="1" ht="15" hidden="1">
      <c r="A14" s="47" t="s">
        <v>68</v>
      </c>
      <c r="B14" s="26" t="s">
        <v>13</v>
      </c>
      <c r="C14" s="48" t="s">
        <v>23</v>
      </c>
      <c r="D14" s="48" t="s">
        <v>24</v>
      </c>
      <c r="E14" s="49" t="s">
        <v>25</v>
      </c>
      <c r="F14" s="24">
        <v>17.225</v>
      </c>
      <c r="G14" s="27">
        <v>24759.26</v>
      </c>
      <c r="H14" s="27"/>
      <c r="I14" s="27"/>
      <c r="J14" s="27"/>
      <c r="K14" s="27">
        <f>56856.94-1</f>
        <v>56855.94</v>
      </c>
      <c r="L14" s="27"/>
      <c r="M14" s="54">
        <f>SUM(G14:K14)</f>
        <v>81615.2</v>
      </c>
    </row>
    <row r="15" spans="1:13" s="11" customFormat="1" ht="16.5" hidden="1">
      <c r="A15" s="47" t="s">
        <v>68</v>
      </c>
      <c r="B15" s="26" t="s">
        <v>15</v>
      </c>
      <c r="C15" s="48" t="s">
        <v>23</v>
      </c>
      <c r="D15" s="48" t="s">
        <v>24</v>
      </c>
      <c r="E15" s="49" t="s">
        <v>25</v>
      </c>
      <c r="F15" s="24">
        <v>17.225</v>
      </c>
      <c r="G15" s="27"/>
      <c r="H15" s="27"/>
      <c r="I15" s="27"/>
      <c r="J15" s="27"/>
      <c r="K15" s="27">
        <v>1</v>
      </c>
      <c r="L15" s="27"/>
      <c r="M15" s="54">
        <f aca="true" t="shared" si="1" ref="M15:M26">SUM(G15:K15)</f>
        <v>1</v>
      </c>
    </row>
    <row r="16" spans="1:13" s="8" customFormat="1" ht="16.5">
      <c r="A16" s="18" t="s">
        <v>8</v>
      </c>
      <c r="B16" s="20"/>
      <c r="C16" s="21"/>
      <c r="D16" s="21"/>
      <c r="E16" s="22"/>
      <c r="F16" s="23"/>
      <c r="G16" s="27"/>
      <c r="H16" s="27"/>
      <c r="I16" s="27"/>
      <c r="J16" s="27"/>
      <c r="K16" s="27"/>
      <c r="L16" s="27"/>
      <c r="M16" s="54">
        <f t="shared" si="1"/>
        <v>0</v>
      </c>
    </row>
    <row r="17" spans="1:13" s="7" customFormat="1" ht="16.5">
      <c r="A17" s="24" t="s">
        <v>29</v>
      </c>
      <c r="B17" s="20"/>
      <c r="C17" s="21"/>
      <c r="D17" s="21"/>
      <c r="E17" s="22"/>
      <c r="F17" s="23"/>
      <c r="G17" s="27"/>
      <c r="H17" s="27"/>
      <c r="I17" s="27"/>
      <c r="J17" s="27"/>
      <c r="K17" s="27"/>
      <c r="L17" s="27"/>
      <c r="M17" s="54">
        <f t="shared" si="1"/>
        <v>0</v>
      </c>
    </row>
    <row r="18" spans="1:13" s="9" customFormat="1" ht="16.5" hidden="1">
      <c r="A18" s="47" t="s">
        <v>32</v>
      </c>
      <c r="B18" s="51" t="s">
        <v>33</v>
      </c>
      <c r="C18" s="52" t="s">
        <v>34</v>
      </c>
      <c r="D18" s="24" t="s">
        <v>35</v>
      </c>
      <c r="E18" s="45">
        <v>6301</v>
      </c>
      <c r="F18" s="26">
        <v>17.259</v>
      </c>
      <c r="G18" s="27"/>
      <c r="H18" s="27">
        <f>721991-2</f>
        <v>721989</v>
      </c>
      <c r="I18" s="27"/>
      <c r="J18" s="27"/>
      <c r="K18" s="27"/>
      <c r="L18" s="27"/>
      <c r="M18" s="54">
        <f t="shared" si="1"/>
        <v>721989</v>
      </c>
    </row>
    <row r="19" spans="1:13" s="12" customFormat="1" ht="15" hidden="1">
      <c r="A19" s="47" t="s">
        <v>32</v>
      </c>
      <c r="B19" s="26" t="s">
        <v>15</v>
      </c>
      <c r="C19" s="52" t="s">
        <v>34</v>
      </c>
      <c r="D19" s="24" t="s">
        <v>35</v>
      </c>
      <c r="E19" s="45">
        <v>6301</v>
      </c>
      <c r="F19" s="26">
        <v>17.259</v>
      </c>
      <c r="G19" s="27"/>
      <c r="H19" s="27">
        <v>1</v>
      </c>
      <c r="I19" s="27"/>
      <c r="J19" s="27"/>
      <c r="K19" s="27"/>
      <c r="L19" s="27"/>
      <c r="M19" s="54">
        <f t="shared" si="1"/>
        <v>1</v>
      </c>
    </row>
    <row r="20" spans="1:13" s="12" customFormat="1" ht="15" hidden="1">
      <c r="A20" s="47" t="s">
        <v>32</v>
      </c>
      <c r="B20" s="26" t="s">
        <v>21</v>
      </c>
      <c r="C20" s="52" t="s">
        <v>34</v>
      </c>
      <c r="D20" s="24" t="s">
        <v>35</v>
      </c>
      <c r="E20" s="45">
        <v>6301</v>
      </c>
      <c r="F20" s="26">
        <v>17.259</v>
      </c>
      <c r="G20" s="27"/>
      <c r="H20" s="27">
        <v>1</v>
      </c>
      <c r="I20" s="27"/>
      <c r="J20" s="27"/>
      <c r="K20" s="27"/>
      <c r="L20" s="27"/>
      <c r="M20" s="54">
        <f t="shared" si="1"/>
        <v>1</v>
      </c>
    </row>
    <row r="21" spans="1:13" s="12" customFormat="1" ht="15" hidden="1">
      <c r="A21" s="47" t="s">
        <v>36</v>
      </c>
      <c r="B21" s="26" t="s">
        <v>37</v>
      </c>
      <c r="C21" s="24" t="s">
        <v>38</v>
      </c>
      <c r="D21" s="53" t="s">
        <v>39</v>
      </c>
      <c r="E21" s="26" t="s">
        <v>40</v>
      </c>
      <c r="F21" s="53">
        <v>17.258</v>
      </c>
      <c r="G21" s="27"/>
      <c r="H21" s="27">
        <f>95323-2</f>
        <v>95321</v>
      </c>
      <c r="I21" s="27"/>
      <c r="J21" s="27"/>
      <c r="K21" s="27"/>
      <c r="L21" s="27"/>
      <c r="M21" s="54">
        <f t="shared" si="1"/>
        <v>95321</v>
      </c>
    </row>
    <row r="22" spans="1:13" s="11" customFormat="1" ht="16.5" hidden="1">
      <c r="A22" s="47" t="s">
        <v>41</v>
      </c>
      <c r="B22" s="26" t="s">
        <v>15</v>
      </c>
      <c r="C22" s="24" t="s">
        <v>38</v>
      </c>
      <c r="D22" s="53" t="s">
        <v>39</v>
      </c>
      <c r="E22" s="26" t="s">
        <v>40</v>
      </c>
      <c r="F22" s="53">
        <v>17.258</v>
      </c>
      <c r="G22" s="30"/>
      <c r="H22" s="30">
        <v>1</v>
      </c>
      <c r="I22" s="30"/>
      <c r="J22" s="30"/>
      <c r="K22" s="30"/>
      <c r="L22" s="30"/>
      <c r="M22" s="54">
        <f t="shared" si="1"/>
        <v>1</v>
      </c>
    </row>
    <row r="23" spans="1:13" s="11" customFormat="1" ht="16.5" hidden="1">
      <c r="A23" s="47" t="s">
        <v>36</v>
      </c>
      <c r="B23" s="26" t="s">
        <v>21</v>
      </c>
      <c r="C23" s="24" t="s">
        <v>38</v>
      </c>
      <c r="D23" s="53" t="s">
        <v>39</v>
      </c>
      <c r="E23" s="26" t="s">
        <v>40</v>
      </c>
      <c r="F23" s="53">
        <v>17.258</v>
      </c>
      <c r="G23" s="30"/>
      <c r="H23" s="30">
        <v>1</v>
      </c>
      <c r="I23" s="30"/>
      <c r="J23" s="30"/>
      <c r="K23" s="30"/>
      <c r="L23" s="30"/>
      <c r="M23" s="54">
        <f t="shared" si="1"/>
        <v>1</v>
      </c>
    </row>
    <row r="24" spans="1:13" s="7" customFormat="1" ht="15" hidden="1">
      <c r="A24" s="47" t="s">
        <v>42</v>
      </c>
      <c r="B24" s="26" t="s">
        <v>37</v>
      </c>
      <c r="C24" s="24" t="s">
        <v>43</v>
      </c>
      <c r="D24" s="53" t="s">
        <v>44</v>
      </c>
      <c r="E24" s="26" t="s">
        <v>45</v>
      </c>
      <c r="F24" s="53">
        <v>17.278</v>
      </c>
      <c r="G24" s="27"/>
      <c r="H24" s="27">
        <f>163619-2</f>
        <v>163617</v>
      </c>
      <c r="I24" s="27"/>
      <c r="J24" s="27"/>
      <c r="K24" s="27"/>
      <c r="L24" s="27"/>
      <c r="M24" s="54">
        <f t="shared" si="1"/>
        <v>163617</v>
      </c>
    </row>
    <row r="25" spans="1:13" s="9" customFormat="1" ht="16.5" hidden="1">
      <c r="A25" s="47" t="s">
        <v>42</v>
      </c>
      <c r="B25" s="26" t="s">
        <v>15</v>
      </c>
      <c r="C25" s="24" t="s">
        <v>43</v>
      </c>
      <c r="D25" s="53" t="s">
        <v>44</v>
      </c>
      <c r="E25" s="26" t="s">
        <v>45</v>
      </c>
      <c r="F25" s="53">
        <v>17.278</v>
      </c>
      <c r="G25" s="27"/>
      <c r="H25" s="27">
        <v>1</v>
      </c>
      <c r="I25" s="27"/>
      <c r="J25" s="27"/>
      <c r="K25" s="27"/>
      <c r="L25" s="27"/>
      <c r="M25" s="54">
        <f t="shared" si="1"/>
        <v>1</v>
      </c>
    </row>
    <row r="26" spans="1:13" s="12" customFormat="1" ht="15" hidden="1">
      <c r="A26" s="47" t="s">
        <v>42</v>
      </c>
      <c r="B26" s="26" t="s">
        <v>21</v>
      </c>
      <c r="C26" s="24" t="s">
        <v>43</v>
      </c>
      <c r="D26" s="53" t="s">
        <v>44</v>
      </c>
      <c r="E26" s="26" t="s">
        <v>45</v>
      </c>
      <c r="F26" s="53">
        <v>17.278</v>
      </c>
      <c r="G26" s="30"/>
      <c r="H26" s="30">
        <v>1</v>
      </c>
      <c r="I26" s="30"/>
      <c r="J26" s="30"/>
      <c r="K26" s="30"/>
      <c r="L26" s="30"/>
      <c r="M26" s="54">
        <f t="shared" si="1"/>
        <v>1</v>
      </c>
    </row>
    <row r="27" spans="1:13" s="12" customFormat="1" ht="15">
      <c r="A27" s="47" t="s">
        <v>70</v>
      </c>
      <c r="B27" s="26" t="s">
        <v>37</v>
      </c>
      <c r="C27" s="24" t="s">
        <v>38</v>
      </c>
      <c r="D27" s="53" t="s">
        <v>39</v>
      </c>
      <c r="E27" s="26">
        <v>6318</v>
      </c>
      <c r="F27" s="53">
        <v>17.258</v>
      </c>
      <c r="G27" s="30"/>
      <c r="H27" s="30"/>
      <c r="I27" s="30"/>
      <c r="J27" s="30"/>
      <c r="K27" s="30"/>
      <c r="L27" s="30">
        <f>30000*0.34</f>
        <v>10200</v>
      </c>
      <c r="M27" s="54">
        <f>SUM(K27:L27)</f>
        <v>10200</v>
      </c>
    </row>
    <row r="28" spans="1:13" s="12" customFormat="1" ht="15">
      <c r="A28" s="47" t="s">
        <v>70</v>
      </c>
      <c r="B28" s="26" t="s">
        <v>15</v>
      </c>
      <c r="C28" s="24" t="s">
        <v>38</v>
      </c>
      <c r="D28" s="53" t="s">
        <v>39</v>
      </c>
      <c r="E28" s="26">
        <v>6319</v>
      </c>
      <c r="F28" s="53">
        <v>17.258</v>
      </c>
      <c r="G28" s="30"/>
      <c r="H28" s="30"/>
      <c r="I28" s="30"/>
      <c r="J28" s="30"/>
      <c r="K28" s="30"/>
      <c r="L28" s="30">
        <f>30000*0.66</f>
        <v>19800</v>
      </c>
      <c r="M28" s="54">
        <f aca="true" t="shared" si="2" ref="M28:M39">SUM(K28:L28)</f>
        <v>19800</v>
      </c>
    </row>
    <row r="29" spans="1:13" s="12" customFormat="1" ht="15" hidden="1">
      <c r="A29" s="18" t="s">
        <v>8</v>
      </c>
      <c r="B29" s="26"/>
      <c r="C29" s="24"/>
      <c r="D29" s="53"/>
      <c r="E29" s="26"/>
      <c r="F29" s="53"/>
      <c r="G29" s="30"/>
      <c r="H29" s="30"/>
      <c r="I29" s="30"/>
      <c r="J29" s="30"/>
      <c r="K29" s="30"/>
      <c r="L29" s="30"/>
      <c r="M29" s="54">
        <f t="shared" si="2"/>
        <v>0</v>
      </c>
    </row>
    <row r="30" spans="1:13" s="12" customFormat="1" ht="15" hidden="1">
      <c r="A30" s="24" t="s">
        <v>47</v>
      </c>
      <c r="B30" s="26"/>
      <c r="C30" s="24"/>
      <c r="D30" s="53"/>
      <c r="E30" s="26"/>
      <c r="F30" s="53"/>
      <c r="G30" s="30"/>
      <c r="H30" s="30"/>
      <c r="I30" s="30"/>
      <c r="J30" s="30"/>
      <c r="K30" s="30"/>
      <c r="L30" s="30"/>
      <c r="M30" s="54">
        <f t="shared" si="2"/>
        <v>0</v>
      </c>
    </row>
    <row r="31" spans="1:13" s="12" customFormat="1" ht="15" hidden="1">
      <c r="A31" s="56" t="s">
        <v>56</v>
      </c>
      <c r="B31" s="26" t="s">
        <v>13</v>
      </c>
      <c r="C31" s="48" t="s">
        <v>57</v>
      </c>
      <c r="D31" s="48" t="s">
        <v>58</v>
      </c>
      <c r="E31" s="49" t="s">
        <v>59</v>
      </c>
      <c r="F31" s="26">
        <v>17.207</v>
      </c>
      <c r="G31" s="30"/>
      <c r="H31" s="30"/>
      <c r="I31" s="30"/>
      <c r="J31" s="30">
        <f>443856-2</f>
        <v>443854</v>
      </c>
      <c r="K31" s="30"/>
      <c r="L31" s="30"/>
      <c r="M31" s="54">
        <f t="shared" si="2"/>
        <v>0</v>
      </c>
    </row>
    <row r="32" spans="1:13" s="12" customFormat="1" ht="15" hidden="1">
      <c r="A32" s="56" t="s">
        <v>56</v>
      </c>
      <c r="B32" s="26" t="s">
        <v>15</v>
      </c>
      <c r="C32" s="48" t="s">
        <v>57</v>
      </c>
      <c r="D32" s="48" t="s">
        <v>58</v>
      </c>
      <c r="E32" s="49" t="s">
        <v>59</v>
      </c>
      <c r="F32" s="26">
        <v>17.207</v>
      </c>
      <c r="G32" s="30"/>
      <c r="H32" s="30"/>
      <c r="I32" s="30"/>
      <c r="J32" s="30">
        <v>1</v>
      </c>
      <c r="K32" s="30"/>
      <c r="L32" s="30"/>
      <c r="M32" s="54">
        <f t="shared" si="2"/>
        <v>0</v>
      </c>
    </row>
    <row r="33" spans="1:13" s="12" customFormat="1" ht="15" hidden="1">
      <c r="A33" s="56" t="s">
        <v>56</v>
      </c>
      <c r="B33" s="26" t="s">
        <v>21</v>
      </c>
      <c r="C33" s="48" t="s">
        <v>57</v>
      </c>
      <c r="D33" s="48" t="s">
        <v>58</v>
      </c>
      <c r="E33" s="49" t="s">
        <v>59</v>
      </c>
      <c r="F33" s="26">
        <v>17.207</v>
      </c>
      <c r="G33" s="30"/>
      <c r="H33" s="30"/>
      <c r="I33" s="30"/>
      <c r="J33" s="30">
        <v>1</v>
      </c>
      <c r="K33" s="30"/>
      <c r="L33" s="30"/>
      <c r="M33" s="54">
        <f t="shared" si="2"/>
        <v>0</v>
      </c>
    </row>
    <row r="34" spans="1:13" s="12" customFormat="1" ht="15" hidden="1">
      <c r="A34" s="56" t="s">
        <v>60</v>
      </c>
      <c r="B34" s="26" t="s">
        <v>13</v>
      </c>
      <c r="C34" s="48" t="s">
        <v>57</v>
      </c>
      <c r="D34" s="48" t="s">
        <v>58</v>
      </c>
      <c r="E34" s="49" t="s">
        <v>61</v>
      </c>
      <c r="F34" s="26" t="s">
        <v>62</v>
      </c>
      <c r="G34" s="30"/>
      <c r="H34" s="30"/>
      <c r="I34" s="30"/>
      <c r="J34" s="30">
        <f>109935-2</f>
        <v>109933</v>
      </c>
      <c r="K34" s="30"/>
      <c r="L34" s="30"/>
      <c r="M34" s="54">
        <f t="shared" si="2"/>
        <v>0</v>
      </c>
    </row>
    <row r="35" spans="1:13" s="12" customFormat="1" ht="15" hidden="1">
      <c r="A35" s="56" t="s">
        <v>60</v>
      </c>
      <c r="B35" s="26" t="s">
        <v>15</v>
      </c>
      <c r="C35" s="48" t="s">
        <v>57</v>
      </c>
      <c r="D35" s="48" t="s">
        <v>58</v>
      </c>
      <c r="E35" s="49" t="s">
        <v>61</v>
      </c>
      <c r="F35" s="26" t="s">
        <v>62</v>
      </c>
      <c r="G35" s="30"/>
      <c r="H35" s="30"/>
      <c r="I35" s="30"/>
      <c r="J35" s="30">
        <v>1</v>
      </c>
      <c r="K35" s="30"/>
      <c r="L35" s="30"/>
      <c r="M35" s="54">
        <f t="shared" si="2"/>
        <v>0</v>
      </c>
    </row>
    <row r="36" spans="1:13" s="12" customFormat="1" ht="15" hidden="1">
      <c r="A36" s="56" t="s">
        <v>60</v>
      </c>
      <c r="B36" s="26" t="s">
        <v>21</v>
      </c>
      <c r="C36" s="48" t="s">
        <v>57</v>
      </c>
      <c r="D36" s="48" t="s">
        <v>58</v>
      </c>
      <c r="E36" s="49" t="s">
        <v>61</v>
      </c>
      <c r="F36" s="26" t="s">
        <v>62</v>
      </c>
      <c r="G36" s="30"/>
      <c r="H36" s="30"/>
      <c r="I36" s="30"/>
      <c r="J36" s="30">
        <v>1</v>
      </c>
      <c r="K36" s="30"/>
      <c r="L36" s="30"/>
      <c r="M36" s="54">
        <f t="shared" si="2"/>
        <v>0</v>
      </c>
    </row>
    <row r="37" spans="1:13" s="11" customFormat="1" ht="16.5" hidden="1">
      <c r="A37" s="18" t="s">
        <v>8</v>
      </c>
      <c r="B37" s="20"/>
      <c r="C37" s="29"/>
      <c r="D37" s="23"/>
      <c r="E37" s="29"/>
      <c r="F37" s="23"/>
      <c r="G37" s="30"/>
      <c r="H37" s="30"/>
      <c r="I37" s="30"/>
      <c r="J37" s="30"/>
      <c r="K37" s="30"/>
      <c r="L37" s="30"/>
      <c r="M37" s="54">
        <f t="shared" si="2"/>
        <v>0</v>
      </c>
    </row>
    <row r="38" spans="1:13" s="11" customFormat="1" ht="16.5" hidden="1">
      <c r="A38" s="24" t="s">
        <v>47</v>
      </c>
      <c r="B38" s="23"/>
      <c r="C38" s="29"/>
      <c r="D38" s="23"/>
      <c r="E38" s="29"/>
      <c r="F38" s="23"/>
      <c r="G38" s="30"/>
      <c r="H38" s="30"/>
      <c r="I38" s="30"/>
      <c r="J38" s="30"/>
      <c r="K38" s="30"/>
      <c r="L38" s="30"/>
      <c r="M38" s="54">
        <f t="shared" si="2"/>
        <v>0</v>
      </c>
    </row>
    <row r="39" spans="1:13" s="11" customFormat="1" ht="16.5" hidden="1">
      <c r="A39" s="55" t="s">
        <v>48</v>
      </c>
      <c r="B39" s="26" t="s">
        <v>37</v>
      </c>
      <c r="C39" s="48" t="s">
        <v>49</v>
      </c>
      <c r="D39" s="48" t="s">
        <v>50</v>
      </c>
      <c r="E39" s="48" t="s">
        <v>51</v>
      </c>
      <c r="F39" s="26" t="s">
        <v>52</v>
      </c>
      <c r="G39" s="30"/>
      <c r="H39" s="30"/>
      <c r="I39" s="30">
        <v>375488</v>
      </c>
      <c r="J39" s="30"/>
      <c r="K39" s="30"/>
      <c r="L39" s="30"/>
      <c r="M39" s="54">
        <f t="shared" si="2"/>
        <v>0</v>
      </c>
    </row>
    <row r="40" spans="1:13" s="11" customFormat="1" ht="16.5">
      <c r="A40" s="13"/>
      <c r="B40" s="31"/>
      <c r="C40" s="31"/>
      <c r="D40" s="23"/>
      <c r="E40" s="23"/>
      <c r="F40" s="23"/>
      <c r="G40" s="27"/>
      <c r="H40" s="27"/>
      <c r="I40" s="27"/>
      <c r="J40" s="27"/>
      <c r="K40" s="27"/>
      <c r="L40" s="27"/>
      <c r="M40" s="54">
        <f>SUM(I40:J40)</f>
        <v>0</v>
      </c>
    </row>
    <row r="41" spans="1:13" s="11" customFormat="1" ht="18.75">
      <c r="A41" s="14" t="s">
        <v>0</v>
      </c>
      <c r="B41" s="32"/>
      <c r="C41" s="33"/>
      <c r="D41" s="33"/>
      <c r="E41" s="33"/>
      <c r="F41" s="34"/>
      <c r="G41" s="35">
        <f>SUM(G8:G38)</f>
        <v>93955.37</v>
      </c>
      <c r="H41" s="35">
        <f>SUM(H15:H40)</f>
        <v>980933</v>
      </c>
      <c r="I41" s="35">
        <f>SUM(I36:I40)</f>
        <v>375488</v>
      </c>
      <c r="J41" s="35">
        <f>SUM(J29:J40)</f>
        <v>553791</v>
      </c>
      <c r="K41" s="35">
        <f>SUM(K11:K40)</f>
        <v>56856.94</v>
      </c>
      <c r="L41" s="35">
        <f>SUM(L27:L40)</f>
        <v>30000</v>
      </c>
      <c r="M41" s="46">
        <f>SUM(M8:M40)</f>
        <v>1161745.31</v>
      </c>
    </row>
    <row r="42" spans="1:13" s="11" customFormat="1" ht="18.75">
      <c r="A42" s="37"/>
      <c r="B42" s="38"/>
      <c r="C42" s="39"/>
      <c r="D42" s="39"/>
      <c r="E42" s="39"/>
      <c r="F42" s="40"/>
      <c r="G42" s="41"/>
      <c r="H42" s="41"/>
      <c r="I42" s="41"/>
      <c r="J42" s="41"/>
      <c r="K42" s="41"/>
      <c r="L42" s="41"/>
      <c r="M42" s="42"/>
    </row>
    <row r="43" spans="1:2" ht="16.5">
      <c r="A43" s="12" t="s">
        <v>9</v>
      </c>
      <c r="B43" s="11"/>
    </row>
    <row r="44" ht="15" hidden="1">
      <c r="A44" s="36" t="s">
        <v>27</v>
      </c>
    </row>
    <row r="45" ht="15" hidden="1">
      <c r="A45" s="50" t="s">
        <v>26</v>
      </c>
    </row>
    <row r="46" ht="15" hidden="1">
      <c r="A46" s="50" t="s">
        <v>31</v>
      </c>
    </row>
    <row r="47" ht="15" hidden="1">
      <c r="A47" s="50" t="s">
        <v>30</v>
      </c>
    </row>
    <row r="48" ht="15" hidden="1">
      <c r="A48" s="50" t="s">
        <v>54</v>
      </c>
    </row>
    <row r="49" ht="15" hidden="1">
      <c r="A49" s="50" t="s">
        <v>53</v>
      </c>
    </row>
    <row r="50" ht="15" hidden="1">
      <c r="A50" s="50" t="s">
        <v>64</v>
      </c>
    </row>
    <row r="51" ht="15" hidden="1">
      <c r="A51" s="50" t="s">
        <v>63</v>
      </c>
    </row>
    <row r="52" ht="15" hidden="1">
      <c r="A52" s="50" t="s">
        <v>67</v>
      </c>
    </row>
    <row r="53" ht="15" hidden="1">
      <c r="A53" s="50" t="s">
        <v>66</v>
      </c>
    </row>
    <row r="54" ht="15">
      <c r="A54" s="50" t="s">
        <v>72</v>
      </c>
    </row>
    <row r="55" ht="15">
      <c r="A55" s="50" t="s">
        <v>71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2018-11-29T19:03:47Z</dcterms:modified>
  <cp:category/>
  <cp:version/>
  <cp:contentType/>
  <cp:contentStatus/>
</cp:coreProperties>
</file>