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SHORE" sheetId="1" r:id="rId1"/>
  </sheets>
  <definedNames>
    <definedName name="_xlnm.Print_Area" localSheetId="0">'NORTH SHORE'!$A$1:$G$62</definedName>
  </definedNames>
  <calcPr fullCalcOnLoad="1"/>
</workbook>
</file>

<file path=xl/sharedStrings.xml><?xml version="1.0" encoding="utf-8"?>
<sst xmlns="http://schemas.openxmlformats.org/spreadsheetml/2006/main" count="209" uniqueCount="101">
  <si>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</si>
  <si>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</si>
  <si>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</si>
  <si>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</si>
  <si>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</si>
  <si>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</si>
  <si>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</si>
  <si>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</si>
  <si>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</si>
  <si>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</si>
  <si>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</si>
  <si>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</si>
  <si>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</si>
  <si>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</si>
  <si>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CITY OF SALEM -NORTH SHORE</t>
  </si>
  <si>
    <t>CT EOL 19CCSALESOSWTF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</si>
  <si>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</si>
  <si>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</si>
  <si>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</si>
  <si>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</si>
  <si>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</si>
  <si>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</si>
  <si>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</si>
  <si>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</si>
  <si>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</si>
  <si>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</si>
  <si>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</si>
  <si>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</si>
  <si>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</si>
  <si>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</si>
  <si>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19CCSALETRADE</t>
  </si>
  <si>
    <t>TO ADD REA8 &amp; TRADE FUNDS</t>
  </si>
  <si>
    <t>BUDGET SHEET #1 AUGUST 27, 2018</t>
  </si>
  <si>
    <t>BUDGET SHEET #2</t>
  </si>
  <si>
    <t>CT EOL 19CCSALENEGREA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</si>
  <si>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</si>
  <si>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</si>
  <si>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</si>
  <si>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</si>
  <si>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</si>
  <si>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</si>
  <si>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</si>
  <si>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JOBS FOR VETS INCENTIVE AWARD</t>
  </si>
  <si>
    <t>OCT 1, 2018 - DEC 31, 2018</t>
  </si>
  <si>
    <t>FVETS2018</t>
  </si>
  <si>
    <t>7002-6628</t>
  </si>
  <si>
    <t>J210</t>
  </si>
  <si>
    <t>CT EOL 19CCSALEVETSUI</t>
  </si>
  <si>
    <t>TO ADD VETS INCENTIVE FUNDS</t>
  </si>
  <si>
    <t>BUDGET SHEET #3 SEPTEMBER 24,  2018</t>
  </si>
  <si>
    <t>BUDGET SHEET #4</t>
  </si>
  <si>
    <t>CT EOL 19CCSALEWIA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</si>
  <si>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</si>
  <si>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</si>
  <si>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</si>
  <si>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</si>
  <si>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</si>
  <si>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</si>
  <si>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</si>
  <si>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</si>
  <si>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</si>
  <si>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</si>
  <si>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</si>
  <si>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</si>
  <si>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</si>
  <si>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</si>
  <si>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</si>
  <si>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#4 OCTOBER 1, 2018</t>
  </si>
  <si>
    <t>BUDGET SHEET #5</t>
  </si>
  <si>
    <t>STATE ONE STOP</t>
  </si>
  <si>
    <t>STOSCC2019</t>
  </si>
  <si>
    <t>7003-0803</t>
  </si>
  <si>
    <t>J384</t>
  </si>
  <si>
    <t>TO ADD FY19 SOS</t>
  </si>
  <si>
    <t>BUDGET SHEET #5 OCTOBER 10, 2018</t>
  </si>
  <si>
    <t>BUDGET SHEET #6</t>
  </si>
  <si>
    <t>TO ADD FY19 WP</t>
  </si>
  <si>
    <t>BUDGET SHEET #6 OCTOBER 31, 2018</t>
  </si>
  <si>
    <t>CT EOL 19CCSALEWP</t>
  </si>
  <si>
    <t>WP 90%</t>
  </si>
  <si>
    <t>FES2019</t>
  </si>
  <si>
    <t>7002-6626</t>
  </si>
  <si>
    <t>J305</t>
  </si>
  <si>
    <t>WP 10%</t>
  </si>
  <si>
    <t>J307</t>
  </si>
  <si>
    <t>17.207</t>
  </si>
  <si>
    <t>BUDGET SHEET #7</t>
  </si>
  <si>
    <t>OCTOBER 1, 2018- JUNE 30, 2019</t>
  </si>
  <si>
    <t>FWIAADT19B</t>
  </si>
  <si>
    <t>FWIADWK19B</t>
  </si>
  <si>
    <t>TO ADD FY19 WIOA FUNDS</t>
  </si>
  <si>
    <t>BUDGET SHEET #7 DECEMBER 4, 2018</t>
  </si>
  <si>
    <t>BUDGET SHEET #8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</si>
  <si>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</si>
  <si>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</si>
  <si>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</si>
  <si>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</si>
  <si>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</si>
  <si>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</si>
  <si>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TO INCREASE APPRENTICE  FUNDS</t>
  </si>
  <si>
    <t>BUDGET SHEET #8 DECEMBER 17,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</si>
</sst>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44" fontId="9" fillId="0" borderId="10" xfId="44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5">
      <selection activeCell="A32" sqref="A32:IV33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00390625" style="4" customWidth="1"/>
    <col min="7" max="7" width="13.7109375" style="4" hidden="1" customWidth="1"/>
    <col min="8" max="14" width="19.57421875" style="4" hidden="1" customWidth="1"/>
    <col min="15" max="15" width="19.57421875" style="4" customWidth="1"/>
    <col min="16" max="16" width="15.7109375" style="3" hidden="1" customWidth="1"/>
    <col min="17" max="16384" width="9.140625" style="3" customWidth="1"/>
  </cols>
  <sheetData>
    <row r="1" spans="1:15" ht="20.25">
      <c r="A1" s="3" t="s">
        <v>11</v>
      </c>
      <c r="B1" s="69" t="s">
        <v>10</v>
      </c>
      <c r="C1" s="70"/>
      <c r="D1" s="70"/>
      <c r="E1" s="70"/>
      <c r="F1" s="70"/>
      <c r="G1" s="70"/>
      <c r="H1" s="49"/>
      <c r="I1" s="49"/>
      <c r="J1" s="49"/>
      <c r="K1" s="49"/>
      <c r="L1" s="49"/>
      <c r="M1" s="49"/>
      <c r="N1" s="49"/>
      <c r="O1" s="49"/>
    </row>
    <row r="2" spans="1:6" ht="20.25">
      <c r="A2" s="5"/>
      <c r="B2" s="17"/>
      <c r="C2" s="17"/>
      <c r="D2" s="17"/>
      <c r="E2" s="18"/>
      <c r="F2" s="18"/>
    </row>
    <row r="3" spans="1:3" ht="20.25">
      <c r="A3" s="46" t="s">
        <v>14</v>
      </c>
      <c r="B3" s="17" t="s">
        <v>7</v>
      </c>
      <c r="C3" s="1"/>
    </row>
    <row r="4" spans="1:3" ht="20.25">
      <c r="A4" s="5"/>
      <c r="B4" s="6"/>
      <c r="C4" s="1"/>
    </row>
    <row r="5" spans="1:16" s="21" customFormat="1" ht="30">
      <c r="A5" s="19"/>
      <c r="B5" s="20" t="s">
        <v>2</v>
      </c>
      <c r="C5" s="20" t="s">
        <v>3</v>
      </c>
      <c r="D5" s="20" t="s">
        <v>4</v>
      </c>
      <c r="E5" s="20" t="s">
        <v>5</v>
      </c>
      <c r="F5" s="20" t="s">
        <v>1</v>
      </c>
      <c r="G5" s="20" t="s">
        <v>12</v>
      </c>
      <c r="H5" s="20" t="s">
        <v>23</v>
      </c>
      <c r="I5" s="20" t="s">
        <v>33</v>
      </c>
      <c r="J5" s="20" t="s">
        <v>41</v>
      </c>
      <c r="K5" s="20" t="s">
        <v>50</v>
      </c>
      <c r="L5" s="20" t="s">
        <v>68</v>
      </c>
      <c r="M5" s="20" t="s">
        <v>75</v>
      </c>
      <c r="N5" s="20" t="s">
        <v>86</v>
      </c>
      <c r="O5" s="20" t="s">
        <v>92</v>
      </c>
      <c r="P5" s="50" t="s">
        <v>6</v>
      </c>
    </row>
    <row r="6" spans="1:16" s="7" customFormat="1" ht="16.5" hidden="1">
      <c r="A6" s="20" t="s">
        <v>8</v>
      </c>
      <c r="B6" s="22"/>
      <c r="C6" s="23"/>
      <c r="D6" s="23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7"/>
    </row>
    <row r="7" spans="1:16" s="9" customFormat="1" ht="16.5" hidden="1">
      <c r="A7" s="26" t="s">
        <v>15</v>
      </c>
      <c r="B7" s="22"/>
      <c r="C7" s="23"/>
      <c r="D7" s="23"/>
      <c r="E7" s="24"/>
      <c r="F7" s="25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s="10" customFormat="1" ht="16.5" hidden="1">
      <c r="A8" s="52" t="s">
        <v>18</v>
      </c>
      <c r="B8" s="28" t="s">
        <v>13</v>
      </c>
      <c r="C8" s="53" t="s">
        <v>19</v>
      </c>
      <c r="D8" s="53" t="s">
        <v>20</v>
      </c>
      <c r="E8" s="53" t="s">
        <v>21</v>
      </c>
      <c r="F8" s="26" t="s">
        <v>22</v>
      </c>
      <c r="G8" s="33">
        <v>95000</v>
      </c>
      <c r="H8" s="33"/>
      <c r="I8" s="33"/>
      <c r="J8" s="33"/>
      <c r="K8" s="33"/>
      <c r="L8" s="33"/>
      <c r="M8" s="33"/>
      <c r="N8" s="33"/>
      <c r="O8" s="33"/>
      <c r="P8" s="54">
        <f>SUM(G8)</f>
        <v>95000</v>
      </c>
    </row>
    <row r="9" spans="1:16" s="10" customFormat="1" ht="16.5" hidden="1">
      <c r="A9" s="64" t="s">
        <v>69</v>
      </c>
      <c r="B9" s="28" t="s">
        <v>57</v>
      </c>
      <c r="C9" s="53" t="s">
        <v>70</v>
      </c>
      <c r="D9" s="53" t="s">
        <v>71</v>
      </c>
      <c r="E9" s="53" t="s">
        <v>72</v>
      </c>
      <c r="F9" s="28" t="s">
        <v>22</v>
      </c>
      <c r="G9" s="29"/>
      <c r="H9" s="29"/>
      <c r="I9" s="29"/>
      <c r="J9" s="29"/>
      <c r="K9" s="29"/>
      <c r="L9" s="29">
        <v>243594</v>
      </c>
      <c r="M9" s="29"/>
      <c r="N9" s="29"/>
      <c r="O9" s="29"/>
      <c r="P9" s="54">
        <f>SUM(K9:L9)</f>
        <v>243594</v>
      </c>
    </row>
    <row r="10" spans="1:16" s="10" customFormat="1" ht="16.5" hidden="1">
      <c r="A10" s="64"/>
      <c r="B10" s="28"/>
      <c r="C10" s="53"/>
      <c r="D10" s="53"/>
      <c r="E10" s="53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54">
        <f>SUM(L10:M10)</f>
        <v>0</v>
      </c>
    </row>
    <row r="11" spans="1:16" s="10" customFormat="1" ht="16.5" hidden="1">
      <c r="A11" s="20" t="s">
        <v>8</v>
      </c>
      <c r="B11" s="28"/>
      <c r="C11" s="53"/>
      <c r="D11" s="53"/>
      <c r="E11" s="53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54">
        <f aca="true" t="shared" si="0" ref="P11:P21">SUM(L11:M11)</f>
        <v>0</v>
      </c>
    </row>
    <row r="12" spans="1:16" s="10" customFormat="1" ht="16.5" hidden="1">
      <c r="A12" s="26" t="s">
        <v>78</v>
      </c>
      <c r="B12" s="28"/>
      <c r="C12" s="53"/>
      <c r="D12" s="53"/>
      <c r="E12" s="53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54">
        <f t="shared" si="0"/>
        <v>0</v>
      </c>
    </row>
    <row r="13" spans="1:16" s="10" customFormat="1" ht="16.5" hidden="1">
      <c r="A13" s="47" t="s">
        <v>79</v>
      </c>
      <c r="B13" s="28" t="s">
        <v>13</v>
      </c>
      <c r="C13" s="53" t="s">
        <v>80</v>
      </c>
      <c r="D13" s="53" t="s">
        <v>81</v>
      </c>
      <c r="E13" s="56" t="s">
        <v>82</v>
      </c>
      <c r="F13" s="28">
        <v>17.207</v>
      </c>
      <c r="G13" s="29"/>
      <c r="H13" s="29"/>
      <c r="I13" s="29"/>
      <c r="J13" s="29"/>
      <c r="K13" s="29"/>
      <c r="L13" s="29"/>
      <c r="M13" s="29">
        <f>1143-2</f>
        <v>1141</v>
      </c>
      <c r="N13" s="29"/>
      <c r="O13" s="29"/>
      <c r="P13" s="54">
        <f t="shared" si="0"/>
        <v>1141</v>
      </c>
    </row>
    <row r="14" spans="1:16" s="10" customFormat="1" ht="16.5" hidden="1">
      <c r="A14" s="47" t="s">
        <v>79</v>
      </c>
      <c r="B14" s="28" t="s">
        <v>28</v>
      </c>
      <c r="C14" s="53" t="s">
        <v>80</v>
      </c>
      <c r="D14" s="53" t="s">
        <v>81</v>
      </c>
      <c r="E14" s="56" t="s">
        <v>82</v>
      </c>
      <c r="F14" s="28">
        <v>17.207</v>
      </c>
      <c r="G14" s="29"/>
      <c r="H14" s="29"/>
      <c r="I14" s="29"/>
      <c r="J14" s="29"/>
      <c r="K14" s="29"/>
      <c r="L14" s="29"/>
      <c r="M14" s="29">
        <v>1</v>
      </c>
      <c r="N14" s="29"/>
      <c r="O14" s="29"/>
      <c r="P14" s="54">
        <f t="shared" si="0"/>
        <v>1</v>
      </c>
    </row>
    <row r="15" spans="1:16" s="10" customFormat="1" ht="16.5" hidden="1">
      <c r="A15" s="47" t="s">
        <v>79</v>
      </c>
      <c r="B15" s="28" t="s">
        <v>29</v>
      </c>
      <c r="C15" s="53" t="s">
        <v>80</v>
      </c>
      <c r="D15" s="53" t="s">
        <v>81</v>
      </c>
      <c r="E15" s="56" t="s">
        <v>82</v>
      </c>
      <c r="F15" s="28">
        <v>17.207</v>
      </c>
      <c r="G15" s="29"/>
      <c r="H15" s="29"/>
      <c r="I15" s="29"/>
      <c r="J15" s="29"/>
      <c r="K15" s="29"/>
      <c r="L15" s="29"/>
      <c r="M15" s="29">
        <v>1</v>
      </c>
      <c r="N15" s="29"/>
      <c r="O15" s="29"/>
      <c r="P15" s="54">
        <f t="shared" si="0"/>
        <v>1</v>
      </c>
    </row>
    <row r="16" spans="1:16" s="10" customFormat="1" ht="16.5" hidden="1">
      <c r="A16" s="47" t="s">
        <v>83</v>
      </c>
      <c r="B16" s="28" t="s">
        <v>13</v>
      </c>
      <c r="C16" s="53" t="s">
        <v>80</v>
      </c>
      <c r="D16" s="53" t="s">
        <v>81</v>
      </c>
      <c r="E16" s="56" t="s">
        <v>84</v>
      </c>
      <c r="F16" s="28" t="s">
        <v>85</v>
      </c>
      <c r="G16" s="29"/>
      <c r="H16" s="29"/>
      <c r="I16" s="29"/>
      <c r="J16" s="29"/>
      <c r="K16" s="29"/>
      <c r="L16" s="29"/>
      <c r="M16" s="29">
        <f>51225-2</f>
        <v>51223</v>
      </c>
      <c r="N16" s="29"/>
      <c r="O16" s="29"/>
      <c r="P16" s="54">
        <f t="shared" si="0"/>
        <v>51223</v>
      </c>
    </row>
    <row r="17" spans="1:16" s="10" customFormat="1" ht="16.5" hidden="1">
      <c r="A17" s="47" t="s">
        <v>83</v>
      </c>
      <c r="B17" s="28" t="s">
        <v>28</v>
      </c>
      <c r="C17" s="53" t="s">
        <v>80</v>
      </c>
      <c r="D17" s="53" t="s">
        <v>81</v>
      </c>
      <c r="E17" s="56" t="s">
        <v>84</v>
      </c>
      <c r="F17" s="28" t="s">
        <v>85</v>
      </c>
      <c r="G17" s="29"/>
      <c r="H17" s="29"/>
      <c r="I17" s="29"/>
      <c r="J17" s="29"/>
      <c r="K17" s="29"/>
      <c r="L17" s="29"/>
      <c r="M17" s="29">
        <v>1</v>
      </c>
      <c r="N17" s="29"/>
      <c r="O17" s="29"/>
      <c r="P17" s="54">
        <f t="shared" si="0"/>
        <v>1</v>
      </c>
    </row>
    <row r="18" spans="1:16" s="10" customFormat="1" ht="16.5" hidden="1">
      <c r="A18" s="47" t="s">
        <v>83</v>
      </c>
      <c r="B18" s="28" t="s">
        <v>29</v>
      </c>
      <c r="C18" s="53" t="s">
        <v>80</v>
      </c>
      <c r="D18" s="53" t="s">
        <v>81</v>
      </c>
      <c r="E18" s="56" t="s">
        <v>84</v>
      </c>
      <c r="F18" s="28" t="s">
        <v>85</v>
      </c>
      <c r="G18" s="29"/>
      <c r="H18" s="29"/>
      <c r="I18" s="29"/>
      <c r="J18" s="29"/>
      <c r="K18" s="29"/>
      <c r="L18" s="29"/>
      <c r="M18" s="29">
        <v>1</v>
      </c>
      <c r="N18" s="29"/>
      <c r="O18" s="29"/>
      <c r="P18" s="54">
        <f t="shared" si="0"/>
        <v>1</v>
      </c>
    </row>
    <row r="19" spans="1:16" s="10" customFormat="1" ht="16.5" hidden="1">
      <c r="A19" s="65" t="s">
        <v>93</v>
      </c>
      <c r="B19" s="66" t="s">
        <v>94</v>
      </c>
      <c r="C19" s="67" t="s">
        <v>95</v>
      </c>
      <c r="D19" s="67" t="s">
        <v>96</v>
      </c>
      <c r="E19" s="68" t="s">
        <v>97</v>
      </c>
      <c r="F19" s="66" t="s">
        <v>98</v>
      </c>
      <c r="G19" s="29"/>
      <c r="H19" s="29"/>
      <c r="I19" s="29"/>
      <c r="J19" s="29"/>
      <c r="K19" s="29"/>
      <c r="L19" s="29"/>
      <c r="M19" s="29"/>
      <c r="N19" s="29"/>
      <c r="O19" s="29"/>
      <c r="P19" s="54">
        <f>SUM(N19:O19)</f>
        <v>0</v>
      </c>
    </row>
    <row r="20" spans="1:16" s="10" customFormat="1" ht="16.5" hidden="1">
      <c r="A20" s="64"/>
      <c r="B20" s="28"/>
      <c r="C20" s="53"/>
      <c r="D20" s="53"/>
      <c r="E20" s="53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54">
        <f t="shared" si="0"/>
        <v>0</v>
      </c>
    </row>
    <row r="21" spans="1:16" s="10" customFormat="1" ht="16.5" hidden="1">
      <c r="A21" s="47"/>
      <c r="B21" s="28"/>
      <c r="C21" s="48"/>
      <c r="D21" s="26"/>
      <c r="E21" s="48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54">
        <f t="shared" si="0"/>
        <v>0</v>
      </c>
    </row>
    <row r="22" spans="1:16" s="11" customFormat="1" ht="16.5" hidden="1">
      <c r="A22" s="20" t="s">
        <v>8</v>
      </c>
      <c r="B22" s="22"/>
      <c r="C22" s="30"/>
      <c r="D22" s="25"/>
      <c r="E22" s="22"/>
      <c r="F22" s="22"/>
      <c r="G22" s="29"/>
      <c r="H22" s="29"/>
      <c r="I22" s="29"/>
      <c r="J22" s="29"/>
      <c r="K22" s="29"/>
      <c r="L22" s="29"/>
      <c r="M22" s="29"/>
      <c r="N22" s="29"/>
      <c r="O22" s="29"/>
      <c r="P22" s="54">
        <f>SUM(G22:H22)</f>
        <v>0</v>
      </c>
    </row>
    <row r="23" spans="1:16" s="10" customFormat="1" ht="16.5" hidden="1">
      <c r="A23" s="26" t="s">
        <v>30</v>
      </c>
      <c r="B23" s="22"/>
      <c r="C23" s="30"/>
      <c r="D23" s="25"/>
      <c r="E23" s="22"/>
      <c r="F23" s="22"/>
      <c r="G23" s="29"/>
      <c r="H23" s="29"/>
      <c r="I23" s="29"/>
      <c r="J23" s="29"/>
      <c r="K23" s="29"/>
      <c r="L23" s="29"/>
      <c r="M23" s="29"/>
      <c r="N23" s="29"/>
      <c r="O23" s="29"/>
      <c r="P23" s="54">
        <f>SUM(G23:H23)</f>
        <v>0</v>
      </c>
    </row>
    <row r="24" spans="1:16" s="11" customFormat="1" ht="15" hidden="1">
      <c r="A24" s="55" t="s">
        <v>24</v>
      </c>
      <c r="B24" s="28" t="s">
        <v>13</v>
      </c>
      <c r="C24" s="53" t="s">
        <v>25</v>
      </c>
      <c r="D24" s="53" t="s">
        <v>26</v>
      </c>
      <c r="E24" s="56" t="s">
        <v>27</v>
      </c>
      <c r="F24" s="26">
        <v>17.245</v>
      </c>
      <c r="G24" s="29"/>
      <c r="H24" s="29">
        <f>26750.96-2</f>
        <v>26748.96</v>
      </c>
      <c r="I24" s="29"/>
      <c r="J24" s="29"/>
      <c r="K24" s="29"/>
      <c r="L24" s="29"/>
      <c r="M24" s="29"/>
      <c r="N24" s="29"/>
      <c r="O24" s="29"/>
      <c r="P24" s="54">
        <f>SUM(G24:H24)</f>
        <v>26748.96</v>
      </c>
    </row>
    <row r="25" spans="1:16" s="11" customFormat="1" ht="15" hidden="1">
      <c r="A25" s="55" t="s">
        <v>24</v>
      </c>
      <c r="B25" s="28" t="s">
        <v>28</v>
      </c>
      <c r="C25" s="53" t="s">
        <v>25</v>
      </c>
      <c r="D25" s="53" t="s">
        <v>26</v>
      </c>
      <c r="E25" s="56" t="s">
        <v>27</v>
      </c>
      <c r="F25" s="26">
        <v>17.245</v>
      </c>
      <c r="G25" s="29"/>
      <c r="H25" s="29">
        <v>1</v>
      </c>
      <c r="I25" s="29"/>
      <c r="J25" s="29"/>
      <c r="K25" s="29"/>
      <c r="L25" s="29"/>
      <c r="M25" s="29"/>
      <c r="N25" s="29"/>
      <c r="O25" s="29"/>
      <c r="P25" s="54">
        <f>SUM(G25:H25)</f>
        <v>1</v>
      </c>
    </row>
    <row r="26" spans="1:16" s="10" customFormat="1" ht="16.5" hidden="1">
      <c r="A26" s="55" t="s">
        <v>24</v>
      </c>
      <c r="B26" s="28" t="s">
        <v>29</v>
      </c>
      <c r="C26" s="53" t="s">
        <v>25</v>
      </c>
      <c r="D26" s="53" t="s">
        <v>26</v>
      </c>
      <c r="E26" s="56" t="s">
        <v>27</v>
      </c>
      <c r="F26" s="26">
        <v>17.245</v>
      </c>
      <c r="G26" s="29"/>
      <c r="H26" s="29">
        <v>1</v>
      </c>
      <c r="I26" s="29"/>
      <c r="J26" s="29"/>
      <c r="K26" s="29"/>
      <c r="L26" s="29"/>
      <c r="M26" s="29"/>
      <c r="N26" s="29"/>
      <c r="O26" s="29"/>
      <c r="P26" s="54">
        <f>SUM(G26:H26)</f>
        <v>1</v>
      </c>
    </row>
    <row r="27" spans="1:16" s="8" customFormat="1" ht="16.5">
      <c r="A27" s="14"/>
      <c r="B27" s="22"/>
      <c r="C27" s="23"/>
      <c r="D27" s="23"/>
      <c r="E27" s="24"/>
      <c r="F27" s="25"/>
      <c r="G27" s="29"/>
      <c r="H27" s="29"/>
      <c r="I27" s="29"/>
      <c r="J27" s="29"/>
      <c r="K27" s="29"/>
      <c r="L27" s="29"/>
      <c r="M27" s="29"/>
      <c r="N27" s="29"/>
      <c r="O27" s="29"/>
      <c r="P27" s="27">
        <f>SUM(G27:G27)</f>
        <v>0</v>
      </c>
    </row>
    <row r="28" spans="1:16" s="7" customFormat="1" ht="16.5">
      <c r="A28" s="13"/>
      <c r="B28" s="22"/>
      <c r="C28" s="23"/>
      <c r="D28" s="23"/>
      <c r="E28" s="24"/>
      <c r="F28" s="25"/>
      <c r="G28" s="29"/>
      <c r="H28" s="29"/>
      <c r="I28" s="29"/>
      <c r="J28" s="29"/>
      <c r="K28" s="29"/>
      <c r="L28" s="29"/>
      <c r="M28" s="29"/>
      <c r="N28" s="29"/>
      <c r="O28" s="29"/>
      <c r="P28" s="27">
        <f>SUM(G28:G28)</f>
        <v>0</v>
      </c>
    </row>
    <row r="29" spans="1:16" s="9" customFormat="1" ht="16.5">
      <c r="A29" s="20" t="s">
        <v>8</v>
      </c>
      <c r="B29" s="22"/>
      <c r="C29" s="23"/>
      <c r="D29" s="23"/>
      <c r="E29" s="24"/>
      <c r="F29" s="25"/>
      <c r="G29" s="29"/>
      <c r="H29" s="29"/>
      <c r="I29" s="29"/>
      <c r="J29" s="29"/>
      <c r="K29" s="29"/>
      <c r="L29" s="29"/>
      <c r="M29" s="29"/>
      <c r="N29" s="29"/>
      <c r="O29" s="29"/>
      <c r="P29" s="27">
        <f>SUM(G29:G29)</f>
        <v>0</v>
      </c>
    </row>
    <row r="30" spans="1:16" s="11" customFormat="1" ht="16.5">
      <c r="A30" s="26" t="s">
        <v>34</v>
      </c>
      <c r="B30" s="22"/>
      <c r="C30" s="31"/>
      <c r="D30" s="31"/>
      <c r="E30" s="31"/>
      <c r="F30" s="22"/>
      <c r="G30" s="29"/>
      <c r="H30" s="29"/>
      <c r="I30" s="29"/>
      <c r="J30" s="29"/>
      <c r="K30" s="29"/>
      <c r="L30" s="29"/>
      <c r="M30" s="29"/>
      <c r="N30" s="29"/>
      <c r="O30" s="29"/>
      <c r="P30" s="54">
        <f>SUM(H30:I30)</f>
        <v>0</v>
      </c>
    </row>
    <row r="31" spans="1:16" s="11" customFormat="1" ht="15">
      <c r="A31" s="47" t="s">
        <v>35</v>
      </c>
      <c r="B31" s="28" t="s">
        <v>13</v>
      </c>
      <c r="C31" s="58" t="s">
        <v>36</v>
      </c>
      <c r="D31" s="58" t="s">
        <v>37</v>
      </c>
      <c r="E31" s="58" t="s">
        <v>38</v>
      </c>
      <c r="F31" s="28">
        <v>17.285</v>
      </c>
      <c r="G31" s="29"/>
      <c r="H31" s="29"/>
      <c r="I31" s="29">
        <f>326000-2</f>
        <v>325998</v>
      </c>
      <c r="J31" s="29"/>
      <c r="K31" s="29"/>
      <c r="L31" s="29"/>
      <c r="M31" s="29"/>
      <c r="N31" s="29"/>
      <c r="O31" s="29">
        <v>41000</v>
      </c>
      <c r="P31" s="54">
        <f>SUM(H31:O31)</f>
        <v>366998</v>
      </c>
    </row>
    <row r="32" spans="1:16" s="11" customFormat="1" ht="15" hidden="1">
      <c r="A32" s="47" t="s">
        <v>35</v>
      </c>
      <c r="B32" s="28" t="s">
        <v>28</v>
      </c>
      <c r="C32" s="58" t="s">
        <v>36</v>
      </c>
      <c r="D32" s="58" t="s">
        <v>37</v>
      </c>
      <c r="E32" s="58" t="s">
        <v>38</v>
      </c>
      <c r="F32" s="28">
        <v>17.285</v>
      </c>
      <c r="G32" s="29"/>
      <c r="H32" s="29"/>
      <c r="I32" s="29">
        <v>1</v>
      </c>
      <c r="J32" s="29"/>
      <c r="K32" s="29"/>
      <c r="L32" s="29"/>
      <c r="M32" s="29"/>
      <c r="N32" s="29"/>
      <c r="O32" s="29"/>
      <c r="P32" s="54">
        <f aca="true" t="shared" si="1" ref="P32:P39">SUM(H32:I32)</f>
        <v>1</v>
      </c>
    </row>
    <row r="33" spans="1:16" s="10" customFormat="1" ht="16.5" hidden="1">
      <c r="A33" s="47" t="s">
        <v>35</v>
      </c>
      <c r="B33" s="28" t="s">
        <v>29</v>
      </c>
      <c r="C33" s="58" t="s">
        <v>36</v>
      </c>
      <c r="D33" s="58" t="s">
        <v>37</v>
      </c>
      <c r="E33" s="58" t="s">
        <v>38</v>
      </c>
      <c r="F33" s="28">
        <v>17.285</v>
      </c>
      <c r="G33" s="33"/>
      <c r="H33" s="33"/>
      <c r="I33" s="33">
        <v>1</v>
      </c>
      <c r="J33" s="33"/>
      <c r="K33" s="33"/>
      <c r="L33" s="33"/>
      <c r="M33" s="33"/>
      <c r="N33" s="33"/>
      <c r="O33" s="33"/>
      <c r="P33" s="54">
        <f t="shared" si="1"/>
        <v>1</v>
      </c>
    </row>
    <row r="34" spans="1:16" s="10" customFormat="1" ht="16.5" hidden="1">
      <c r="A34" s="47"/>
      <c r="B34" s="28"/>
      <c r="C34" s="58"/>
      <c r="D34" s="58"/>
      <c r="E34" s="58"/>
      <c r="F34" s="28"/>
      <c r="G34" s="33"/>
      <c r="H34" s="33"/>
      <c r="I34" s="33"/>
      <c r="J34" s="33"/>
      <c r="K34" s="33"/>
      <c r="L34" s="33"/>
      <c r="M34" s="33"/>
      <c r="N34" s="33"/>
      <c r="O34" s="33"/>
      <c r="P34" s="54">
        <f>SUM(O34)</f>
        <v>0</v>
      </c>
    </row>
    <row r="35" spans="1:16" s="10" customFormat="1" ht="16.5" hidden="1">
      <c r="A35" s="47"/>
      <c r="B35" s="28"/>
      <c r="C35" s="58"/>
      <c r="D35" s="58"/>
      <c r="E35" s="58"/>
      <c r="F35" s="28"/>
      <c r="G35" s="33"/>
      <c r="H35" s="33"/>
      <c r="I35" s="33"/>
      <c r="J35" s="33"/>
      <c r="K35" s="33"/>
      <c r="L35" s="33"/>
      <c r="M35" s="33"/>
      <c r="N35" s="33"/>
      <c r="O35" s="33"/>
      <c r="P35" s="54"/>
    </row>
    <row r="36" spans="1:16" s="10" customFormat="1" ht="16.5" hidden="1">
      <c r="A36" s="47"/>
      <c r="B36" s="28"/>
      <c r="C36" s="58"/>
      <c r="D36" s="58"/>
      <c r="E36" s="58"/>
      <c r="F36" s="28"/>
      <c r="G36" s="33"/>
      <c r="H36" s="33"/>
      <c r="I36" s="33"/>
      <c r="J36" s="33"/>
      <c r="K36" s="33"/>
      <c r="L36" s="33"/>
      <c r="M36" s="33"/>
      <c r="N36" s="33"/>
      <c r="O36" s="33"/>
      <c r="P36" s="54"/>
    </row>
    <row r="37" spans="1:16" s="10" customFormat="1" ht="16.5" hidden="1">
      <c r="A37" s="12"/>
      <c r="B37" s="22"/>
      <c r="C37" s="32"/>
      <c r="D37" s="32"/>
      <c r="E37" s="23"/>
      <c r="F37" s="25"/>
      <c r="G37" s="33"/>
      <c r="H37" s="33"/>
      <c r="I37" s="33"/>
      <c r="J37" s="33"/>
      <c r="K37" s="33"/>
      <c r="L37" s="33"/>
      <c r="M37" s="33"/>
      <c r="N37" s="33"/>
      <c r="O37" s="33"/>
      <c r="P37" s="54">
        <f t="shared" si="1"/>
        <v>0</v>
      </c>
    </row>
    <row r="38" spans="1:16" s="7" customFormat="1" ht="18.75" customHeight="1" hidden="1">
      <c r="A38" s="20" t="s">
        <v>8</v>
      </c>
      <c r="B38" s="22"/>
      <c r="C38" s="23"/>
      <c r="D38" s="23"/>
      <c r="E38" s="24"/>
      <c r="F38" s="25"/>
      <c r="G38" s="29"/>
      <c r="H38" s="29"/>
      <c r="I38" s="29"/>
      <c r="J38" s="29"/>
      <c r="K38" s="29"/>
      <c r="L38" s="29"/>
      <c r="M38" s="29"/>
      <c r="N38" s="29"/>
      <c r="O38" s="29"/>
      <c r="P38" s="54">
        <f t="shared" si="1"/>
        <v>0</v>
      </c>
    </row>
    <row r="39" spans="1:16" s="9" customFormat="1" ht="16.5" hidden="1">
      <c r="A39" s="26" t="s">
        <v>47</v>
      </c>
      <c r="B39" s="22"/>
      <c r="C39" s="23"/>
      <c r="D39" s="23"/>
      <c r="E39" s="24"/>
      <c r="F39" s="25"/>
      <c r="G39" s="29"/>
      <c r="H39" s="29"/>
      <c r="I39" s="29"/>
      <c r="J39" s="29"/>
      <c r="K39" s="29"/>
      <c r="L39" s="29"/>
      <c r="M39" s="29"/>
      <c r="N39" s="29"/>
      <c r="O39" s="29"/>
      <c r="P39" s="54">
        <f t="shared" si="1"/>
        <v>0</v>
      </c>
    </row>
    <row r="40" spans="1:16" s="51" customFormat="1" ht="15" hidden="1">
      <c r="A40" s="59" t="s">
        <v>42</v>
      </c>
      <c r="B40" s="28" t="s">
        <v>43</v>
      </c>
      <c r="C40" s="60" t="s">
        <v>44</v>
      </c>
      <c r="D40" s="60" t="s">
        <v>45</v>
      </c>
      <c r="E40" s="26" t="s">
        <v>46</v>
      </c>
      <c r="F40" s="61"/>
      <c r="G40" s="33"/>
      <c r="H40" s="33"/>
      <c r="I40" s="33"/>
      <c r="J40" s="33">
        <v>11000</v>
      </c>
      <c r="K40" s="33"/>
      <c r="L40" s="33"/>
      <c r="M40" s="33"/>
      <c r="N40" s="33"/>
      <c r="O40" s="33"/>
      <c r="P40" s="54">
        <f>SUM(I40:J40)</f>
        <v>11000</v>
      </c>
    </row>
    <row r="41" spans="1:16" s="51" customFormat="1" ht="15" hidden="1">
      <c r="A41" s="59"/>
      <c r="B41" s="28"/>
      <c r="C41" s="60"/>
      <c r="D41" s="60"/>
      <c r="E41" s="26"/>
      <c r="F41" s="61"/>
      <c r="G41" s="33"/>
      <c r="H41" s="33"/>
      <c r="I41" s="33"/>
      <c r="J41" s="33"/>
      <c r="K41" s="33"/>
      <c r="L41" s="33"/>
      <c r="M41" s="33"/>
      <c r="N41" s="33"/>
      <c r="O41" s="33"/>
      <c r="P41" s="54"/>
    </row>
    <row r="42" spans="1:16" s="51" customFormat="1" ht="15" hidden="1">
      <c r="A42" s="20" t="s">
        <v>8</v>
      </c>
      <c r="B42" s="28"/>
      <c r="C42" s="60"/>
      <c r="D42" s="60"/>
      <c r="E42" s="26"/>
      <c r="F42" s="61"/>
      <c r="G42" s="33"/>
      <c r="H42" s="33"/>
      <c r="I42" s="33"/>
      <c r="J42" s="33"/>
      <c r="K42" s="33"/>
      <c r="L42" s="33"/>
      <c r="M42" s="33"/>
      <c r="N42" s="33"/>
      <c r="O42" s="33"/>
      <c r="P42" s="54"/>
    </row>
    <row r="43" spans="1:16" s="51" customFormat="1" ht="15" hidden="1">
      <c r="A43" s="26" t="s">
        <v>51</v>
      </c>
      <c r="B43" s="28"/>
      <c r="C43" s="60"/>
      <c r="D43" s="60"/>
      <c r="E43" s="26"/>
      <c r="F43" s="61"/>
      <c r="G43" s="33"/>
      <c r="H43" s="33"/>
      <c r="I43" s="33"/>
      <c r="J43" s="33"/>
      <c r="K43" s="33"/>
      <c r="L43" s="33"/>
      <c r="M43" s="33"/>
      <c r="N43" s="33"/>
      <c r="O43" s="33"/>
      <c r="P43" s="54"/>
    </row>
    <row r="44" spans="1:16" s="51" customFormat="1" ht="15" hidden="1">
      <c r="A44" s="55" t="s">
        <v>52</v>
      </c>
      <c r="B44" s="62" t="s">
        <v>53</v>
      </c>
      <c r="C44" s="63" t="s">
        <v>54</v>
      </c>
      <c r="D44" s="26" t="s">
        <v>55</v>
      </c>
      <c r="E44" s="50">
        <v>6301</v>
      </c>
      <c r="F44" s="28">
        <v>17.259</v>
      </c>
      <c r="G44" s="33"/>
      <c r="H44" s="33"/>
      <c r="I44" s="33"/>
      <c r="J44" s="33"/>
      <c r="K44" s="33">
        <f>453601-2</f>
        <v>453599</v>
      </c>
      <c r="L44" s="33"/>
      <c r="M44" s="33"/>
      <c r="N44" s="33"/>
      <c r="O44" s="33"/>
      <c r="P44" s="54">
        <f>SUM(J44:K44)</f>
        <v>453599</v>
      </c>
    </row>
    <row r="45" spans="1:16" s="51" customFormat="1" ht="15" hidden="1">
      <c r="A45" s="55" t="s">
        <v>52</v>
      </c>
      <c r="B45" s="28" t="s">
        <v>28</v>
      </c>
      <c r="C45" s="63" t="s">
        <v>54</v>
      </c>
      <c r="D45" s="26" t="s">
        <v>55</v>
      </c>
      <c r="E45" s="50">
        <v>6301</v>
      </c>
      <c r="F45" s="28">
        <v>17.259</v>
      </c>
      <c r="G45" s="33"/>
      <c r="H45" s="33"/>
      <c r="I45" s="33"/>
      <c r="J45" s="33"/>
      <c r="K45" s="33">
        <v>1</v>
      </c>
      <c r="L45" s="33"/>
      <c r="M45" s="33"/>
      <c r="N45" s="33"/>
      <c r="O45" s="33"/>
      <c r="P45" s="54">
        <f aca="true" t="shared" si="2" ref="P45:P59">SUM(J45:K45)</f>
        <v>1</v>
      </c>
    </row>
    <row r="46" spans="1:16" s="51" customFormat="1" ht="15" hidden="1">
      <c r="A46" s="55" t="s">
        <v>52</v>
      </c>
      <c r="B46" s="28" t="s">
        <v>29</v>
      </c>
      <c r="C46" s="63" t="s">
        <v>54</v>
      </c>
      <c r="D46" s="26" t="s">
        <v>55</v>
      </c>
      <c r="E46" s="50">
        <v>6301</v>
      </c>
      <c r="F46" s="28">
        <v>17.259</v>
      </c>
      <c r="G46" s="33"/>
      <c r="H46" s="33"/>
      <c r="I46" s="33"/>
      <c r="J46" s="33"/>
      <c r="K46" s="33">
        <v>1</v>
      </c>
      <c r="L46" s="33"/>
      <c r="M46" s="33"/>
      <c r="N46" s="33"/>
      <c r="O46" s="33"/>
      <c r="P46" s="54">
        <f t="shared" si="2"/>
        <v>1</v>
      </c>
    </row>
    <row r="47" spans="1:16" s="51" customFormat="1" ht="15" hidden="1">
      <c r="A47" s="55" t="s">
        <v>56</v>
      </c>
      <c r="B47" s="28" t="s">
        <v>57</v>
      </c>
      <c r="C47" s="26" t="s">
        <v>58</v>
      </c>
      <c r="D47" s="60" t="s">
        <v>59</v>
      </c>
      <c r="E47" s="28" t="s">
        <v>60</v>
      </c>
      <c r="F47" s="60">
        <v>17.258</v>
      </c>
      <c r="G47" s="33"/>
      <c r="H47" s="33"/>
      <c r="I47" s="33"/>
      <c r="J47" s="33"/>
      <c r="K47" s="33">
        <f>71886-2</f>
        <v>71884</v>
      </c>
      <c r="L47" s="33"/>
      <c r="M47" s="33"/>
      <c r="N47" s="33"/>
      <c r="O47" s="33"/>
      <c r="P47" s="54">
        <f t="shared" si="2"/>
        <v>71884</v>
      </c>
    </row>
    <row r="48" spans="1:16" s="51" customFormat="1" ht="15" hidden="1">
      <c r="A48" s="55" t="s">
        <v>61</v>
      </c>
      <c r="B48" s="28" t="s">
        <v>28</v>
      </c>
      <c r="C48" s="26" t="s">
        <v>58</v>
      </c>
      <c r="D48" s="60" t="s">
        <v>59</v>
      </c>
      <c r="E48" s="28" t="s">
        <v>60</v>
      </c>
      <c r="F48" s="60">
        <v>17.258</v>
      </c>
      <c r="G48" s="33"/>
      <c r="H48" s="33"/>
      <c r="I48" s="33"/>
      <c r="J48" s="33"/>
      <c r="K48" s="33">
        <v>1</v>
      </c>
      <c r="L48" s="33"/>
      <c r="M48" s="33"/>
      <c r="N48" s="33"/>
      <c r="O48" s="33"/>
      <c r="P48" s="54">
        <f t="shared" si="2"/>
        <v>1</v>
      </c>
    </row>
    <row r="49" spans="1:16" s="51" customFormat="1" ht="15" hidden="1">
      <c r="A49" s="55" t="s">
        <v>56</v>
      </c>
      <c r="B49" s="28" t="s">
        <v>29</v>
      </c>
      <c r="C49" s="26" t="s">
        <v>58</v>
      </c>
      <c r="D49" s="60" t="s">
        <v>59</v>
      </c>
      <c r="E49" s="28" t="s">
        <v>60</v>
      </c>
      <c r="F49" s="60">
        <v>17.258</v>
      </c>
      <c r="G49" s="33"/>
      <c r="H49" s="33"/>
      <c r="I49" s="33"/>
      <c r="J49" s="33"/>
      <c r="K49" s="33">
        <v>1</v>
      </c>
      <c r="L49" s="33"/>
      <c r="M49" s="33"/>
      <c r="N49" s="33"/>
      <c r="O49" s="33"/>
      <c r="P49" s="54">
        <f t="shared" si="2"/>
        <v>1</v>
      </c>
    </row>
    <row r="50" spans="1:16" s="51" customFormat="1" ht="15" hidden="1">
      <c r="A50" s="55" t="s">
        <v>56</v>
      </c>
      <c r="B50" s="28" t="s">
        <v>87</v>
      </c>
      <c r="C50" s="26" t="s">
        <v>88</v>
      </c>
      <c r="D50" s="60" t="s">
        <v>59</v>
      </c>
      <c r="E50" s="28" t="s">
        <v>60</v>
      </c>
      <c r="F50" s="60">
        <v>17.258</v>
      </c>
      <c r="G50" s="33"/>
      <c r="H50" s="33"/>
      <c r="I50" s="33"/>
      <c r="J50" s="33"/>
      <c r="K50" s="33"/>
      <c r="L50" s="33"/>
      <c r="M50" s="33"/>
      <c r="N50" s="33">
        <f>382078-2</f>
        <v>382076</v>
      </c>
      <c r="O50" s="33"/>
      <c r="P50" s="54">
        <f>SUM(M50:N50)</f>
        <v>382076</v>
      </c>
    </row>
    <row r="51" spans="1:16" s="51" customFormat="1" ht="15" hidden="1">
      <c r="A51" s="55" t="s">
        <v>56</v>
      </c>
      <c r="B51" s="28" t="s">
        <v>28</v>
      </c>
      <c r="C51" s="26" t="s">
        <v>88</v>
      </c>
      <c r="D51" s="60" t="s">
        <v>59</v>
      </c>
      <c r="E51" s="28" t="s">
        <v>60</v>
      </c>
      <c r="F51" s="60">
        <v>17.258</v>
      </c>
      <c r="G51" s="33"/>
      <c r="H51" s="33"/>
      <c r="I51" s="33"/>
      <c r="J51" s="33"/>
      <c r="K51" s="33"/>
      <c r="L51" s="33"/>
      <c r="M51" s="33"/>
      <c r="N51" s="33">
        <v>1</v>
      </c>
      <c r="O51" s="33"/>
      <c r="P51" s="54">
        <f>SUM(M51:N51)</f>
        <v>1</v>
      </c>
    </row>
    <row r="52" spans="1:16" s="51" customFormat="1" ht="15" hidden="1">
      <c r="A52" s="55" t="s">
        <v>56</v>
      </c>
      <c r="B52" s="28" t="s">
        <v>29</v>
      </c>
      <c r="C52" s="26" t="s">
        <v>88</v>
      </c>
      <c r="D52" s="60" t="s">
        <v>59</v>
      </c>
      <c r="E52" s="28" t="s">
        <v>60</v>
      </c>
      <c r="F52" s="60">
        <v>17.258</v>
      </c>
      <c r="G52" s="33"/>
      <c r="H52" s="33"/>
      <c r="I52" s="33"/>
      <c r="J52" s="33"/>
      <c r="K52" s="33"/>
      <c r="L52" s="33"/>
      <c r="M52" s="33"/>
      <c r="N52" s="33">
        <v>1</v>
      </c>
      <c r="O52" s="33"/>
      <c r="P52" s="54">
        <f>SUM(M52:N52)</f>
        <v>1</v>
      </c>
    </row>
    <row r="53" spans="1:16" s="11" customFormat="1" ht="15" hidden="1">
      <c r="A53" s="55" t="s">
        <v>62</v>
      </c>
      <c r="B53" s="28" t="s">
        <v>57</v>
      </c>
      <c r="C53" s="26" t="s">
        <v>63</v>
      </c>
      <c r="D53" s="60" t="s">
        <v>64</v>
      </c>
      <c r="E53" s="28" t="s">
        <v>65</v>
      </c>
      <c r="F53" s="60">
        <v>17.278</v>
      </c>
      <c r="G53" s="33"/>
      <c r="H53" s="33"/>
      <c r="I53" s="33"/>
      <c r="J53" s="33"/>
      <c r="K53" s="33">
        <f>97507-2</f>
        <v>97505</v>
      </c>
      <c r="L53" s="33"/>
      <c r="M53" s="33"/>
      <c r="N53" s="33"/>
      <c r="O53" s="33"/>
      <c r="P53" s="54">
        <f t="shared" si="2"/>
        <v>97505</v>
      </c>
    </row>
    <row r="54" spans="1:16" s="10" customFormat="1" ht="16.5" hidden="1">
      <c r="A54" s="55" t="s">
        <v>62</v>
      </c>
      <c r="B54" s="28" t="s">
        <v>28</v>
      </c>
      <c r="C54" s="26" t="s">
        <v>63</v>
      </c>
      <c r="D54" s="60" t="s">
        <v>64</v>
      </c>
      <c r="E54" s="28" t="s">
        <v>65</v>
      </c>
      <c r="F54" s="60">
        <v>17.278</v>
      </c>
      <c r="G54" s="33"/>
      <c r="H54" s="33"/>
      <c r="I54" s="33"/>
      <c r="J54" s="33"/>
      <c r="K54" s="33">
        <v>1</v>
      </c>
      <c r="L54" s="33"/>
      <c r="M54" s="33"/>
      <c r="N54" s="33"/>
      <c r="O54" s="33"/>
      <c r="P54" s="54">
        <f t="shared" si="2"/>
        <v>1</v>
      </c>
    </row>
    <row r="55" spans="1:16" s="10" customFormat="1" ht="16.5" hidden="1">
      <c r="A55" s="55" t="s">
        <v>62</v>
      </c>
      <c r="B55" s="28" t="s">
        <v>29</v>
      </c>
      <c r="C55" s="26" t="s">
        <v>63</v>
      </c>
      <c r="D55" s="60" t="s">
        <v>64</v>
      </c>
      <c r="E55" s="28" t="s">
        <v>65</v>
      </c>
      <c r="F55" s="60">
        <v>17.278</v>
      </c>
      <c r="G55" s="33"/>
      <c r="H55" s="33"/>
      <c r="I55" s="33"/>
      <c r="J55" s="33"/>
      <c r="K55" s="33">
        <v>1</v>
      </c>
      <c r="L55" s="33"/>
      <c r="M55" s="33"/>
      <c r="N55" s="33"/>
      <c r="O55" s="33"/>
      <c r="P55" s="54">
        <f t="shared" si="2"/>
        <v>1</v>
      </c>
    </row>
    <row r="56" spans="1:16" s="10" customFormat="1" ht="16.5" hidden="1">
      <c r="A56" s="55" t="s">
        <v>62</v>
      </c>
      <c r="B56" s="28" t="s">
        <v>87</v>
      </c>
      <c r="C56" s="26" t="s">
        <v>89</v>
      </c>
      <c r="D56" s="60" t="s">
        <v>64</v>
      </c>
      <c r="E56" s="28" t="s">
        <v>65</v>
      </c>
      <c r="F56" s="60">
        <v>17.278</v>
      </c>
      <c r="G56" s="33"/>
      <c r="H56" s="33"/>
      <c r="I56" s="33"/>
      <c r="J56" s="33"/>
      <c r="K56" s="33"/>
      <c r="L56" s="33"/>
      <c r="M56" s="33"/>
      <c r="N56" s="33">
        <f>462502-2</f>
        <v>462500</v>
      </c>
      <c r="O56" s="33"/>
      <c r="P56" s="54">
        <f>SUM(M56:N56)</f>
        <v>462500</v>
      </c>
    </row>
    <row r="57" spans="1:16" s="10" customFormat="1" ht="16.5" hidden="1">
      <c r="A57" s="55" t="s">
        <v>62</v>
      </c>
      <c r="B57" s="28" t="s">
        <v>28</v>
      </c>
      <c r="C57" s="26" t="s">
        <v>89</v>
      </c>
      <c r="D57" s="60" t="s">
        <v>64</v>
      </c>
      <c r="E57" s="28" t="s">
        <v>65</v>
      </c>
      <c r="F57" s="60">
        <v>17.278</v>
      </c>
      <c r="G57" s="33"/>
      <c r="H57" s="33"/>
      <c r="I57" s="33"/>
      <c r="J57" s="33"/>
      <c r="K57" s="33"/>
      <c r="L57" s="33"/>
      <c r="M57" s="33"/>
      <c r="N57" s="33">
        <v>1</v>
      </c>
      <c r="O57" s="33"/>
      <c r="P57" s="54">
        <f>SUM(M57:N57)</f>
        <v>1</v>
      </c>
    </row>
    <row r="58" spans="1:16" s="10" customFormat="1" ht="16.5" hidden="1">
      <c r="A58" s="55" t="s">
        <v>62</v>
      </c>
      <c r="B58" s="28" t="s">
        <v>29</v>
      </c>
      <c r="C58" s="26" t="s">
        <v>89</v>
      </c>
      <c r="D58" s="60" t="s">
        <v>64</v>
      </c>
      <c r="E58" s="28" t="s">
        <v>65</v>
      </c>
      <c r="F58" s="60">
        <v>17.278</v>
      </c>
      <c r="G58" s="33"/>
      <c r="H58" s="33"/>
      <c r="I58" s="33"/>
      <c r="J58" s="33"/>
      <c r="K58" s="33"/>
      <c r="L58" s="33"/>
      <c r="M58" s="33"/>
      <c r="N58" s="33">
        <v>1</v>
      </c>
      <c r="O58" s="33"/>
      <c r="P58" s="54">
        <f>SUM(M58:N58)</f>
        <v>1</v>
      </c>
    </row>
    <row r="59" spans="1:16" s="10" customFormat="1" ht="16.5">
      <c r="A59" s="15"/>
      <c r="B59" s="34"/>
      <c r="C59" s="34"/>
      <c r="D59" s="25"/>
      <c r="E59" s="25"/>
      <c r="F59" s="25"/>
      <c r="G59" s="29"/>
      <c r="H59" s="29"/>
      <c r="I59" s="29"/>
      <c r="J59" s="29"/>
      <c r="K59" s="29"/>
      <c r="L59" s="29"/>
      <c r="M59" s="29"/>
      <c r="N59" s="29"/>
      <c r="O59" s="29"/>
      <c r="P59" s="54">
        <f t="shared" si="2"/>
        <v>0</v>
      </c>
    </row>
    <row r="60" spans="1:16" s="10" customFormat="1" ht="18.75">
      <c r="A60" s="16" t="s">
        <v>0</v>
      </c>
      <c r="B60" s="35"/>
      <c r="C60" s="36"/>
      <c r="D60" s="36"/>
      <c r="E60" s="36"/>
      <c r="F60" s="37"/>
      <c r="G60" s="38">
        <f>SUM(G8:G55)</f>
        <v>95000</v>
      </c>
      <c r="H60" s="38">
        <f>SUM(H24:H59)</f>
        <v>26750.96</v>
      </c>
      <c r="I60" s="38">
        <f>SUM(I9:I59)</f>
        <v>326000</v>
      </c>
      <c r="J60" s="38">
        <f>SUM(J27:J59)</f>
        <v>11000</v>
      </c>
      <c r="K60" s="38">
        <f>SUM(K7:K59)</f>
        <v>622994</v>
      </c>
      <c r="L60" s="38">
        <f>SUM(L6:L59)</f>
        <v>243594</v>
      </c>
      <c r="M60" s="38">
        <f>SUM(M6:M21)</f>
        <v>52368</v>
      </c>
      <c r="N60" s="38">
        <f>SUM(N41:N59)</f>
        <v>844580</v>
      </c>
      <c r="O60" s="38">
        <f>SUM(O10:O59)</f>
        <v>41000</v>
      </c>
      <c r="P60" s="57">
        <f>SUM(P7:P59)</f>
        <v>2263286.96</v>
      </c>
    </row>
    <row r="61" spans="1:16" s="10" customFormat="1" ht="18.75">
      <c r="A61" s="40"/>
      <c r="B61" s="41"/>
      <c r="C61" s="42"/>
      <c r="D61" s="42"/>
      <c r="E61" s="42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5"/>
    </row>
    <row r="62" spans="1:2" ht="16.5">
      <c r="A62" s="11" t="s">
        <v>9</v>
      </c>
      <c r="B62" s="10"/>
    </row>
    <row r="63" ht="15" hidden="1">
      <c r="A63" s="39" t="s">
        <v>16</v>
      </c>
    </row>
    <row r="64" ht="15" hidden="1">
      <c r="A64" s="51" t="s">
        <v>17</v>
      </c>
    </row>
    <row r="65" ht="15" hidden="1">
      <c r="A65" s="51" t="s">
        <v>32</v>
      </c>
    </row>
    <row r="66" ht="15" hidden="1">
      <c r="A66" s="51" t="s">
        <v>31</v>
      </c>
    </row>
    <row r="67" ht="15" hidden="1">
      <c r="A67" s="51" t="s">
        <v>39</v>
      </c>
    </row>
    <row r="68" ht="15" hidden="1">
      <c r="A68" s="51" t="s">
        <v>40</v>
      </c>
    </row>
    <row r="69" ht="15" hidden="1">
      <c r="A69" s="51" t="s">
        <v>49</v>
      </c>
    </row>
    <row r="70" ht="15" hidden="1">
      <c r="A70" s="51" t="s">
        <v>48</v>
      </c>
    </row>
    <row r="71" ht="15" hidden="1">
      <c r="A71" s="51" t="s">
        <v>67</v>
      </c>
    </row>
    <row r="72" ht="15" hidden="1">
      <c r="A72" s="51" t="s">
        <v>66</v>
      </c>
    </row>
    <row r="73" ht="15" hidden="1">
      <c r="A73" s="51" t="s">
        <v>74</v>
      </c>
    </row>
    <row r="74" ht="15" hidden="1">
      <c r="A74" s="51" t="s">
        <v>73</v>
      </c>
    </row>
    <row r="75" ht="15" hidden="1">
      <c r="A75" s="51" t="s">
        <v>77</v>
      </c>
    </row>
    <row r="76" ht="15" hidden="1">
      <c r="A76" s="51" t="s">
        <v>76</v>
      </c>
    </row>
    <row r="77" ht="15" hidden="1">
      <c r="A77" s="51" t="s">
        <v>91</v>
      </c>
    </row>
    <row r="78" ht="15" hidden="1">
      <c r="A78" s="51" t="s">
        <v>90</v>
      </c>
    </row>
    <row r="79" ht="15">
      <c r="A79" s="51" t="s">
        <v>100</v>
      </c>
    </row>
    <row r="80" ht="15">
      <c r="A80" s="51" t="s">
        <v>99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2018-12-28T14:01:39Z</dcterms:modified>
  <cp:category/>
  <cp:version/>
  <cp:contentType/>
  <cp:contentStatus/>
</cp:coreProperties>
</file>