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<sst xmlns="http://schemas.openxmlformats.org/spreadsheetml/2006/main" count="249" uniqueCount="129">
  <si>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</si>
  <si>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</si>
  <si>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</si>
  <si>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</si>
  <si>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</si>
  <si>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</si>
  <si>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</si>
  <si>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</si>
  <si>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</si>
  <si>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</si>
  <si>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</si>
  <si>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</si>
  <si>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</si>
  <si>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</si>
  <si>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</si>
  <si>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</si>
  <si>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</si>
  <si>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</si>
  <si>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</si>
  <si>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JULY 1, 2019- JUNE 30, 2020</t>
  </si>
  <si>
    <t>7002-6624</t>
  </si>
  <si>
    <t>7003-1631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</si>
  <si>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</si>
  <si>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</si>
  <si>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</si>
  <si>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</si>
  <si>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</si>
  <si>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</si>
  <si>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</si>
  <si>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</si>
  <si>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</si>
  <si>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</si>
  <si>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</si>
  <si>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7002-6628</t>
  </si>
  <si>
    <t>J309</t>
  </si>
  <si>
    <t>RAPID RESPONSE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</si>
  <si>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</si>
  <si>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</si>
  <si>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</si>
  <si>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</si>
  <si>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</si>
  <si>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</si>
  <si>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FTRADE2019</t>
  </si>
  <si>
    <t>J484</t>
  </si>
  <si>
    <t>J464</t>
  </si>
  <si>
    <t xml:space="preserve">BUDGET SHEET #1 </t>
  </si>
  <si>
    <t>TO ADD WTF &amp; SOS FUNDS</t>
  </si>
  <si>
    <t>INITIAL AWARD FY20</t>
  </si>
  <si>
    <t>CT EOL 20CCBWIBSOSWTF</t>
  </si>
  <si>
    <t>WTRUSTF20</t>
  </si>
  <si>
    <t>INITIAL AWARD FY20 AUGUST 7, 2019</t>
  </si>
  <si>
    <t>STOSCC2020</t>
  </si>
  <si>
    <t>TO ADD WP FUNDS</t>
  </si>
  <si>
    <t>BUDGET #1 FY20 AUGUST 9, 2019</t>
  </si>
  <si>
    <t>BUDGET #1 FY20</t>
  </si>
  <si>
    <t>CT EOL 20CCBWIBWP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</si>
  <si>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</si>
  <si>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</si>
  <si>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</si>
  <si>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</si>
  <si>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</si>
  <si>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</si>
  <si>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#2 FY20</t>
  </si>
  <si>
    <t>CT EOL 20CCBWIBWIA</t>
  </si>
  <si>
    <t>BUDGET#2 FY20 AUGUST 30, 2019</t>
  </si>
  <si>
    <t>TO ADD WIOA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</si>
  <si>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</si>
  <si>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</si>
  <si>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</si>
  <si>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</si>
  <si>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</si>
  <si>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</si>
  <si>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6402</t>
  </si>
  <si>
    <t>6403</t>
  </si>
  <si>
    <t>BUDGET #3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</si>
  <si>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</si>
  <si>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</si>
  <si>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</si>
  <si>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</si>
  <si>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</si>
  <si>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</si>
  <si>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BUDGET#3 FY20 OCTOBER 9, 2019</t>
  </si>
  <si>
    <t xml:space="preserve"> 4120-0029</t>
  </si>
  <si>
    <t>BUDGET #4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</si>
  <si>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</si>
  <si>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</si>
  <si>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</si>
  <si>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</si>
  <si>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</si>
  <si>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BUDGET#4 FY20 NOVEMBER 5, 2019</t>
  </si>
  <si>
    <t>BUDGET #5 FY20</t>
  </si>
  <si>
    <t>CT EOL 20CCBWIBNEGREA</t>
  </si>
  <si>
    <t>FEM65GB18A</t>
  </si>
  <si>
    <t>7003-1777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</si>
  <si>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</si>
  <si>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</si>
  <si>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</si>
  <si>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</si>
  <si>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</si>
  <si>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</si>
  <si>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</si>
  <si>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</si>
  <si>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TO ADD PARTNER &amp; NEG (GARBER)FUNDS</t>
  </si>
  <si>
    <t>BUDGET#5 FY20 NOVEMBER 26, 2019</t>
  </si>
  <si>
    <t>GARBER (SERVICE DATE: 10.1.17-6.30.20)</t>
  </si>
  <si>
    <t>BUDGET #6 FY20</t>
  </si>
  <si>
    <t>DTA</t>
  </si>
  <si>
    <t>SPSS2020</t>
  </si>
  <si>
    <t>J427</t>
  </si>
  <si>
    <t>BUDGET#6 FY20 DECEMBER 16, 2019</t>
  </si>
  <si>
    <t>TO DTA &amp; RAPID RESPONSE FUNDS</t>
  </si>
  <si>
    <t>BUDGET #7 FY20</t>
  </si>
  <si>
    <t>CT EOL 20CCBWIBVETSUI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</si>
  <si>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</si>
  <si>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</si>
  <si>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</si>
  <si>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</si>
  <si>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</si>
  <si>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</si>
  <si>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</si>
  <si>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</si>
  <si>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BUDGET#7 FY20 DECEMBER 18, 2019</t>
  </si>
  <si>
    <t>BUDGET #8 FY20</t>
  </si>
  <si>
    <t>ADDITIONAL STATE ONE STOP</t>
  </si>
  <si>
    <t>TO ADD ADDITIONAL SOS FUNDS</t>
  </si>
  <si>
    <t>BUDGET#8 FY20 JANUARY 15, 2020</t>
  </si>
  <si>
    <t>BUDGET #9 FY20</t>
  </si>
  <si>
    <t>TO ADD ADDITIONAL WP FUNDS</t>
  </si>
  <si>
    <t>BUDGET#9 FY20 JANUARY 17,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</si>
</sst>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3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4" fontId="9" fillId="0" borderId="10" xfId="44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/>
    </xf>
    <xf numFmtId="0" fontId="9" fillId="34" borderId="13" xfId="0" applyFont="1" applyFill="1" applyBorder="1" applyAlignment="1">
      <alignment horizontal="left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1">
      <selection activeCell="P53" sqref="P53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13.28125" style="4" hidden="1" customWidth="1"/>
    <col min="13" max="14" width="12.00390625" style="4" hidden="1" customWidth="1"/>
    <col min="15" max="15" width="12.7109375" style="4" hidden="1" customWidth="1"/>
    <col min="16" max="16" width="13.28125" style="4" bestFit="1" customWidth="1"/>
    <col min="17" max="17" width="15.7109375" style="3" hidden="1" customWidth="1"/>
    <col min="18" max="18" width="14.00390625" style="3" bestFit="1" customWidth="1"/>
    <col min="19" max="16384" width="9.140625" style="3" customWidth="1"/>
  </cols>
  <sheetData>
    <row r="1" spans="1:16" ht="20.25">
      <c r="A1" s="3" t="s">
        <v>11</v>
      </c>
      <c r="B1" s="74" t="s">
        <v>10</v>
      </c>
      <c r="C1" s="75"/>
      <c r="D1" s="75"/>
      <c r="E1" s="75"/>
      <c r="F1" s="75"/>
      <c r="G1" s="75"/>
      <c r="H1" s="63"/>
      <c r="I1" s="63"/>
      <c r="J1" s="63"/>
      <c r="K1" s="63"/>
      <c r="L1" s="63"/>
      <c r="M1" s="63"/>
      <c r="N1" s="63"/>
      <c r="O1" s="63"/>
      <c r="P1" s="63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47</v>
      </c>
      <c r="H5" s="65" t="s">
        <v>54</v>
      </c>
      <c r="I5" s="65" t="s">
        <v>62</v>
      </c>
      <c r="J5" s="65" t="s">
        <v>74</v>
      </c>
      <c r="K5" s="65" t="s">
        <v>83</v>
      </c>
      <c r="L5" s="65" t="s">
        <v>90</v>
      </c>
      <c r="M5" s="65" t="s">
        <v>105</v>
      </c>
      <c r="N5" s="65" t="s">
        <v>111</v>
      </c>
      <c r="O5" s="65" t="s">
        <v>122</v>
      </c>
      <c r="P5" s="65" t="s">
        <v>126</v>
      </c>
      <c r="Q5" s="42" t="s">
        <v>6</v>
      </c>
    </row>
    <row r="6" spans="1:17" s="11" customFormat="1" ht="16.5" hidden="1">
      <c r="A6" s="10" t="s">
        <v>8</v>
      </c>
      <c r="B6" s="10"/>
      <c r="C6" s="10"/>
      <c r="D6" s="10"/>
      <c r="E6" s="10"/>
      <c r="F6" s="10"/>
      <c r="G6" s="10"/>
      <c r="H6" s="64"/>
      <c r="I6" s="64"/>
      <c r="J6" s="64"/>
      <c r="K6" s="64"/>
      <c r="L6" s="64"/>
      <c r="M6" s="64"/>
      <c r="N6" s="64"/>
      <c r="O6" s="64"/>
      <c r="P6" s="64"/>
      <c r="Q6" s="47"/>
    </row>
    <row r="7" spans="1:17" s="11" customFormat="1" ht="16.5" hidden="1">
      <c r="A7" s="16" t="s">
        <v>63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42"/>
    </row>
    <row r="8" spans="1:17" s="11" customFormat="1" ht="16.5" hidden="1">
      <c r="A8" s="45" t="s">
        <v>66</v>
      </c>
      <c r="B8" s="48" t="s">
        <v>19</v>
      </c>
      <c r="C8" s="49" t="s">
        <v>67</v>
      </c>
      <c r="D8" s="16" t="s">
        <v>21</v>
      </c>
      <c r="E8" s="42">
        <v>6401</v>
      </c>
      <c r="F8" s="17">
        <v>17.259</v>
      </c>
      <c r="G8" s="10"/>
      <c r="H8" s="10"/>
      <c r="I8" s="66">
        <f>513531-2</f>
        <v>513529</v>
      </c>
      <c r="J8" s="66"/>
      <c r="K8" s="66">
        <v>1519</v>
      </c>
      <c r="L8" s="66"/>
      <c r="M8" s="66"/>
      <c r="N8" s="66"/>
      <c r="O8" s="66"/>
      <c r="P8" s="66"/>
      <c r="Q8" s="50">
        <f>SUM(G8:K8)</f>
        <v>515048</v>
      </c>
    </row>
    <row r="9" spans="1:17" s="11" customFormat="1" ht="16.5" hidden="1">
      <c r="A9" s="45" t="s">
        <v>66</v>
      </c>
      <c r="B9" s="17" t="s">
        <v>59</v>
      </c>
      <c r="C9" s="49" t="s">
        <v>67</v>
      </c>
      <c r="D9" s="16" t="s">
        <v>21</v>
      </c>
      <c r="E9" s="42">
        <v>6401</v>
      </c>
      <c r="F9" s="17">
        <v>17.259</v>
      </c>
      <c r="G9" s="10"/>
      <c r="H9" s="10"/>
      <c r="I9" s="66">
        <v>1</v>
      </c>
      <c r="J9" s="66"/>
      <c r="K9" s="66"/>
      <c r="L9" s="66"/>
      <c r="M9" s="66"/>
      <c r="N9" s="66"/>
      <c r="O9" s="66"/>
      <c r="P9" s="66"/>
      <c r="Q9" s="50">
        <f aca="true" t="shared" si="0" ref="Q9:Q55">SUM(G9:K9)</f>
        <v>1</v>
      </c>
    </row>
    <row r="10" spans="1:17" s="11" customFormat="1" ht="16.5" hidden="1">
      <c r="A10" s="45" t="s">
        <v>66</v>
      </c>
      <c r="B10" s="17" t="s">
        <v>60</v>
      </c>
      <c r="C10" s="49" t="s">
        <v>67</v>
      </c>
      <c r="D10" s="16" t="s">
        <v>21</v>
      </c>
      <c r="E10" s="42">
        <v>6401</v>
      </c>
      <c r="F10" s="17">
        <v>17.259</v>
      </c>
      <c r="G10" s="10"/>
      <c r="H10" s="10"/>
      <c r="I10" s="66">
        <v>1</v>
      </c>
      <c r="J10" s="66"/>
      <c r="K10" s="66"/>
      <c r="L10" s="66"/>
      <c r="M10" s="66"/>
      <c r="N10" s="66"/>
      <c r="O10" s="66"/>
      <c r="P10" s="66"/>
      <c r="Q10" s="50">
        <f t="shared" si="0"/>
        <v>1</v>
      </c>
    </row>
    <row r="11" spans="1:17" s="11" customFormat="1" ht="16.5" hidden="1">
      <c r="A11" s="45" t="s">
        <v>68</v>
      </c>
      <c r="B11" s="48" t="s">
        <v>19</v>
      </c>
      <c r="C11" s="16" t="s">
        <v>69</v>
      </c>
      <c r="D11" s="51" t="s">
        <v>22</v>
      </c>
      <c r="E11" s="17" t="s">
        <v>72</v>
      </c>
      <c r="F11" s="51">
        <v>17.258</v>
      </c>
      <c r="G11" s="10"/>
      <c r="H11" s="10"/>
      <c r="I11" s="66">
        <f>66537-2</f>
        <v>66535</v>
      </c>
      <c r="J11" s="66"/>
      <c r="K11" s="66"/>
      <c r="L11" s="66"/>
      <c r="M11" s="66"/>
      <c r="N11" s="66"/>
      <c r="O11" s="66"/>
      <c r="P11" s="66"/>
      <c r="Q11" s="50">
        <f t="shared" si="0"/>
        <v>66535</v>
      </c>
    </row>
    <row r="12" spans="1:17" s="11" customFormat="1" ht="16.5" hidden="1">
      <c r="A12" s="45" t="s">
        <v>68</v>
      </c>
      <c r="B12" s="17" t="s">
        <v>59</v>
      </c>
      <c r="C12" s="16" t="s">
        <v>69</v>
      </c>
      <c r="D12" s="51" t="s">
        <v>22</v>
      </c>
      <c r="E12" s="17" t="s">
        <v>72</v>
      </c>
      <c r="F12" s="51">
        <v>17.258</v>
      </c>
      <c r="G12" s="10"/>
      <c r="H12" s="10"/>
      <c r="I12" s="66">
        <v>1</v>
      </c>
      <c r="J12" s="66"/>
      <c r="K12" s="66"/>
      <c r="L12" s="66"/>
      <c r="M12" s="66"/>
      <c r="N12" s="66"/>
      <c r="O12" s="66"/>
      <c r="P12" s="66"/>
      <c r="Q12" s="50">
        <f t="shared" si="0"/>
        <v>1</v>
      </c>
    </row>
    <row r="13" spans="1:17" s="11" customFormat="1" ht="16.5" hidden="1">
      <c r="A13" s="45" t="s">
        <v>68</v>
      </c>
      <c r="B13" s="17" t="s">
        <v>60</v>
      </c>
      <c r="C13" s="16" t="s">
        <v>69</v>
      </c>
      <c r="D13" s="51" t="s">
        <v>22</v>
      </c>
      <c r="E13" s="17" t="s">
        <v>72</v>
      </c>
      <c r="F13" s="51">
        <v>17.258</v>
      </c>
      <c r="G13" s="10"/>
      <c r="H13" s="10"/>
      <c r="I13" s="66">
        <v>1</v>
      </c>
      <c r="J13" s="66"/>
      <c r="K13" s="66"/>
      <c r="L13" s="66"/>
      <c r="M13" s="66"/>
      <c r="N13" s="66"/>
      <c r="O13" s="66"/>
      <c r="P13" s="66"/>
      <c r="Q13" s="50">
        <f t="shared" si="0"/>
        <v>1</v>
      </c>
    </row>
    <row r="14" spans="1:17" s="11" customFormat="1" ht="16.5" hidden="1">
      <c r="A14" s="45" t="s">
        <v>84</v>
      </c>
      <c r="B14" s="48" t="s">
        <v>19</v>
      </c>
      <c r="C14" s="41" t="s">
        <v>85</v>
      </c>
      <c r="D14" s="51" t="s">
        <v>22</v>
      </c>
      <c r="E14" s="17" t="s">
        <v>72</v>
      </c>
      <c r="F14" s="51">
        <v>17.258</v>
      </c>
      <c r="G14" s="10"/>
      <c r="H14" s="10"/>
      <c r="I14" s="66"/>
      <c r="J14" s="66"/>
      <c r="K14" s="66">
        <f>354717-2</f>
        <v>354715</v>
      </c>
      <c r="L14" s="66"/>
      <c r="M14" s="66"/>
      <c r="N14" s="66"/>
      <c r="O14" s="66"/>
      <c r="P14" s="66"/>
      <c r="Q14" s="50">
        <f t="shared" si="0"/>
        <v>354715</v>
      </c>
    </row>
    <row r="15" spans="1:17" s="11" customFormat="1" ht="16.5" hidden="1">
      <c r="A15" s="45" t="s">
        <v>84</v>
      </c>
      <c r="B15" s="17" t="s">
        <v>59</v>
      </c>
      <c r="C15" s="41" t="s">
        <v>85</v>
      </c>
      <c r="D15" s="51" t="s">
        <v>22</v>
      </c>
      <c r="E15" s="17" t="s">
        <v>72</v>
      </c>
      <c r="F15" s="51">
        <v>17.258</v>
      </c>
      <c r="G15" s="10"/>
      <c r="H15" s="10"/>
      <c r="I15" s="66"/>
      <c r="J15" s="66"/>
      <c r="K15" s="66">
        <v>1</v>
      </c>
      <c r="L15" s="66"/>
      <c r="M15" s="66"/>
      <c r="N15" s="66"/>
      <c r="O15" s="66"/>
      <c r="P15" s="66"/>
      <c r="Q15" s="50">
        <f t="shared" si="0"/>
        <v>1</v>
      </c>
    </row>
    <row r="16" spans="1:18" s="11" customFormat="1" ht="16.5" hidden="1">
      <c r="A16" s="45" t="s">
        <v>84</v>
      </c>
      <c r="B16" s="17" t="s">
        <v>60</v>
      </c>
      <c r="C16" s="41" t="s">
        <v>85</v>
      </c>
      <c r="D16" s="51" t="s">
        <v>22</v>
      </c>
      <c r="E16" s="17" t="s">
        <v>72</v>
      </c>
      <c r="F16" s="51">
        <v>17.258</v>
      </c>
      <c r="G16" s="10"/>
      <c r="H16" s="10"/>
      <c r="I16" s="66"/>
      <c r="J16" s="66"/>
      <c r="K16" s="66">
        <v>1</v>
      </c>
      <c r="L16" s="66"/>
      <c r="M16" s="66"/>
      <c r="N16" s="66"/>
      <c r="O16" s="66"/>
      <c r="P16" s="66"/>
      <c r="Q16" s="50">
        <f t="shared" si="0"/>
        <v>1</v>
      </c>
      <c r="R16" s="69"/>
    </row>
    <row r="17" spans="1:17" s="11" customFormat="1" ht="16.5" hidden="1">
      <c r="A17" s="45" t="s">
        <v>70</v>
      </c>
      <c r="B17" s="48" t="s">
        <v>19</v>
      </c>
      <c r="C17" s="16" t="s">
        <v>71</v>
      </c>
      <c r="D17" s="51" t="s">
        <v>23</v>
      </c>
      <c r="E17" s="17" t="s">
        <v>73</v>
      </c>
      <c r="F17" s="51">
        <v>17.278</v>
      </c>
      <c r="G17" s="10"/>
      <c r="H17" s="10"/>
      <c r="I17" s="66">
        <f>78265-2</f>
        <v>78263</v>
      </c>
      <c r="J17" s="66"/>
      <c r="K17" s="66"/>
      <c r="L17" s="66"/>
      <c r="M17" s="66"/>
      <c r="N17" s="66"/>
      <c r="O17" s="66"/>
      <c r="P17" s="66"/>
      <c r="Q17" s="50">
        <f t="shared" si="0"/>
        <v>78263</v>
      </c>
    </row>
    <row r="18" spans="1:17" s="11" customFormat="1" ht="16.5" hidden="1">
      <c r="A18" s="45" t="s">
        <v>70</v>
      </c>
      <c r="B18" s="17" t="s">
        <v>59</v>
      </c>
      <c r="C18" s="16" t="s">
        <v>71</v>
      </c>
      <c r="D18" s="51" t="s">
        <v>23</v>
      </c>
      <c r="E18" s="17" t="s">
        <v>73</v>
      </c>
      <c r="F18" s="51">
        <v>17.278</v>
      </c>
      <c r="G18" s="10"/>
      <c r="H18" s="10"/>
      <c r="I18" s="66">
        <v>1</v>
      </c>
      <c r="J18" s="66"/>
      <c r="K18" s="66"/>
      <c r="L18" s="66"/>
      <c r="M18" s="66"/>
      <c r="N18" s="66"/>
      <c r="O18" s="66"/>
      <c r="P18" s="66"/>
      <c r="Q18" s="50">
        <f t="shared" si="0"/>
        <v>1</v>
      </c>
    </row>
    <row r="19" spans="1:17" s="11" customFormat="1" ht="16.5" hidden="1">
      <c r="A19" s="45" t="s">
        <v>70</v>
      </c>
      <c r="B19" s="17" t="s">
        <v>60</v>
      </c>
      <c r="C19" s="16" t="s">
        <v>71</v>
      </c>
      <c r="D19" s="51" t="s">
        <v>23</v>
      </c>
      <c r="E19" s="17" t="s">
        <v>73</v>
      </c>
      <c r="F19" s="51">
        <v>17.278</v>
      </c>
      <c r="G19" s="10"/>
      <c r="H19" s="10"/>
      <c r="I19" s="66">
        <v>1</v>
      </c>
      <c r="J19" s="66"/>
      <c r="K19" s="66"/>
      <c r="L19" s="66"/>
      <c r="M19" s="66"/>
      <c r="N19" s="66"/>
      <c r="O19" s="66"/>
      <c r="P19" s="66"/>
      <c r="Q19" s="50">
        <f t="shared" si="0"/>
        <v>1</v>
      </c>
    </row>
    <row r="20" spans="1:17" s="11" customFormat="1" ht="16.5" hidden="1">
      <c r="A20" s="45" t="s">
        <v>86</v>
      </c>
      <c r="B20" s="48" t="s">
        <v>19</v>
      </c>
      <c r="C20" s="41" t="s">
        <v>87</v>
      </c>
      <c r="D20" s="51" t="s">
        <v>23</v>
      </c>
      <c r="E20" s="17" t="s">
        <v>73</v>
      </c>
      <c r="F20" s="51">
        <v>17.278</v>
      </c>
      <c r="G20" s="10"/>
      <c r="H20" s="10"/>
      <c r="I20" s="66"/>
      <c r="J20" s="66"/>
      <c r="K20" s="66">
        <f>371073-2</f>
        <v>371071</v>
      </c>
      <c r="L20" s="66"/>
      <c r="M20" s="66"/>
      <c r="N20" s="66"/>
      <c r="O20" s="66"/>
      <c r="P20" s="66"/>
      <c r="Q20" s="50">
        <f t="shared" si="0"/>
        <v>371071</v>
      </c>
    </row>
    <row r="21" spans="1:17" s="11" customFormat="1" ht="16.5" hidden="1">
      <c r="A21" s="45" t="s">
        <v>86</v>
      </c>
      <c r="B21" s="17" t="s">
        <v>59</v>
      </c>
      <c r="C21" s="41" t="s">
        <v>87</v>
      </c>
      <c r="D21" s="51" t="s">
        <v>23</v>
      </c>
      <c r="E21" s="17" t="s">
        <v>73</v>
      </c>
      <c r="F21" s="51">
        <v>17.278</v>
      </c>
      <c r="G21" s="10"/>
      <c r="H21" s="10"/>
      <c r="I21" s="66"/>
      <c r="J21" s="66"/>
      <c r="K21" s="66">
        <v>1</v>
      </c>
      <c r="L21" s="66"/>
      <c r="M21" s="66"/>
      <c r="N21" s="66"/>
      <c r="O21" s="66"/>
      <c r="P21" s="66"/>
      <c r="Q21" s="50">
        <f t="shared" si="0"/>
        <v>1</v>
      </c>
    </row>
    <row r="22" spans="1:18" s="11" customFormat="1" ht="16.5" hidden="1">
      <c r="A22" s="45" t="s">
        <v>86</v>
      </c>
      <c r="B22" s="17" t="s">
        <v>60</v>
      </c>
      <c r="C22" s="41" t="s">
        <v>87</v>
      </c>
      <c r="D22" s="51" t="s">
        <v>23</v>
      </c>
      <c r="E22" s="17" t="s">
        <v>73</v>
      </c>
      <c r="F22" s="51">
        <v>17.278</v>
      </c>
      <c r="G22" s="10"/>
      <c r="H22" s="10"/>
      <c r="I22" s="66"/>
      <c r="J22" s="66"/>
      <c r="K22" s="66">
        <v>1</v>
      </c>
      <c r="L22" s="66"/>
      <c r="M22" s="66"/>
      <c r="N22" s="66"/>
      <c r="O22" s="66"/>
      <c r="P22" s="66"/>
      <c r="Q22" s="50">
        <f t="shared" si="0"/>
        <v>1</v>
      </c>
      <c r="R22" s="69"/>
    </row>
    <row r="23" spans="1:17" s="11" customFormat="1" ht="16.5" hidden="1">
      <c r="A23" s="45" t="s">
        <v>35</v>
      </c>
      <c r="B23" s="48" t="s">
        <v>19</v>
      </c>
      <c r="C23" s="16" t="s">
        <v>71</v>
      </c>
      <c r="D23" s="51" t="s">
        <v>23</v>
      </c>
      <c r="E23" s="17">
        <v>6423</v>
      </c>
      <c r="F23" s="51">
        <v>17.278</v>
      </c>
      <c r="G23" s="10"/>
      <c r="H23" s="10"/>
      <c r="I23" s="66"/>
      <c r="J23" s="66"/>
      <c r="K23" s="66"/>
      <c r="L23" s="66"/>
      <c r="M23" s="66">
        <v>8500</v>
      </c>
      <c r="N23" s="66"/>
      <c r="O23" s="66"/>
      <c r="P23" s="66"/>
      <c r="Q23" s="50">
        <f>M23</f>
        <v>8500</v>
      </c>
    </row>
    <row r="24" spans="1:17" s="11" customFormat="1" ht="16.5" hidden="1">
      <c r="A24" s="61"/>
      <c r="B24" s="17"/>
      <c r="C24" s="10"/>
      <c r="D24" s="10"/>
      <c r="E24" s="10"/>
      <c r="F24" s="10"/>
      <c r="G24" s="10"/>
      <c r="H24" s="10"/>
      <c r="I24" s="66"/>
      <c r="J24" s="66"/>
      <c r="K24" s="66"/>
      <c r="L24" s="66"/>
      <c r="M24" s="66"/>
      <c r="N24" s="66"/>
      <c r="O24" s="66"/>
      <c r="P24" s="66"/>
      <c r="Q24" s="50">
        <f t="shared" si="0"/>
        <v>0</v>
      </c>
    </row>
    <row r="25" spans="1:17" s="25" customFormat="1" ht="16.5" hidden="1">
      <c r="A25" s="10" t="s">
        <v>8</v>
      </c>
      <c r="B25" s="12"/>
      <c r="C25" s="13"/>
      <c r="D25" s="13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50">
        <f t="shared" si="0"/>
        <v>0</v>
      </c>
    </row>
    <row r="26" spans="1:17" s="25" customFormat="1" ht="16.5" hidden="1">
      <c r="A26" s="16" t="s">
        <v>48</v>
      </c>
      <c r="B26" s="12"/>
      <c r="C26" s="13"/>
      <c r="D26" s="13"/>
      <c r="E26" s="14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50">
        <f t="shared" si="0"/>
        <v>0</v>
      </c>
    </row>
    <row r="27" spans="1:17" s="11" customFormat="1" ht="16.5" hidden="1">
      <c r="A27" s="43" t="s">
        <v>13</v>
      </c>
      <c r="B27" s="17" t="s">
        <v>19</v>
      </c>
      <c r="C27" s="44" t="s">
        <v>49</v>
      </c>
      <c r="D27" s="44" t="s">
        <v>14</v>
      </c>
      <c r="E27" s="44" t="s">
        <v>44</v>
      </c>
      <c r="F27" s="16" t="s">
        <v>15</v>
      </c>
      <c r="G27" s="22">
        <v>95000</v>
      </c>
      <c r="H27" s="22"/>
      <c r="I27" s="22"/>
      <c r="J27" s="22"/>
      <c r="K27" s="22"/>
      <c r="L27" s="22"/>
      <c r="M27" s="22"/>
      <c r="N27" s="22"/>
      <c r="O27" s="22"/>
      <c r="P27" s="22"/>
      <c r="Q27" s="50">
        <f t="shared" si="0"/>
        <v>95000</v>
      </c>
    </row>
    <row r="28" spans="1:17" s="11" customFormat="1" ht="16.5" hidden="1">
      <c r="A28" s="52" t="s">
        <v>27</v>
      </c>
      <c r="B28" s="17" t="s">
        <v>19</v>
      </c>
      <c r="C28" s="44" t="s">
        <v>51</v>
      </c>
      <c r="D28" s="44" t="s">
        <v>28</v>
      </c>
      <c r="E28" s="44" t="s">
        <v>43</v>
      </c>
      <c r="F28" s="17" t="s">
        <v>15</v>
      </c>
      <c r="G28" s="18">
        <v>146501</v>
      </c>
      <c r="H28" s="18"/>
      <c r="I28" s="18"/>
      <c r="J28" s="18"/>
      <c r="K28" s="18"/>
      <c r="L28" s="18"/>
      <c r="M28" s="18"/>
      <c r="N28" s="18"/>
      <c r="O28" s="18"/>
      <c r="P28" s="18"/>
      <c r="Q28" s="50">
        <f t="shared" si="0"/>
        <v>146501</v>
      </c>
    </row>
    <row r="29" spans="1:17" s="11" customFormat="1" ht="16.5" hidden="1">
      <c r="A29" s="52" t="s">
        <v>123</v>
      </c>
      <c r="B29" s="17" t="s">
        <v>19</v>
      </c>
      <c r="C29" s="44" t="s">
        <v>51</v>
      </c>
      <c r="D29" s="44" t="s">
        <v>28</v>
      </c>
      <c r="E29" s="44" t="s">
        <v>43</v>
      </c>
      <c r="F29" s="17" t="s">
        <v>15</v>
      </c>
      <c r="G29" s="18"/>
      <c r="H29" s="18"/>
      <c r="I29" s="18"/>
      <c r="J29" s="18"/>
      <c r="K29" s="18"/>
      <c r="L29" s="18"/>
      <c r="M29" s="18"/>
      <c r="N29" s="18"/>
      <c r="O29" s="18">
        <v>14800</v>
      </c>
      <c r="P29" s="18"/>
      <c r="Q29" s="71">
        <f>SUM(N29:O29)</f>
        <v>14800</v>
      </c>
    </row>
    <row r="30" spans="1:17" s="11" customFormat="1" ht="16.5" hidden="1">
      <c r="A30" s="26"/>
      <c r="B30" s="17"/>
      <c r="C30" s="41"/>
      <c r="D30" s="16"/>
      <c r="E30" s="41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0">
        <f t="shared" si="0"/>
        <v>0</v>
      </c>
    </row>
    <row r="31" spans="1:17" s="28" customFormat="1" ht="16.5" hidden="1">
      <c r="A31" s="10" t="s">
        <v>8</v>
      </c>
      <c r="B31" s="12"/>
      <c r="C31" s="19"/>
      <c r="D31" s="15"/>
      <c r="E31" s="12"/>
      <c r="F31" s="12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0">
        <f t="shared" si="0"/>
        <v>0</v>
      </c>
    </row>
    <row r="32" spans="1:17" s="11" customFormat="1" ht="16.5" hidden="1">
      <c r="A32" s="16" t="s">
        <v>16</v>
      </c>
      <c r="B32" s="12"/>
      <c r="C32" s="19"/>
      <c r="D32" s="15"/>
      <c r="E32" s="12"/>
      <c r="F32" s="1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0">
        <f t="shared" si="0"/>
        <v>0</v>
      </c>
    </row>
    <row r="33" spans="1:17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0">
        <f t="shared" si="0"/>
        <v>0</v>
      </c>
    </row>
    <row r="34" spans="1:17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0">
        <f t="shared" si="0"/>
        <v>0</v>
      </c>
    </row>
    <row r="35" spans="1:17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0">
        <f t="shared" si="0"/>
        <v>0</v>
      </c>
    </row>
    <row r="36" spans="1:17" s="11" customFormat="1" ht="16.5" hidden="1">
      <c r="A36" s="53"/>
      <c r="B36" s="62"/>
      <c r="C36" s="51" t="s">
        <v>42</v>
      </c>
      <c r="D36" s="51" t="s">
        <v>18</v>
      </c>
      <c r="E36" s="16"/>
      <c r="F36" s="51">
        <v>17.245</v>
      </c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50">
        <f t="shared" si="0"/>
        <v>0</v>
      </c>
    </row>
    <row r="37" spans="1:17" s="11" customFormat="1" ht="16.5" hidden="1">
      <c r="A37" s="53"/>
      <c r="B37" s="17"/>
      <c r="C37" s="51" t="s">
        <v>42</v>
      </c>
      <c r="D37" s="51" t="s">
        <v>18</v>
      </c>
      <c r="E37" s="16"/>
      <c r="F37" s="51">
        <v>17.245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50">
        <f t="shared" si="0"/>
        <v>0</v>
      </c>
    </row>
    <row r="38" spans="1:17" s="11" customFormat="1" ht="16.5" hidden="1">
      <c r="A38" s="53"/>
      <c r="B38" s="17"/>
      <c r="C38" s="51" t="s">
        <v>42</v>
      </c>
      <c r="D38" s="51" t="s">
        <v>18</v>
      </c>
      <c r="E38" s="16"/>
      <c r="F38" s="51">
        <v>17.245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50">
        <f t="shared" si="0"/>
        <v>0</v>
      </c>
    </row>
    <row r="39" spans="1:17" s="11" customFormat="1" ht="16.5" hidden="1">
      <c r="A39" s="27"/>
      <c r="B39" s="12"/>
      <c r="C39" s="13"/>
      <c r="D39" s="13"/>
      <c r="E39" s="14"/>
      <c r="F39" s="15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0">
        <f t="shared" si="0"/>
        <v>0</v>
      </c>
    </row>
    <row r="40" spans="1:17" s="25" customFormat="1" ht="16.5" hidden="1">
      <c r="A40" s="10" t="s">
        <v>8</v>
      </c>
      <c r="B40" s="12"/>
      <c r="C40" s="13"/>
      <c r="D40" s="13"/>
      <c r="E40" s="14"/>
      <c r="F40" s="15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50">
        <f t="shared" si="0"/>
        <v>0</v>
      </c>
    </row>
    <row r="41" spans="1:17" s="25" customFormat="1" ht="16.5" hidden="1">
      <c r="A41" s="16" t="s">
        <v>91</v>
      </c>
      <c r="B41" s="12"/>
      <c r="C41" s="13"/>
      <c r="D41" s="13"/>
      <c r="E41" s="14"/>
      <c r="F41" s="15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0">
        <f t="shared" si="0"/>
        <v>0</v>
      </c>
    </row>
    <row r="42" spans="1:17" s="28" customFormat="1" ht="15" hidden="1">
      <c r="A42" s="45" t="s">
        <v>104</v>
      </c>
      <c r="B42" s="17" t="s">
        <v>56</v>
      </c>
      <c r="C42" s="51" t="s">
        <v>92</v>
      </c>
      <c r="D42" s="51" t="s">
        <v>93</v>
      </c>
      <c r="E42" s="51">
        <v>5851</v>
      </c>
      <c r="F42" s="16">
        <v>17.277</v>
      </c>
      <c r="G42" s="18"/>
      <c r="H42" s="18"/>
      <c r="I42" s="18"/>
      <c r="J42" s="18"/>
      <c r="K42" s="18"/>
      <c r="L42" s="18">
        <v>365704</v>
      </c>
      <c r="M42" s="18"/>
      <c r="N42" s="18"/>
      <c r="O42" s="18"/>
      <c r="P42" s="18"/>
      <c r="Q42" s="71">
        <f>SUM(K42:L42)</f>
        <v>365704</v>
      </c>
    </row>
    <row r="43" spans="1:17" s="28" customFormat="1" ht="15" hidden="1">
      <c r="A43" s="45"/>
      <c r="B43" s="17"/>
      <c r="C43" s="44"/>
      <c r="D43" s="44"/>
      <c r="E43" s="46"/>
      <c r="F43" s="1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50">
        <f t="shared" si="0"/>
        <v>0</v>
      </c>
    </row>
    <row r="44" spans="1:17" s="28" customFormat="1" ht="15" hidden="1">
      <c r="A44" s="26"/>
      <c r="B44" s="17"/>
      <c r="C44" s="16" t="s">
        <v>41</v>
      </c>
      <c r="D44" s="16" t="s">
        <v>20</v>
      </c>
      <c r="E44" s="16"/>
      <c r="F44" s="16">
        <v>17.225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50">
        <f t="shared" si="0"/>
        <v>0</v>
      </c>
    </row>
    <row r="45" spans="1:17" s="28" customFormat="1" ht="15" hidden="1">
      <c r="A45" s="26"/>
      <c r="B45" s="17"/>
      <c r="C45" s="16" t="s">
        <v>41</v>
      </c>
      <c r="D45" s="16" t="s">
        <v>20</v>
      </c>
      <c r="E45" s="16"/>
      <c r="F45" s="16">
        <v>17.225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50">
        <f t="shared" si="0"/>
        <v>0</v>
      </c>
    </row>
    <row r="46" spans="1:17" s="28" customFormat="1" ht="15" hidden="1">
      <c r="A46" s="45"/>
      <c r="B46" s="17"/>
      <c r="C46" s="44"/>
      <c r="D46" s="44"/>
      <c r="E46" s="46"/>
      <c r="F46" s="16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0">
        <f t="shared" si="0"/>
        <v>0</v>
      </c>
    </row>
    <row r="47" spans="1:17" s="28" customFormat="1" ht="16.5" hidden="1">
      <c r="A47" s="27"/>
      <c r="B47" s="12"/>
      <c r="C47" s="20"/>
      <c r="D47" s="20"/>
      <c r="E47" s="20"/>
      <c r="F47" s="12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50">
        <f t="shared" si="0"/>
        <v>0</v>
      </c>
    </row>
    <row r="48" spans="1:17" s="28" customFormat="1" ht="16.5">
      <c r="A48" s="10" t="s">
        <v>8</v>
      </c>
      <c r="B48" s="12"/>
      <c r="C48" s="20"/>
      <c r="D48" s="20"/>
      <c r="E48" s="20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50">
        <f t="shared" si="0"/>
        <v>0</v>
      </c>
    </row>
    <row r="49" spans="1:17" s="11" customFormat="1" ht="16.5">
      <c r="A49" s="16" t="s">
        <v>55</v>
      </c>
      <c r="B49" s="12"/>
      <c r="C49" s="21"/>
      <c r="D49" s="21"/>
      <c r="E49" s="13"/>
      <c r="F49" s="15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50">
        <f t="shared" si="0"/>
        <v>0</v>
      </c>
    </row>
    <row r="50" spans="1:17" s="11" customFormat="1" ht="16.5">
      <c r="A50" s="53" t="s">
        <v>24</v>
      </c>
      <c r="B50" s="17" t="s">
        <v>56</v>
      </c>
      <c r="C50" s="44" t="s">
        <v>57</v>
      </c>
      <c r="D50" s="44" t="s">
        <v>25</v>
      </c>
      <c r="E50" s="46" t="s">
        <v>58</v>
      </c>
      <c r="F50" s="17">
        <v>17.207</v>
      </c>
      <c r="G50" s="22"/>
      <c r="H50" s="22">
        <f>369595-2</f>
        <v>369593</v>
      </c>
      <c r="I50" s="22"/>
      <c r="J50" s="22"/>
      <c r="K50" s="22"/>
      <c r="L50" s="22"/>
      <c r="M50" s="22"/>
      <c r="N50" s="22"/>
      <c r="O50" s="22"/>
      <c r="P50" s="22">
        <v>1042</v>
      </c>
      <c r="Q50" s="71">
        <f>SUM(H50:P50)</f>
        <v>370635</v>
      </c>
    </row>
    <row r="51" spans="1:17" s="25" customFormat="1" ht="16.5" hidden="1">
      <c r="A51" s="53" t="s">
        <v>24</v>
      </c>
      <c r="B51" s="17" t="s">
        <v>59</v>
      </c>
      <c r="C51" s="44" t="s">
        <v>57</v>
      </c>
      <c r="D51" s="44" t="s">
        <v>25</v>
      </c>
      <c r="E51" s="46" t="s">
        <v>58</v>
      </c>
      <c r="F51" s="17">
        <v>17.207</v>
      </c>
      <c r="G51" s="18"/>
      <c r="H51" s="18">
        <v>1</v>
      </c>
      <c r="I51" s="18"/>
      <c r="J51" s="18"/>
      <c r="K51" s="18"/>
      <c r="L51" s="18"/>
      <c r="M51" s="18"/>
      <c r="N51" s="18"/>
      <c r="O51" s="18"/>
      <c r="P51" s="18"/>
      <c r="Q51" s="50">
        <f t="shared" si="0"/>
        <v>1</v>
      </c>
    </row>
    <row r="52" spans="1:17" s="25" customFormat="1" ht="16.5" hidden="1">
      <c r="A52" s="53" t="s">
        <v>24</v>
      </c>
      <c r="B52" s="17" t="s">
        <v>60</v>
      </c>
      <c r="C52" s="44" t="s">
        <v>57</v>
      </c>
      <c r="D52" s="44" t="s">
        <v>25</v>
      </c>
      <c r="E52" s="46" t="s">
        <v>58</v>
      </c>
      <c r="F52" s="17">
        <v>17.207</v>
      </c>
      <c r="G52" s="18"/>
      <c r="H52" s="18">
        <v>1</v>
      </c>
      <c r="I52" s="18"/>
      <c r="J52" s="18"/>
      <c r="K52" s="18"/>
      <c r="L52" s="18"/>
      <c r="M52" s="18"/>
      <c r="N52" s="18"/>
      <c r="O52" s="18"/>
      <c r="P52" s="18"/>
      <c r="Q52" s="50">
        <f t="shared" si="0"/>
        <v>1</v>
      </c>
    </row>
    <row r="53" spans="1:17" s="28" customFormat="1" ht="15">
      <c r="A53" s="26" t="s">
        <v>29</v>
      </c>
      <c r="B53" s="17" t="s">
        <v>56</v>
      </c>
      <c r="C53" s="44" t="s">
        <v>57</v>
      </c>
      <c r="D53" s="44" t="s">
        <v>25</v>
      </c>
      <c r="E53" s="46" t="s">
        <v>61</v>
      </c>
      <c r="F53" s="17" t="s">
        <v>26</v>
      </c>
      <c r="G53" s="22"/>
      <c r="H53" s="22">
        <f>31826-2</f>
        <v>31824</v>
      </c>
      <c r="I53" s="22"/>
      <c r="J53" s="22"/>
      <c r="K53" s="22"/>
      <c r="L53" s="22"/>
      <c r="M53" s="22"/>
      <c r="N53" s="22"/>
      <c r="O53" s="22"/>
      <c r="P53" s="22">
        <v>90</v>
      </c>
      <c r="Q53" s="71">
        <f>SUM(H53:P53)</f>
        <v>31914</v>
      </c>
    </row>
    <row r="54" spans="1:17" s="28" customFormat="1" ht="15" hidden="1">
      <c r="A54" s="26" t="s">
        <v>29</v>
      </c>
      <c r="B54" s="17" t="s">
        <v>59</v>
      </c>
      <c r="C54" s="44" t="s">
        <v>57</v>
      </c>
      <c r="D54" s="44" t="s">
        <v>25</v>
      </c>
      <c r="E54" s="46" t="s">
        <v>61</v>
      </c>
      <c r="F54" s="17" t="s">
        <v>26</v>
      </c>
      <c r="G54" s="22"/>
      <c r="H54" s="22">
        <v>1</v>
      </c>
      <c r="I54" s="22"/>
      <c r="J54" s="22"/>
      <c r="K54" s="22"/>
      <c r="L54" s="22"/>
      <c r="M54" s="22"/>
      <c r="N54" s="22"/>
      <c r="O54" s="22"/>
      <c r="P54" s="22"/>
      <c r="Q54" s="50">
        <f t="shared" si="0"/>
        <v>1</v>
      </c>
    </row>
    <row r="55" spans="1:17" s="11" customFormat="1" ht="16.5" hidden="1">
      <c r="A55" s="26" t="s">
        <v>29</v>
      </c>
      <c r="B55" s="17" t="s">
        <v>60</v>
      </c>
      <c r="C55" s="44" t="s">
        <v>57</v>
      </c>
      <c r="D55" s="44" t="s">
        <v>25</v>
      </c>
      <c r="E55" s="46" t="s">
        <v>61</v>
      </c>
      <c r="F55" s="17" t="s">
        <v>26</v>
      </c>
      <c r="G55" s="22"/>
      <c r="H55" s="22">
        <v>1</v>
      </c>
      <c r="I55" s="22"/>
      <c r="J55" s="22"/>
      <c r="K55" s="22"/>
      <c r="L55" s="22"/>
      <c r="M55" s="22"/>
      <c r="N55" s="22"/>
      <c r="O55" s="22"/>
      <c r="P55" s="22"/>
      <c r="Q55" s="50">
        <f t="shared" si="0"/>
        <v>1</v>
      </c>
    </row>
    <row r="56" spans="1:17" s="11" customFormat="1" ht="16.5" hidden="1">
      <c r="A56" s="54" t="s">
        <v>30</v>
      </c>
      <c r="B56" s="17" t="s">
        <v>94</v>
      </c>
      <c r="C56" s="44" t="s">
        <v>95</v>
      </c>
      <c r="D56" s="56" t="s">
        <v>96</v>
      </c>
      <c r="E56" s="57" t="s">
        <v>97</v>
      </c>
      <c r="F56" s="55" t="s">
        <v>31</v>
      </c>
      <c r="G56" s="22"/>
      <c r="H56" s="22"/>
      <c r="I56" s="22"/>
      <c r="J56" s="22"/>
      <c r="K56" s="22"/>
      <c r="L56" s="22">
        <v>8274.84</v>
      </c>
      <c r="M56" s="22"/>
      <c r="N56" s="22"/>
      <c r="O56" s="22"/>
      <c r="P56" s="22"/>
      <c r="Q56" s="71">
        <f>SUM(K56:L56)</f>
        <v>8274.84</v>
      </c>
    </row>
    <row r="57" spans="1:17" s="11" customFormat="1" ht="16.5" hidden="1">
      <c r="A57" s="54" t="s">
        <v>37</v>
      </c>
      <c r="B57" s="17" t="s">
        <v>98</v>
      </c>
      <c r="C57" s="51" t="s">
        <v>99</v>
      </c>
      <c r="D57" s="51" t="s">
        <v>100</v>
      </c>
      <c r="E57" s="51" t="s">
        <v>101</v>
      </c>
      <c r="F57" s="17" t="s">
        <v>15</v>
      </c>
      <c r="G57" s="22"/>
      <c r="H57" s="22"/>
      <c r="I57" s="22"/>
      <c r="J57" s="22"/>
      <c r="K57" s="22"/>
      <c r="L57" s="22">
        <v>1334.86</v>
      </c>
      <c r="M57" s="22"/>
      <c r="N57" s="22"/>
      <c r="O57" s="22"/>
      <c r="P57" s="22"/>
      <c r="Q57" s="71">
        <f aca="true" t="shared" si="1" ref="Q57:Q72">SUM(K57:L57)</f>
        <v>1334.86</v>
      </c>
    </row>
    <row r="58" spans="1:17" s="11" customFormat="1" ht="16.5" hidden="1">
      <c r="A58" s="70" t="s">
        <v>38</v>
      </c>
      <c r="B58" s="17"/>
      <c r="C58" s="60"/>
      <c r="D58" s="60"/>
      <c r="E58" s="60"/>
      <c r="F58" s="55" t="s">
        <v>15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71">
        <f t="shared" si="1"/>
        <v>0</v>
      </c>
    </row>
    <row r="59" spans="1:17" s="11" customFormat="1" ht="16.5" hidden="1">
      <c r="A59" s="54" t="s">
        <v>39</v>
      </c>
      <c r="B59" s="17" t="s">
        <v>56</v>
      </c>
      <c r="C59" s="67" t="s">
        <v>76</v>
      </c>
      <c r="D59" s="67" t="s">
        <v>77</v>
      </c>
      <c r="E59" s="67" t="s">
        <v>78</v>
      </c>
      <c r="F59" s="17" t="s">
        <v>15</v>
      </c>
      <c r="G59" s="22"/>
      <c r="H59" s="22"/>
      <c r="I59" s="22"/>
      <c r="J59" s="22">
        <v>3900</v>
      </c>
      <c r="K59" s="22"/>
      <c r="L59" s="22"/>
      <c r="M59" s="22"/>
      <c r="N59" s="22"/>
      <c r="O59" s="22"/>
      <c r="P59" s="22"/>
      <c r="Q59" s="71">
        <f t="shared" si="1"/>
        <v>0</v>
      </c>
    </row>
    <row r="60" spans="1:17" s="11" customFormat="1" ht="16.5" hidden="1">
      <c r="A60" s="54" t="s">
        <v>40</v>
      </c>
      <c r="B60" s="17" t="s">
        <v>56</v>
      </c>
      <c r="C60" s="67" t="s">
        <v>79</v>
      </c>
      <c r="D60" s="68" t="s">
        <v>82</v>
      </c>
      <c r="E60" s="67" t="s">
        <v>80</v>
      </c>
      <c r="F60" s="17" t="s">
        <v>15</v>
      </c>
      <c r="G60" s="22"/>
      <c r="H60" s="22"/>
      <c r="I60" s="22"/>
      <c r="J60" s="22">
        <v>4395.66</v>
      </c>
      <c r="K60" s="22"/>
      <c r="L60" s="22"/>
      <c r="M60" s="22"/>
      <c r="N60" s="22"/>
      <c r="O60" s="22"/>
      <c r="P60" s="22"/>
      <c r="Q60" s="71">
        <f t="shared" si="1"/>
        <v>0</v>
      </c>
    </row>
    <row r="61" spans="1:17" s="11" customFormat="1" ht="16.5" hidden="1">
      <c r="A61" s="54" t="s">
        <v>106</v>
      </c>
      <c r="B61" s="17" t="s">
        <v>56</v>
      </c>
      <c r="C61" s="51" t="s">
        <v>107</v>
      </c>
      <c r="D61" s="51" t="s">
        <v>36</v>
      </c>
      <c r="E61" s="51" t="s">
        <v>108</v>
      </c>
      <c r="F61" s="17" t="s">
        <v>15</v>
      </c>
      <c r="G61" s="22"/>
      <c r="H61" s="22"/>
      <c r="I61" s="22"/>
      <c r="J61" s="22"/>
      <c r="K61" s="22"/>
      <c r="L61" s="22"/>
      <c r="M61" s="22">
        <v>43914.35</v>
      </c>
      <c r="N61" s="22"/>
      <c r="O61" s="22"/>
      <c r="P61" s="22"/>
      <c r="Q61" s="71">
        <f>SUM(L61:M61)</f>
        <v>43914.35</v>
      </c>
    </row>
    <row r="62" spans="1:17" s="11" customFormat="1" ht="16.5" hidden="1">
      <c r="A62" s="26"/>
      <c r="B62" s="55"/>
      <c r="C62" s="56"/>
      <c r="D62" s="56"/>
      <c r="E62" s="57"/>
      <c r="F62" s="55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71">
        <f t="shared" si="1"/>
        <v>0</v>
      </c>
    </row>
    <row r="63" spans="1:17" s="11" customFormat="1" ht="16.5" hidden="1">
      <c r="A63" s="10" t="s">
        <v>8</v>
      </c>
      <c r="B63" s="55"/>
      <c r="C63" s="56"/>
      <c r="D63" s="56"/>
      <c r="E63" s="57"/>
      <c r="F63" s="55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71">
        <f t="shared" si="1"/>
        <v>0</v>
      </c>
    </row>
    <row r="64" spans="1:17" s="11" customFormat="1" ht="16.5" hidden="1">
      <c r="A64" s="16" t="s">
        <v>112</v>
      </c>
      <c r="B64" s="55"/>
      <c r="C64" s="56"/>
      <c r="D64" s="56"/>
      <c r="E64" s="57"/>
      <c r="F64" s="55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71">
        <f t="shared" si="1"/>
        <v>0</v>
      </c>
    </row>
    <row r="65" spans="1:17" s="11" customFormat="1" ht="16.5" hidden="1">
      <c r="A65" s="52" t="s">
        <v>113</v>
      </c>
      <c r="B65" s="17" t="s">
        <v>114</v>
      </c>
      <c r="C65" s="44" t="s">
        <v>115</v>
      </c>
      <c r="D65" s="44" t="s">
        <v>33</v>
      </c>
      <c r="E65" s="46" t="s">
        <v>116</v>
      </c>
      <c r="F65" s="72">
        <v>17.801</v>
      </c>
      <c r="G65" s="22"/>
      <c r="H65" s="22"/>
      <c r="I65" s="22"/>
      <c r="J65" s="22"/>
      <c r="K65" s="22"/>
      <c r="L65" s="22"/>
      <c r="M65" s="22"/>
      <c r="N65" s="22">
        <f>8216.47-1</f>
        <v>8215.47</v>
      </c>
      <c r="O65" s="22"/>
      <c r="P65" s="22"/>
      <c r="Q65" s="71">
        <f>SUM(M65:N65)</f>
        <v>8215.47</v>
      </c>
    </row>
    <row r="66" spans="1:17" s="11" customFormat="1" ht="16.5" hidden="1">
      <c r="A66" s="52" t="s">
        <v>113</v>
      </c>
      <c r="B66" s="17" t="s">
        <v>117</v>
      </c>
      <c r="C66" s="44" t="s">
        <v>115</v>
      </c>
      <c r="D66" s="44" t="s">
        <v>33</v>
      </c>
      <c r="E66" s="46" t="s">
        <v>116</v>
      </c>
      <c r="F66" s="72">
        <v>17.801</v>
      </c>
      <c r="G66" s="22"/>
      <c r="H66" s="22"/>
      <c r="I66" s="22"/>
      <c r="J66" s="22"/>
      <c r="K66" s="22"/>
      <c r="L66" s="22"/>
      <c r="M66" s="22"/>
      <c r="N66" s="22">
        <v>1</v>
      </c>
      <c r="O66" s="22"/>
      <c r="P66" s="22"/>
      <c r="Q66" s="71">
        <f>SUM(M66:N66)</f>
        <v>1</v>
      </c>
    </row>
    <row r="67" spans="1:18" s="11" customFormat="1" ht="16.5" hidden="1">
      <c r="A67" s="52" t="s">
        <v>118</v>
      </c>
      <c r="B67" s="17" t="s">
        <v>119</v>
      </c>
      <c r="C67" s="44" t="s">
        <v>32</v>
      </c>
      <c r="D67" s="44" t="s">
        <v>33</v>
      </c>
      <c r="E67" s="46" t="s">
        <v>34</v>
      </c>
      <c r="F67" s="72">
        <v>17.801</v>
      </c>
      <c r="G67" s="22"/>
      <c r="H67" s="22"/>
      <c r="I67" s="22"/>
      <c r="J67" s="22"/>
      <c r="K67" s="22"/>
      <c r="L67" s="22"/>
      <c r="M67" s="22"/>
      <c r="N67" s="22">
        <v>4108.24</v>
      </c>
      <c r="O67" s="22"/>
      <c r="P67" s="22"/>
      <c r="Q67" s="71">
        <f>SUM(M67:N67)</f>
        <v>4108.24</v>
      </c>
      <c r="R67" s="59"/>
    </row>
    <row r="68" spans="1:18" s="11" customFormat="1" ht="16.5">
      <c r="A68" s="52"/>
      <c r="B68" s="17"/>
      <c r="C68" s="44"/>
      <c r="D68" s="44"/>
      <c r="E68" s="46"/>
      <c r="F68" s="4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71"/>
      <c r="R68" s="59"/>
    </row>
    <row r="69" spans="1:18" s="11" customFormat="1" ht="16.5">
      <c r="A69" s="52"/>
      <c r="B69" s="17"/>
      <c r="C69" s="44"/>
      <c r="D69" s="44"/>
      <c r="E69" s="46"/>
      <c r="F69" s="4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71"/>
      <c r="R69" s="59"/>
    </row>
    <row r="70" spans="1:18" s="11" customFormat="1" ht="16.5">
      <c r="A70" s="58"/>
      <c r="B70" s="17"/>
      <c r="C70" s="44"/>
      <c r="D70" s="44"/>
      <c r="E70" s="46"/>
      <c r="F70" s="4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71"/>
      <c r="R70" s="59"/>
    </row>
    <row r="71" spans="1:17" s="11" customFormat="1" ht="16.5">
      <c r="A71" s="45"/>
      <c r="B71" s="17"/>
      <c r="C71" s="56"/>
      <c r="D71" s="56"/>
      <c r="E71" s="56"/>
      <c r="F71" s="55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71"/>
    </row>
    <row r="72" spans="1:17" s="11" customFormat="1" ht="16.5">
      <c r="A72" s="29"/>
      <c r="B72" s="15"/>
      <c r="C72" s="21"/>
      <c r="D72" s="15"/>
      <c r="E72" s="21"/>
      <c r="F72" s="15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71">
        <f t="shared" si="1"/>
        <v>0</v>
      </c>
    </row>
    <row r="73" spans="1:17" s="11" customFormat="1" ht="16.5">
      <c r="A73" s="23"/>
      <c r="B73" s="23"/>
      <c r="C73" s="23"/>
      <c r="D73" s="15"/>
      <c r="E73" s="15"/>
      <c r="F73" s="15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50">
        <f>SUM(G73:K73)</f>
        <v>0</v>
      </c>
    </row>
    <row r="74" spans="1:17" s="11" customFormat="1" ht="16.5">
      <c r="A74" s="30" t="s">
        <v>0</v>
      </c>
      <c r="B74" s="30"/>
      <c r="C74" s="31"/>
      <c r="D74" s="31"/>
      <c r="E74" s="31"/>
      <c r="F74" s="32"/>
      <c r="G74" s="33">
        <f>SUM(G27:G56)</f>
        <v>241501</v>
      </c>
      <c r="H74" s="33">
        <f>SUM(H24:H73)</f>
        <v>401421</v>
      </c>
      <c r="I74" s="33">
        <f>SUM(I6:I24)</f>
        <v>658333</v>
      </c>
      <c r="J74" s="33">
        <f>SUM(J47:J62)</f>
        <v>8295.66</v>
      </c>
      <c r="K74" s="33">
        <f>SUM(K6:K22)</f>
        <v>727309</v>
      </c>
      <c r="L74" s="33">
        <f>SUM(L40:L73)</f>
        <v>375313.7</v>
      </c>
      <c r="M74" s="33">
        <f>SUM(M6:M62)</f>
        <v>52414.35</v>
      </c>
      <c r="N74" s="33">
        <f>SUM(N62:N73)</f>
        <v>12324.71</v>
      </c>
      <c r="O74" s="73">
        <f>SUM(O24:O73)</f>
        <v>14800</v>
      </c>
      <c r="P74" s="33">
        <f>SUM(P48:P72)</f>
        <v>1132</v>
      </c>
      <c r="Q74" s="50">
        <f>SUM(G74:K74)</f>
        <v>2036859.66</v>
      </c>
    </row>
    <row r="75" spans="1:17" s="11" customFormat="1" ht="16.5">
      <c r="A75" s="34"/>
      <c r="B75" s="34"/>
      <c r="C75" s="35"/>
      <c r="D75" s="35"/>
      <c r="E75" s="35"/>
      <c r="F75" s="36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</row>
    <row r="76" spans="1:16" s="11" customFormat="1" ht="16.5">
      <c r="A76" s="28" t="s">
        <v>9</v>
      </c>
      <c r="C76" s="39"/>
      <c r="D76" s="39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</row>
    <row r="77" spans="1:16" s="11" customFormat="1" ht="16.5" hidden="1">
      <c r="A77" s="24" t="s">
        <v>50</v>
      </c>
      <c r="C77" s="39"/>
      <c r="D77" s="39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</row>
    <row r="78" spans="1:16" s="11" customFormat="1" ht="16.5" hidden="1">
      <c r="A78" s="28" t="s">
        <v>46</v>
      </c>
      <c r="C78" s="39"/>
      <c r="D78" s="39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</row>
    <row r="79" spans="1:16" s="11" customFormat="1" ht="16.5" hidden="1">
      <c r="A79" s="28" t="s">
        <v>45</v>
      </c>
      <c r="C79" s="39"/>
      <c r="D79" s="39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</row>
    <row r="80" spans="1:16" s="11" customFormat="1" ht="16.5" hidden="1">
      <c r="A80" s="28" t="s">
        <v>53</v>
      </c>
      <c r="C80" s="39"/>
      <c r="D80" s="39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</row>
    <row r="81" spans="1:16" s="11" customFormat="1" ht="16.5" hidden="1">
      <c r="A81" s="28" t="s">
        <v>52</v>
      </c>
      <c r="C81" s="39"/>
      <c r="D81" s="39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</row>
    <row r="82" spans="1:16" s="11" customFormat="1" ht="16.5" hidden="1">
      <c r="A82" s="28" t="s">
        <v>64</v>
      </c>
      <c r="C82" s="39"/>
      <c r="D82" s="39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</row>
    <row r="83" spans="1:16" s="11" customFormat="1" ht="16.5" hidden="1">
      <c r="A83" s="28" t="s">
        <v>65</v>
      </c>
      <c r="C83" s="39"/>
      <c r="D83" s="39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</row>
    <row r="84" spans="1:16" s="11" customFormat="1" ht="16.5" hidden="1">
      <c r="A84" s="28" t="s">
        <v>81</v>
      </c>
      <c r="C84" s="39"/>
      <c r="D84" s="39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</row>
    <row r="85" spans="1:16" s="11" customFormat="1" ht="16.5" hidden="1">
      <c r="A85" s="28" t="s">
        <v>75</v>
      </c>
      <c r="C85" s="39"/>
      <c r="D85" s="39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</row>
    <row r="86" spans="1:16" s="11" customFormat="1" ht="16.5" hidden="1">
      <c r="A86" s="28" t="s">
        <v>89</v>
      </c>
      <c r="C86" s="39"/>
      <c r="D86" s="39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</row>
    <row r="87" spans="1:16" s="11" customFormat="1" ht="16.5" hidden="1">
      <c r="A87" s="28" t="s">
        <v>88</v>
      </c>
      <c r="C87" s="39"/>
      <c r="D87" s="39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</row>
    <row r="88" spans="1:16" s="11" customFormat="1" ht="16.5" hidden="1">
      <c r="A88" s="28" t="s">
        <v>103</v>
      </c>
      <c r="C88" s="39"/>
      <c r="D88" s="39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11" customFormat="1" ht="16.5" hidden="1">
      <c r="A89" s="28" t="s">
        <v>102</v>
      </c>
      <c r="C89" s="39"/>
      <c r="D89" s="39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</row>
    <row r="90" spans="1:16" s="11" customFormat="1" ht="16.5" hidden="1">
      <c r="A90" s="28" t="s">
        <v>109</v>
      </c>
      <c r="C90" s="39"/>
      <c r="D90" s="39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</row>
    <row r="91" spans="1:16" s="11" customFormat="1" ht="16.5" hidden="1">
      <c r="A91" s="28" t="s">
        <v>110</v>
      </c>
      <c r="C91" s="39"/>
      <c r="D91" s="39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16" s="11" customFormat="1" ht="16.5" hidden="1">
      <c r="A92" s="28" t="s">
        <v>121</v>
      </c>
      <c r="C92" s="39"/>
      <c r="D92" s="39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ht="15" hidden="1">
      <c r="A93" s="28" t="s">
        <v>120</v>
      </c>
    </row>
    <row r="94" ht="15" hidden="1">
      <c r="A94" s="28" t="s">
        <v>125</v>
      </c>
    </row>
    <row r="95" ht="15" hidden="1">
      <c r="A95" s="28" t="s">
        <v>124</v>
      </c>
    </row>
    <row r="96" ht="15">
      <c r="A96" s="28" t="s">
        <v>128</v>
      </c>
    </row>
    <row r="97" ht="15">
      <c r="A97" s="28" t="s">
        <v>127</v>
      </c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2020-01-23T14:27:25Z</dcterms:modified>
  <cp:category/>
  <cp:version/>
  <cp:contentType/>
  <cp:contentStatus/>
</cp:coreProperties>
</file>