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>
    <definedName name="_xlnm.Print_Area" localSheetId="0">'EDIC'!$A$1:$G$78</definedName>
  </definedNames>
  <calcPr fullCalcOnLoad="1"/>
</workbook>
</file>

<file path=xl/sharedStrings.xml><?xml version="1.0" encoding="utf-8"?>
<sst xmlns="http://schemas.openxmlformats.org/spreadsheetml/2006/main" count="292" uniqueCount="152">
  <si>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</si>
  <si>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</si>
  <si>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</si>
  <si>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</si>
  <si>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</si>
  <si>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</si>
  <si>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</si>
  <si>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</si>
  <si>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</si>
  <si>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</si>
  <si>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</si>
  <si>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</si>
  <si>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</si>
  <si>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</si>
  <si>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</si>
  <si>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</si>
  <si>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</si>
  <si>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</si>
  <si>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</si>
  <si>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</si>
  <si>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CT EOL 19CCEDICTRADE</t>
  </si>
  <si>
    <t>CT EOL 19CCEDICNEGREA</t>
  </si>
  <si>
    <t>FTRADE2018</t>
  </si>
  <si>
    <t>FUIREA18</t>
  </si>
  <si>
    <t>7002-6624</t>
  </si>
  <si>
    <t>REA8</t>
  </si>
  <si>
    <t>7003-1631</t>
  </si>
  <si>
    <t>7002-6628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</si>
  <si>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</si>
  <si>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</si>
  <si>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</si>
  <si>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</si>
  <si>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</si>
  <si>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</si>
  <si>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</si>
  <si>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</si>
  <si>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</si>
  <si>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</si>
  <si>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</si>
  <si>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J309</t>
  </si>
  <si>
    <t xml:space="preserve">4400-1979 </t>
  </si>
  <si>
    <t>ELDER AFFAIRS</t>
  </si>
  <si>
    <t>MA COMMISSION FOR THE BLIND</t>
  </si>
  <si>
    <t>MA REHAB COMMISSION</t>
  </si>
  <si>
    <t>FUIREA19</t>
  </si>
  <si>
    <t>REA9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</si>
  <si>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</si>
  <si>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</si>
  <si>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</si>
  <si>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</si>
  <si>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</si>
  <si>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</si>
  <si>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</si>
  <si>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</si>
  <si>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</si>
  <si>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</si>
  <si>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</si>
  <si>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</si>
  <si>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</si>
  <si>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</si>
  <si>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</si>
  <si>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</si>
  <si>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</si>
  <si>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</si>
  <si>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</si>
  <si>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</si>
  <si>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</si>
  <si>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</si>
  <si>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</si>
  <si>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</si>
  <si>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</si>
  <si>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</si>
  <si>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</si>
  <si>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</si>
  <si>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</si>
  <si>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</si>
  <si>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</si>
  <si>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</si>
  <si>
    <t>BUDGET #3 FY20</t>
  </si>
  <si>
    <t>VETERANS CONFERENCE</t>
  </si>
  <si>
    <t>J310</t>
  </si>
  <si>
    <t>CT EOL 20CCEDICVETSUI</t>
  </si>
  <si>
    <t>AUG 7, 2019-AUG 8, 2019</t>
  </si>
  <si>
    <t>TO ADD FUNDS FOR VETS CONFERENCE</t>
  </si>
  <si>
    <t>BUDGET#3 FY20 OCTOBER 1, 2019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</si>
  <si>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</si>
  <si>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</si>
  <si>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</si>
  <si>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</si>
  <si>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</si>
  <si>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</si>
  <si>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</si>
  <si>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</si>
  <si>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</si>
  <si>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</si>
  <si>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t>VETS-INCENTIVE (SERVICE DATE OCT 1, 2019-DEC 31, 2019)</t>
  </si>
  <si>
    <t>TO ADD VET INCENTIVE FUNDS</t>
  </si>
  <si>
    <t>BUDGET#5 FY20 OCTOBER 10, 2019</t>
  </si>
  <si>
    <t>BUDGET #6 FY20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</si>
  <si>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</si>
  <si>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</si>
  <si>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</si>
  <si>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</si>
  <si>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</si>
  <si>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</si>
  <si>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</si>
  <si>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</si>
  <si>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</si>
  <si>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</si>
  <si>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</si>
  <si>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</si>
  <si>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</si>
  <si>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OPERATION ABLE</t>
  </si>
  <si>
    <t>DCSSCSEP20</t>
  </si>
  <si>
    <t>J446</t>
  </si>
  <si>
    <t>7003-0006</t>
  </si>
  <si>
    <t>BUDGET#8 FY20 DECEMBER 4, 2019</t>
  </si>
  <si>
    <t>BUDGET #9 FY20</t>
  </si>
  <si>
    <t>DTA</t>
  </si>
  <si>
    <t>SPSS2020</t>
  </si>
  <si>
    <t>J427</t>
  </si>
  <si>
    <t>TO DTA FUNDS</t>
  </si>
  <si>
    <t>BUDGET#9 FY20 DECEMBER 16, 2019</t>
  </si>
  <si>
    <t>BUDGET #10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</si>
  <si>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</si>
  <si>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</si>
  <si>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</si>
  <si>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</si>
  <si>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</si>
  <si>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</si>
  <si>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</si>
  <si>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</si>
  <si>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BUDGET#10 FY20 DECEMBER 18, 2019</t>
  </si>
  <si>
    <t>BUDGET #11 FY20</t>
  </si>
  <si>
    <t>ADDITIONAL STATE ONE STOP</t>
  </si>
  <si>
    <t>TO ADD ADDITIONAL SOS</t>
  </si>
  <si>
    <t>BUDGET#11 FY20 JANUARY 15, 2020</t>
  </si>
  <si>
    <t>BUDGET #12 FY20</t>
  </si>
  <si>
    <t>TO ADD ADDITIONAL WP FUNDS</t>
  </si>
  <si>
    <t>BUDGET#12 FY20 JANUARY 17, 2020</t>
  </si>
  <si>
    <t>BUDGET #13 FY20</t>
  </si>
  <si>
    <t>BUDGET#13 FY20 JANUARY 23, 2020</t>
  </si>
  <si>
    <t>ADULT EDUCATION CAREER PATHWAYS</t>
  </si>
  <si>
    <t>OCT 24, 2019 - JUNE 30, 2020</t>
  </si>
  <si>
    <t>DOE2020B</t>
  </si>
  <si>
    <t>7035-0002</t>
  </si>
  <si>
    <t>J428</t>
  </si>
  <si>
    <t>OCTOBER 1, 2019- JUNE 30, 2020</t>
  </si>
  <si>
    <t>BUDGET #14 FY20</t>
  </si>
  <si>
    <t>FWIAADT20B</t>
  </si>
  <si>
    <t>FWIADWK20B</t>
  </si>
  <si>
    <t>BUDGET#14 FY20 JANUARY 31,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</si>
</sst>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4" fontId="12" fillId="0" borderId="15" xfId="44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/>
    </xf>
    <xf numFmtId="44" fontId="8" fillId="0" borderId="13" xfId="44" applyFont="1" applyBorder="1" applyAlignment="1">
      <alignment/>
    </xf>
    <xf numFmtId="44" fontId="13" fillId="0" borderId="13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44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9.57421875" style="4" hidden="1" customWidth="1"/>
    <col min="10" max="20" width="19.28125" style="4" hidden="1" customWidth="1"/>
    <col min="21" max="21" width="19.28125" style="4" customWidth="1"/>
    <col min="22" max="23" width="15.7109375" style="3" hidden="1" customWidth="1"/>
    <col min="24" max="16384" width="9.140625" style="3" customWidth="1"/>
  </cols>
  <sheetData>
    <row r="1" spans="1:21" ht="20.25">
      <c r="A1" s="3" t="s">
        <v>11</v>
      </c>
      <c r="B1" s="89" t="s">
        <v>10</v>
      </c>
      <c r="C1" s="90"/>
      <c r="D1" s="90"/>
      <c r="E1" s="90"/>
      <c r="F1" s="90"/>
      <c r="G1" s="9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6" ht="20.25">
      <c r="B2" s="16"/>
      <c r="C2" s="16"/>
      <c r="D2" s="16"/>
      <c r="E2" s="17"/>
      <c r="F2" s="17"/>
    </row>
    <row r="3" spans="1:3" ht="20.25">
      <c r="A3" s="5" t="s">
        <v>13</v>
      </c>
      <c r="B3" s="16" t="s">
        <v>7</v>
      </c>
      <c r="C3" s="1"/>
    </row>
    <row r="4" spans="1:3" ht="20.25">
      <c r="A4" s="5"/>
      <c r="B4" s="6"/>
      <c r="C4" s="1"/>
    </row>
    <row r="5" spans="1:22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0" t="s">
        <v>12</v>
      </c>
      <c r="H5" s="19" t="s">
        <v>56</v>
      </c>
      <c r="I5" s="19" t="s">
        <v>72</v>
      </c>
      <c r="J5" s="19" t="s">
        <v>78</v>
      </c>
      <c r="K5" s="19" t="s">
        <v>85</v>
      </c>
      <c r="L5" s="19" t="s">
        <v>94</v>
      </c>
      <c r="M5" s="19" t="s">
        <v>98</v>
      </c>
      <c r="N5" s="19" t="s">
        <v>101</v>
      </c>
      <c r="O5" s="19" t="s">
        <v>111</v>
      </c>
      <c r="P5" s="19" t="s">
        <v>117</v>
      </c>
      <c r="Q5" s="19" t="s">
        <v>123</v>
      </c>
      <c r="R5" s="19" t="s">
        <v>133</v>
      </c>
      <c r="S5" s="19" t="s">
        <v>137</v>
      </c>
      <c r="T5" s="19" t="s">
        <v>140</v>
      </c>
      <c r="U5" s="19" t="s">
        <v>148</v>
      </c>
      <c r="V5" s="51" t="s">
        <v>6</v>
      </c>
    </row>
    <row r="6" spans="1:22" s="20" customFormat="1" ht="16.5">
      <c r="A6" s="19" t="s">
        <v>8</v>
      </c>
      <c r="B6" s="19"/>
      <c r="C6" s="19"/>
      <c r="D6" s="19"/>
      <c r="E6" s="19"/>
      <c r="F6" s="19"/>
      <c r="G6" s="50"/>
      <c r="H6" s="5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51"/>
    </row>
    <row r="7" spans="1:22" s="20" customFormat="1" ht="16.5">
      <c r="A7" s="25" t="s">
        <v>75</v>
      </c>
      <c r="B7" s="19"/>
      <c r="C7" s="19"/>
      <c r="D7" s="19"/>
      <c r="E7" s="19"/>
      <c r="F7" s="19"/>
      <c r="G7" s="50"/>
      <c r="H7" s="5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51"/>
    </row>
    <row r="8" spans="1:22" s="20" customFormat="1" ht="16.5" hidden="1">
      <c r="A8" s="48" t="s">
        <v>66</v>
      </c>
      <c r="B8" s="54" t="s">
        <v>19</v>
      </c>
      <c r="C8" s="55" t="s">
        <v>69</v>
      </c>
      <c r="D8" s="25" t="s">
        <v>26</v>
      </c>
      <c r="E8" s="56">
        <v>6401</v>
      </c>
      <c r="F8" s="26">
        <v>17.259</v>
      </c>
      <c r="G8" s="50"/>
      <c r="H8" s="53"/>
      <c r="I8" s="77">
        <f>1494386-2</f>
        <v>1494384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57">
        <f>SUM(G8:I8)</f>
        <v>1494384</v>
      </c>
    </row>
    <row r="9" spans="1:22" s="20" customFormat="1" ht="16.5" hidden="1">
      <c r="A9" s="48" t="s">
        <v>66</v>
      </c>
      <c r="B9" s="26" t="s">
        <v>61</v>
      </c>
      <c r="C9" s="55" t="s">
        <v>69</v>
      </c>
      <c r="D9" s="25" t="s">
        <v>26</v>
      </c>
      <c r="E9" s="56">
        <v>6401</v>
      </c>
      <c r="F9" s="26">
        <v>17.259</v>
      </c>
      <c r="G9" s="50"/>
      <c r="H9" s="53"/>
      <c r="I9" s="77">
        <v>1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57">
        <f>SUM(G9:I9)</f>
        <v>1</v>
      </c>
    </row>
    <row r="10" spans="1:22" s="20" customFormat="1" ht="16.5" hidden="1">
      <c r="A10" s="48" t="s">
        <v>66</v>
      </c>
      <c r="B10" s="26" t="s">
        <v>62</v>
      </c>
      <c r="C10" s="55" t="s">
        <v>69</v>
      </c>
      <c r="D10" s="25" t="s">
        <v>26</v>
      </c>
      <c r="E10" s="56">
        <v>6401</v>
      </c>
      <c r="F10" s="26">
        <v>17.259</v>
      </c>
      <c r="G10" s="50"/>
      <c r="H10" s="53"/>
      <c r="I10" s="77">
        <v>1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57">
        <f>SUM(G10:I10)</f>
        <v>1</v>
      </c>
    </row>
    <row r="11" spans="1:22" s="20" customFormat="1" ht="16.5" hidden="1">
      <c r="A11" s="48" t="s">
        <v>67</v>
      </c>
      <c r="B11" s="54" t="s">
        <v>19</v>
      </c>
      <c r="C11" s="25" t="s">
        <v>70</v>
      </c>
      <c r="D11" s="59" t="s">
        <v>28</v>
      </c>
      <c r="E11" s="26" t="s">
        <v>76</v>
      </c>
      <c r="F11" s="59">
        <v>17.258</v>
      </c>
      <c r="G11" s="50"/>
      <c r="H11" s="53"/>
      <c r="I11" s="77">
        <f>179368-2</f>
        <v>179366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57">
        <f>SUM(G11:I11)</f>
        <v>179366</v>
      </c>
    </row>
    <row r="12" spans="1:22" s="20" customFormat="1" ht="16.5" hidden="1">
      <c r="A12" s="48" t="s">
        <v>67</v>
      </c>
      <c r="B12" s="26" t="s">
        <v>61</v>
      </c>
      <c r="C12" s="25" t="s">
        <v>70</v>
      </c>
      <c r="D12" s="59" t="s">
        <v>28</v>
      </c>
      <c r="E12" s="26" t="s">
        <v>76</v>
      </c>
      <c r="F12" s="59">
        <v>17.258</v>
      </c>
      <c r="G12" s="50"/>
      <c r="H12" s="53"/>
      <c r="I12" s="77">
        <v>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57">
        <f>SUM(G12:I12)</f>
        <v>1</v>
      </c>
    </row>
    <row r="13" spans="1:22" s="20" customFormat="1" ht="16.5" hidden="1">
      <c r="A13" s="48" t="s">
        <v>67</v>
      </c>
      <c r="B13" s="26" t="s">
        <v>62</v>
      </c>
      <c r="C13" s="25" t="s">
        <v>70</v>
      </c>
      <c r="D13" s="59" t="s">
        <v>28</v>
      </c>
      <c r="E13" s="26" t="s">
        <v>76</v>
      </c>
      <c r="F13" s="59">
        <v>17.258</v>
      </c>
      <c r="G13" s="50"/>
      <c r="H13" s="53"/>
      <c r="I13" s="77">
        <v>1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57">
        <f>SUM(G13:I13)</f>
        <v>1</v>
      </c>
    </row>
    <row r="14" spans="1:23" s="20" customFormat="1" ht="16.5">
      <c r="A14" s="48" t="s">
        <v>67</v>
      </c>
      <c r="B14" s="26" t="s">
        <v>147</v>
      </c>
      <c r="C14" s="25" t="s">
        <v>149</v>
      </c>
      <c r="D14" s="59" t="s">
        <v>28</v>
      </c>
      <c r="E14" s="26">
        <v>6402</v>
      </c>
      <c r="F14" s="59">
        <v>17.258</v>
      </c>
      <c r="G14" s="50"/>
      <c r="H14" s="53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f>956226-2</f>
        <v>956224</v>
      </c>
      <c r="V14" s="57">
        <f>SUM(T14:U14)</f>
        <v>956224</v>
      </c>
      <c r="W14" s="20">
        <v>179366</v>
      </c>
    </row>
    <row r="15" spans="1:23" s="20" customFormat="1" ht="16.5">
      <c r="A15" s="48" t="s">
        <v>67</v>
      </c>
      <c r="B15" s="26" t="s">
        <v>61</v>
      </c>
      <c r="C15" s="25" t="s">
        <v>149</v>
      </c>
      <c r="D15" s="59" t="s">
        <v>28</v>
      </c>
      <c r="E15" s="26">
        <v>6402</v>
      </c>
      <c r="F15" s="59">
        <v>17.258</v>
      </c>
      <c r="G15" s="50"/>
      <c r="H15" s="53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>
        <v>1</v>
      </c>
      <c r="V15" s="57">
        <f aca="true" t="shared" si="0" ref="V15:V24">SUM(T15:U15)</f>
        <v>1</v>
      </c>
      <c r="W15" s="88">
        <f>+V14+V15+V16+W14</f>
        <v>1135592</v>
      </c>
    </row>
    <row r="16" spans="1:22" s="20" customFormat="1" ht="16.5">
      <c r="A16" s="48" t="s">
        <v>67</v>
      </c>
      <c r="B16" s="26" t="s">
        <v>62</v>
      </c>
      <c r="C16" s="25" t="s">
        <v>149</v>
      </c>
      <c r="D16" s="59" t="s">
        <v>28</v>
      </c>
      <c r="E16" s="26">
        <v>6402</v>
      </c>
      <c r="F16" s="59">
        <v>17.258</v>
      </c>
      <c r="G16" s="50"/>
      <c r="H16" s="53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>
        <v>1</v>
      </c>
      <c r="V16" s="57">
        <f t="shared" si="0"/>
        <v>1</v>
      </c>
    </row>
    <row r="17" spans="1:22" s="20" customFormat="1" ht="16.5" hidden="1">
      <c r="A17" s="48" t="s">
        <v>68</v>
      </c>
      <c r="B17" s="54" t="s">
        <v>19</v>
      </c>
      <c r="C17" s="25" t="s">
        <v>71</v>
      </c>
      <c r="D17" s="59" t="s">
        <v>29</v>
      </c>
      <c r="E17" s="26" t="s">
        <v>77</v>
      </c>
      <c r="F17" s="59">
        <v>17.278</v>
      </c>
      <c r="G17" s="50"/>
      <c r="H17" s="53"/>
      <c r="I17" s="77">
        <f>123906-2</f>
        <v>123904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57">
        <f t="shared" si="0"/>
        <v>0</v>
      </c>
    </row>
    <row r="18" spans="1:22" s="20" customFormat="1" ht="16.5" hidden="1">
      <c r="A18" s="48" t="s">
        <v>68</v>
      </c>
      <c r="B18" s="26" t="s">
        <v>61</v>
      </c>
      <c r="C18" s="25" t="s">
        <v>71</v>
      </c>
      <c r="D18" s="59" t="s">
        <v>29</v>
      </c>
      <c r="E18" s="26" t="s">
        <v>77</v>
      </c>
      <c r="F18" s="59">
        <v>17.278</v>
      </c>
      <c r="G18" s="50"/>
      <c r="H18" s="53"/>
      <c r="I18" s="77">
        <v>1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57">
        <f t="shared" si="0"/>
        <v>0</v>
      </c>
    </row>
    <row r="19" spans="1:22" s="20" customFormat="1" ht="16.5" hidden="1">
      <c r="A19" s="48" t="s">
        <v>68</v>
      </c>
      <c r="B19" s="26" t="s">
        <v>62</v>
      </c>
      <c r="C19" s="25" t="s">
        <v>71</v>
      </c>
      <c r="D19" s="59" t="s">
        <v>29</v>
      </c>
      <c r="E19" s="26" t="s">
        <v>77</v>
      </c>
      <c r="F19" s="59">
        <v>17.278</v>
      </c>
      <c r="G19" s="50"/>
      <c r="H19" s="53"/>
      <c r="I19" s="77">
        <v>1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57">
        <f t="shared" si="0"/>
        <v>0</v>
      </c>
    </row>
    <row r="20" spans="1:23" s="20" customFormat="1" ht="16.5">
      <c r="A20" s="48" t="s">
        <v>68</v>
      </c>
      <c r="B20" s="26" t="s">
        <v>147</v>
      </c>
      <c r="C20" s="25" t="s">
        <v>150</v>
      </c>
      <c r="D20" s="59" t="s">
        <v>29</v>
      </c>
      <c r="E20" s="26">
        <v>6403</v>
      </c>
      <c r="F20" s="59">
        <v>17.278</v>
      </c>
      <c r="G20" s="50"/>
      <c r="H20" s="5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7">
        <f>587467-2</f>
        <v>587465</v>
      </c>
      <c r="V20" s="57">
        <f t="shared" si="0"/>
        <v>587465</v>
      </c>
      <c r="W20" s="20">
        <v>123906</v>
      </c>
    </row>
    <row r="21" spans="1:23" s="20" customFormat="1" ht="16.5">
      <c r="A21" s="48" t="s">
        <v>68</v>
      </c>
      <c r="B21" s="26" t="s">
        <v>61</v>
      </c>
      <c r="C21" s="25" t="s">
        <v>150</v>
      </c>
      <c r="D21" s="59" t="s">
        <v>29</v>
      </c>
      <c r="E21" s="26">
        <v>6403</v>
      </c>
      <c r="F21" s="59">
        <v>17.278</v>
      </c>
      <c r="G21" s="50"/>
      <c r="H21" s="5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7">
        <v>1</v>
      </c>
      <c r="V21" s="57">
        <f t="shared" si="0"/>
        <v>1</v>
      </c>
      <c r="W21" s="88">
        <f>+W20+U20</f>
        <v>711371</v>
      </c>
    </row>
    <row r="22" spans="1:22" s="20" customFormat="1" ht="16.5">
      <c r="A22" s="48" t="s">
        <v>68</v>
      </c>
      <c r="B22" s="26" t="s">
        <v>62</v>
      </c>
      <c r="C22" s="25" t="s">
        <v>150</v>
      </c>
      <c r="D22" s="59" t="s">
        <v>29</v>
      </c>
      <c r="E22" s="26">
        <v>6403</v>
      </c>
      <c r="F22" s="59">
        <v>17.278</v>
      </c>
      <c r="G22" s="50"/>
      <c r="H22" s="5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7">
        <v>1</v>
      </c>
      <c r="V22" s="57">
        <f t="shared" si="0"/>
        <v>1</v>
      </c>
    </row>
    <row r="23" spans="1:22" s="20" customFormat="1" ht="16.5">
      <c r="A23" s="48"/>
      <c r="B23" s="54"/>
      <c r="C23" s="25"/>
      <c r="D23" s="59"/>
      <c r="E23" s="26"/>
      <c r="F23" s="59"/>
      <c r="G23" s="50"/>
      <c r="H23" s="5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7"/>
      <c r="V23" s="57">
        <f t="shared" si="0"/>
        <v>0</v>
      </c>
    </row>
    <row r="24" spans="1:22" s="20" customFormat="1" ht="16.5">
      <c r="A24" s="68"/>
      <c r="B24" s="26"/>
      <c r="C24" s="67"/>
      <c r="D24" s="59"/>
      <c r="E24" s="25"/>
      <c r="F24" s="59"/>
      <c r="G24" s="50"/>
      <c r="H24" s="5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7"/>
      <c r="V24" s="57">
        <f t="shared" si="0"/>
        <v>0</v>
      </c>
    </row>
    <row r="25" spans="1:22" s="20" customFormat="1" ht="16.5">
      <c r="A25" s="48"/>
      <c r="B25" s="26"/>
      <c r="C25" s="19"/>
      <c r="D25" s="19"/>
      <c r="E25" s="19"/>
      <c r="F25" s="19"/>
      <c r="G25" s="50"/>
      <c r="H25" s="5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7"/>
      <c r="V25" s="57">
        <f aca="true" t="shared" si="1" ref="V25:V64">SUM(G25:H25)</f>
        <v>0</v>
      </c>
    </row>
    <row r="26" spans="1:22" s="7" customFormat="1" ht="16.5" hidden="1">
      <c r="A26" s="19" t="s">
        <v>8</v>
      </c>
      <c r="B26" s="21"/>
      <c r="C26" s="22"/>
      <c r="D26" s="22"/>
      <c r="E26" s="23"/>
      <c r="F26" s="24"/>
      <c r="G26" s="24"/>
      <c r="H26" s="5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83"/>
      <c r="V26" s="57">
        <f t="shared" si="1"/>
        <v>0</v>
      </c>
    </row>
    <row r="27" spans="1:22" s="9" customFormat="1" ht="16.5" hidden="1">
      <c r="A27" s="25" t="s">
        <v>52</v>
      </c>
      <c r="B27" s="21"/>
      <c r="C27" s="22"/>
      <c r="D27" s="22"/>
      <c r="E27" s="23"/>
      <c r="F27" s="24"/>
      <c r="G27" s="25"/>
      <c r="H27" s="25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84"/>
      <c r="V27" s="57">
        <f t="shared" si="1"/>
        <v>0</v>
      </c>
    </row>
    <row r="28" spans="1:22" s="9" customFormat="1" ht="16.5" hidden="1">
      <c r="A28" s="42"/>
      <c r="B28" s="26"/>
      <c r="C28" s="43"/>
      <c r="D28" s="25"/>
      <c r="E28" s="43"/>
      <c r="F28" s="26"/>
      <c r="G28" s="27"/>
      <c r="H28" s="27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84"/>
      <c r="V28" s="57">
        <f t="shared" si="1"/>
        <v>0</v>
      </c>
    </row>
    <row r="29" spans="1:22" s="10" customFormat="1" ht="16.5" hidden="1">
      <c r="A29" s="46" t="s">
        <v>14</v>
      </c>
      <c r="B29" s="26" t="s">
        <v>19</v>
      </c>
      <c r="C29" s="47" t="s">
        <v>53</v>
      </c>
      <c r="D29" s="47" t="s">
        <v>15</v>
      </c>
      <c r="E29" s="47" t="s">
        <v>50</v>
      </c>
      <c r="F29" s="25" t="s">
        <v>16</v>
      </c>
      <c r="G29" s="30">
        <v>95000</v>
      </c>
      <c r="H29" s="12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5"/>
      <c r="V29" s="57">
        <f>SUM(G29:G29)</f>
        <v>95000</v>
      </c>
    </row>
    <row r="30" spans="1:22" s="10" customFormat="1" ht="16.5" hidden="1">
      <c r="A30" s="60" t="s">
        <v>33</v>
      </c>
      <c r="B30" s="26" t="s">
        <v>19</v>
      </c>
      <c r="C30" s="47" t="s">
        <v>54</v>
      </c>
      <c r="D30" s="47" t="s">
        <v>34</v>
      </c>
      <c r="E30" s="47" t="s">
        <v>51</v>
      </c>
      <c r="F30" s="26" t="s">
        <v>16</v>
      </c>
      <c r="G30" s="27">
        <v>427192</v>
      </c>
      <c r="H30" s="12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5"/>
      <c r="V30" s="57">
        <f>SUM(G30:G30)</f>
        <v>427192</v>
      </c>
    </row>
    <row r="31" spans="1:22" s="10" customFormat="1" ht="16.5" hidden="1">
      <c r="A31" s="60" t="s">
        <v>134</v>
      </c>
      <c r="B31" s="26" t="s">
        <v>19</v>
      </c>
      <c r="C31" s="47" t="s">
        <v>54</v>
      </c>
      <c r="D31" s="47" t="s">
        <v>34</v>
      </c>
      <c r="E31" s="47" t="s">
        <v>51</v>
      </c>
      <c r="F31" s="26" t="s">
        <v>16</v>
      </c>
      <c r="G31" s="27"/>
      <c r="H31" s="27"/>
      <c r="I31" s="73"/>
      <c r="J31" s="73"/>
      <c r="K31" s="73"/>
      <c r="L31" s="73"/>
      <c r="M31" s="73"/>
      <c r="N31" s="73"/>
      <c r="O31" s="73"/>
      <c r="P31" s="73"/>
      <c r="Q31" s="73"/>
      <c r="R31" s="73">
        <v>43160</v>
      </c>
      <c r="S31" s="73"/>
      <c r="T31" s="73"/>
      <c r="U31" s="84"/>
      <c r="V31" s="78">
        <f>SUM(Q31:R31)</f>
        <v>43160</v>
      </c>
    </row>
    <row r="32" spans="1:22" s="10" customFormat="1" ht="16.5" hidden="1">
      <c r="A32" s="60"/>
      <c r="B32" s="26"/>
      <c r="C32" s="47"/>
      <c r="D32" s="47"/>
      <c r="E32" s="47"/>
      <c r="F32" s="26"/>
      <c r="G32" s="27"/>
      <c r="H32" s="27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84"/>
      <c r="V32" s="57">
        <f t="shared" si="1"/>
        <v>0</v>
      </c>
    </row>
    <row r="33" spans="1:22" s="10" customFormat="1" ht="16.5" hidden="1">
      <c r="A33" s="42"/>
      <c r="B33" s="26"/>
      <c r="C33" s="43"/>
      <c r="D33" s="25"/>
      <c r="E33" s="43"/>
      <c r="F33" s="26"/>
      <c r="G33" s="27"/>
      <c r="H33" s="2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84"/>
      <c r="V33" s="57">
        <f t="shared" si="1"/>
        <v>0</v>
      </c>
    </row>
    <row r="34" spans="1:22" s="11" customFormat="1" ht="16.5" hidden="1">
      <c r="A34" s="19" t="s">
        <v>8</v>
      </c>
      <c r="B34" s="21"/>
      <c r="C34" s="28"/>
      <c r="D34" s="24"/>
      <c r="E34" s="21"/>
      <c r="F34" s="21"/>
      <c r="G34" s="27"/>
      <c r="H34" s="27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84"/>
      <c r="V34" s="57">
        <f t="shared" si="1"/>
        <v>0</v>
      </c>
    </row>
    <row r="35" spans="1:22" s="10" customFormat="1" ht="16.5" hidden="1">
      <c r="A35" s="25" t="s">
        <v>20</v>
      </c>
      <c r="B35" s="21"/>
      <c r="C35" s="28"/>
      <c r="D35" s="24"/>
      <c r="E35" s="21"/>
      <c r="F35" s="21"/>
      <c r="G35" s="27"/>
      <c r="H35" s="27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84"/>
      <c r="V35" s="57">
        <f t="shared" si="1"/>
        <v>0</v>
      </c>
    </row>
    <row r="36" spans="1:22" s="11" customFormat="1" ht="15" hidden="1">
      <c r="A36" s="48"/>
      <c r="B36" s="26"/>
      <c r="C36" s="47" t="s">
        <v>22</v>
      </c>
      <c r="D36" s="47" t="s">
        <v>17</v>
      </c>
      <c r="E36" s="49" t="s">
        <v>18</v>
      </c>
      <c r="F36" s="25">
        <v>17.245</v>
      </c>
      <c r="G36" s="27"/>
      <c r="H36" s="27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84"/>
      <c r="V36" s="57">
        <f t="shared" si="1"/>
        <v>0</v>
      </c>
    </row>
    <row r="37" spans="1:22" s="11" customFormat="1" ht="15" hidden="1">
      <c r="A37" s="48"/>
      <c r="B37" s="26"/>
      <c r="C37" s="47" t="s">
        <v>22</v>
      </c>
      <c r="D37" s="47" t="s">
        <v>17</v>
      </c>
      <c r="E37" s="49" t="s">
        <v>18</v>
      </c>
      <c r="F37" s="25">
        <v>17.245</v>
      </c>
      <c r="G37" s="27"/>
      <c r="H37" s="27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84"/>
      <c r="V37" s="57">
        <f t="shared" si="1"/>
        <v>0</v>
      </c>
    </row>
    <row r="38" spans="1:22" s="10" customFormat="1" ht="16.5" hidden="1">
      <c r="A38" s="48"/>
      <c r="B38" s="26"/>
      <c r="C38" s="47" t="s">
        <v>22</v>
      </c>
      <c r="D38" s="47" t="s">
        <v>17</v>
      </c>
      <c r="E38" s="49" t="s">
        <v>18</v>
      </c>
      <c r="F38" s="25">
        <v>17.245</v>
      </c>
      <c r="G38" s="27"/>
      <c r="H38" s="2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84"/>
      <c r="V38" s="57">
        <f t="shared" si="1"/>
        <v>0</v>
      </c>
    </row>
    <row r="39" spans="1:22" s="10" customFormat="1" ht="16.5" hidden="1">
      <c r="A39" s="58"/>
      <c r="B39" s="69"/>
      <c r="C39" s="59" t="s">
        <v>46</v>
      </c>
      <c r="D39" s="59" t="s">
        <v>17</v>
      </c>
      <c r="E39" s="25" t="s">
        <v>47</v>
      </c>
      <c r="F39" s="59">
        <v>17.245</v>
      </c>
      <c r="G39" s="27"/>
      <c r="H39" s="27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84"/>
      <c r="V39" s="57">
        <f t="shared" si="1"/>
        <v>0</v>
      </c>
    </row>
    <row r="40" spans="1:22" s="10" customFormat="1" ht="16.5" hidden="1">
      <c r="A40" s="58"/>
      <c r="B40" s="26"/>
      <c r="C40" s="59" t="s">
        <v>46</v>
      </c>
      <c r="D40" s="59" t="s">
        <v>17</v>
      </c>
      <c r="E40" s="25" t="s">
        <v>47</v>
      </c>
      <c r="F40" s="59">
        <v>17.245</v>
      </c>
      <c r="G40" s="27"/>
      <c r="H40" s="27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84"/>
      <c r="V40" s="57">
        <f t="shared" si="1"/>
        <v>0</v>
      </c>
    </row>
    <row r="41" spans="1:22" s="10" customFormat="1" ht="16.5" hidden="1">
      <c r="A41" s="58"/>
      <c r="B41" s="26"/>
      <c r="C41" s="59" t="s">
        <v>46</v>
      </c>
      <c r="D41" s="59" t="s">
        <v>17</v>
      </c>
      <c r="E41" s="25" t="s">
        <v>47</v>
      </c>
      <c r="F41" s="59">
        <v>17.245</v>
      </c>
      <c r="G41" s="27"/>
      <c r="H41" s="27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84"/>
      <c r="V41" s="57">
        <f t="shared" si="1"/>
        <v>0</v>
      </c>
    </row>
    <row r="42" spans="1:22" s="10" customFormat="1" ht="16.5" hidden="1">
      <c r="A42" s="48"/>
      <c r="B42" s="26"/>
      <c r="C42" s="47"/>
      <c r="D42" s="47"/>
      <c r="E42" s="49"/>
      <c r="F42" s="25"/>
      <c r="G42" s="27"/>
      <c r="H42" s="2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84"/>
      <c r="V42" s="57">
        <f t="shared" si="1"/>
        <v>0</v>
      </c>
    </row>
    <row r="43" spans="1:22" s="8" customFormat="1" ht="16.5" hidden="1">
      <c r="A43" s="13"/>
      <c r="B43" s="21"/>
      <c r="C43" s="22"/>
      <c r="D43" s="22"/>
      <c r="E43" s="23"/>
      <c r="F43" s="24"/>
      <c r="G43" s="27"/>
      <c r="H43" s="2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84"/>
      <c r="V43" s="57">
        <f t="shared" si="1"/>
        <v>0</v>
      </c>
    </row>
    <row r="44" spans="1:22" s="7" customFormat="1" ht="16.5" hidden="1">
      <c r="A44" s="19" t="s">
        <v>8</v>
      </c>
      <c r="B44" s="21"/>
      <c r="C44" s="22"/>
      <c r="D44" s="22"/>
      <c r="E44" s="23"/>
      <c r="F44" s="24"/>
      <c r="G44" s="27"/>
      <c r="H44" s="27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84"/>
      <c r="V44" s="57">
        <f t="shared" si="1"/>
        <v>0</v>
      </c>
    </row>
    <row r="45" spans="1:22" s="9" customFormat="1" ht="16.5" hidden="1">
      <c r="A45" s="25" t="s">
        <v>21</v>
      </c>
      <c r="B45" s="21"/>
      <c r="C45" s="22"/>
      <c r="D45" s="22"/>
      <c r="E45" s="23"/>
      <c r="F45" s="24"/>
      <c r="G45" s="27"/>
      <c r="H45" s="27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84"/>
      <c r="V45" s="57">
        <f t="shared" si="1"/>
        <v>0</v>
      </c>
    </row>
    <row r="46" spans="1:22" s="11" customFormat="1" ht="15" hidden="1">
      <c r="A46" s="48"/>
      <c r="B46" s="26"/>
      <c r="C46" s="47" t="s">
        <v>23</v>
      </c>
      <c r="D46" s="47" t="s">
        <v>24</v>
      </c>
      <c r="E46" s="49" t="s">
        <v>25</v>
      </c>
      <c r="F46" s="25">
        <v>17.225</v>
      </c>
      <c r="G46" s="27"/>
      <c r="H46" s="27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84"/>
      <c r="V46" s="57">
        <f t="shared" si="1"/>
        <v>0</v>
      </c>
    </row>
    <row r="47" spans="1:22" s="11" customFormat="1" ht="15" hidden="1">
      <c r="A47" s="48"/>
      <c r="B47" s="26"/>
      <c r="C47" s="47" t="s">
        <v>23</v>
      </c>
      <c r="D47" s="47" t="s">
        <v>24</v>
      </c>
      <c r="E47" s="49" t="s">
        <v>25</v>
      </c>
      <c r="F47" s="25">
        <v>17.225</v>
      </c>
      <c r="G47" s="27"/>
      <c r="H47" s="27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84"/>
      <c r="V47" s="57">
        <f t="shared" si="1"/>
        <v>0</v>
      </c>
    </row>
    <row r="48" spans="1:22" s="10" customFormat="1" ht="16.5" hidden="1">
      <c r="A48" s="42"/>
      <c r="B48" s="26"/>
      <c r="C48" s="25" t="s">
        <v>44</v>
      </c>
      <c r="D48" s="25" t="s">
        <v>24</v>
      </c>
      <c r="E48" s="25" t="s">
        <v>45</v>
      </c>
      <c r="F48" s="25">
        <v>17.225</v>
      </c>
      <c r="G48" s="30"/>
      <c r="H48" s="30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86"/>
      <c r="V48" s="57">
        <f t="shared" si="1"/>
        <v>0</v>
      </c>
    </row>
    <row r="49" spans="1:22" s="10" customFormat="1" ht="16.5" hidden="1">
      <c r="A49" s="42"/>
      <c r="B49" s="26"/>
      <c r="C49" s="25" t="s">
        <v>44</v>
      </c>
      <c r="D49" s="25" t="s">
        <v>24</v>
      </c>
      <c r="E49" s="25" t="s">
        <v>45</v>
      </c>
      <c r="F49" s="25">
        <v>17.225</v>
      </c>
      <c r="G49" s="30"/>
      <c r="H49" s="30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86"/>
      <c r="V49" s="57">
        <f t="shared" si="1"/>
        <v>0</v>
      </c>
    </row>
    <row r="50" spans="1:22" s="10" customFormat="1" ht="16.5" hidden="1">
      <c r="A50" s="12"/>
      <c r="B50" s="21"/>
      <c r="C50" s="29"/>
      <c r="D50" s="29"/>
      <c r="E50" s="22"/>
      <c r="F50" s="24"/>
      <c r="G50" s="30"/>
      <c r="H50" s="30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86"/>
      <c r="V50" s="57">
        <f t="shared" si="1"/>
        <v>0</v>
      </c>
    </row>
    <row r="51" spans="1:22" s="7" customFormat="1" ht="16.5" hidden="1">
      <c r="A51" s="19" t="s">
        <v>8</v>
      </c>
      <c r="B51" s="21"/>
      <c r="C51" s="22"/>
      <c r="D51" s="22"/>
      <c r="E51" s="23"/>
      <c r="F51" s="24"/>
      <c r="G51" s="27"/>
      <c r="H51" s="2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84"/>
      <c r="V51" s="57">
        <f t="shared" si="1"/>
        <v>0</v>
      </c>
    </row>
    <row r="52" spans="1:22" s="9" customFormat="1" ht="16.5" hidden="1">
      <c r="A52" s="25" t="s">
        <v>81</v>
      </c>
      <c r="B52" s="21"/>
      <c r="C52" s="22"/>
      <c r="D52" s="22"/>
      <c r="E52" s="23"/>
      <c r="F52" s="24"/>
      <c r="G52" s="27"/>
      <c r="H52" s="27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84"/>
      <c r="V52" s="57">
        <f t="shared" si="1"/>
        <v>0</v>
      </c>
    </row>
    <row r="53" spans="1:22" s="11" customFormat="1" ht="30" hidden="1">
      <c r="A53" s="65" t="s">
        <v>95</v>
      </c>
      <c r="B53" s="26" t="s">
        <v>58</v>
      </c>
      <c r="C53" s="47" t="s">
        <v>38</v>
      </c>
      <c r="D53" s="47" t="s">
        <v>27</v>
      </c>
      <c r="E53" s="49" t="s">
        <v>39</v>
      </c>
      <c r="F53" s="59">
        <v>17.801</v>
      </c>
      <c r="G53" s="30"/>
      <c r="H53" s="30"/>
      <c r="I53" s="75"/>
      <c r="J53" s="75"/>
      <c r="K53" s="75"/>
      <c r="L53" s="75">
        <v>7642</v>
      </c>
      <c r="M53" s="75">
        <v>-7642</v>
      </c>
      <c r="N53" s="75"/>
      <c r="O53" s="75"/>
      <c r="P53" s="75"/>
      <c r="Q53" s="75"/>
      <c r="R53" s="75"/>
      <c r="S53" s="75"/>
      <c r="T53" s="75"/>
      <c r="U53" s="86"/>
      <c r="V53" s="78">
        <f>SUM(L53:M53)</f>
        <v>0</v>
      </c>
    </row>
    <row r="54" spans="1:22" s="11" customFormat="1" ht="30" hidden="1">
      <c r="A54" s="65" t="s">
        <v>95</v>
      </c>
      <c r="B54" s="26" t="s">
        <v>58</v>
      </c>
      <c r="C54" s="47" t="s">
        <v>38</v>
      </c>
      <c r="D54" s="47" t="s">
        <v>27</v>
      </c>
      <c r="E54" s="49" t="s">
        <v>80</v>
      </c>
      <c r="F54" s="59">
        <v>17.804</v>
      </c>
      <c r="G54" s="30"/>
      <c r="H54" s="30"/>
      <c r="I54" s="75"/>
      <c r="J54" s="75"/>
      <c r="K54" s="75"/>
      <c r="L54" s="75"/>
      <c r="M54" s="75">
        <v>7642</v>
      </c>
      <c r="N54" s="75"/>
      <c r="O54" s="75"/>
      <c r="P54" s="75"/>
      <c r="Q54" s="75"/>
      <c r="R54" s="75"/>
      <c r="S54" s="75"/>
      <c r="T54" s="75"/>
      <c r="U54" s="86"/>
      <c r="V54" s="78">
        <f>SUM(L54:M54)</f>
        <v>7642</v>
      </c>
    </row>
    <row r="55" spans="1:22" s="11" customFormat="1" ht="15" hidden="1">
      <c r="A55" s="65" t="s">
        <v>124</v>
      </c>
      <c r="B55" s="26" t="s">
        <v>125</v>
      </c>
      <c r="C55" s="47" t="s">
        <v>126</v>
      </c>
      <c r="D55" s="47" t="s">
        <v>27</v>
      </c>
      <c r="E55" s="49" t="s">
        <v>127</v>
      </c>
      <c r="F55" s="82">
        <v>17.801</v>
      </c>
      <c r="G55" s="30"/>
      <c r="H55" s="30"/>
      <c r="I55" s="75"/>
      <c r="J55" s="75"/>
      <c r="K55" s="75"/>
      <c r="L55" s="75"/>
      <c r="M55" s="75"/>
      <c r="N55" s="75"/>
      <c r="O55" s="75"/>
      <c r="P55" s="75"/>
      <c r="Q55" s="75">
        <f>14905.23-1</f>
        <v>14904.23</v>
      </c>
      <c r="R55" s="75"/>
      <c r="S55" s="75"/>
      <c r="T55" s="75"/>
      <c r="U55" s="86"/>
      <c r="V55" s="78">
        <f>SUM(P55:Q55)</f>
        <v>14904.23</v>
      </c>
    </row>
    <row r="56" spans="1:23" s="11" customFormat="1" ht="15" hidden="1">
      <c r="A56" s="65" t="s">
        <v>124</v>
      </c>
      <c r="B56" s="26" t="s">
        <v>128</v>
      </c>
      <c r="C56" s="47" t="s">
        <v>126</v>
      </c>
      <c r="D56" s="47" t="s">
        <v>27</v>
      </c>
      <c r="E56" s="49" t="s">
        <v>127</v>
      </c>
      <c r="F56" s="82">
        <v>17.801</v>
      </c>
      <c r="G56" s="30"/>
      <c r="H56" s="30"/>
      <c r="I56" s="75"/>
      <c r="J56" s="75"/>
      <c r="K56" s="75"/>
      <c r="L56" s="75"/>
      <c r="M56" s="75"/>
      <c r="N56" s="75"/>
      <c r="O56" s="75"/>
      <c r="P56" s="75"/>
      <c r="Q56" s="75">
        <v>1</v>
      </c>
      <c r="R56" s="75"/>
      <c r="S56" s="75"/>
      <c r="T56" s="75"/>
      <c r="U56" s="86"/>
      <c r="V56" s="78">
        <f>SUM(P56:Q56)</f>
        <v>1</v>
      </c>
      <c r="W56" s="66"/>
    </row>
    <row r="57" spans="1:23" s="11" customFormat="1" ht="15" hidden="1">
      <c r="A57" s="65" t="s">
        <v>129</v>
      </c>
      <c r="B57" s="26" t="s">
        <v>130</v>
      </c>
      <c r="C57" s="47" t="s">
        <v>38</v>
      </c>
      <c r="D57" s="47" t="s">
        <v>27</v>
      </c>
      <c r="E57" s="49" t="s">
        <v>39</v>
      </c>
      <c r="F57" s="82">
        <v>17.801</v>
      </c>
      <c r="G57" s="30"/>
      <c r="H57" s="30"/>
      <c r="I57" s="75"/>
      <c r="J57" s="75"/>
      <c r="K57" s="75"/>
      <c r="L57" s="75"/>
      <c r="M57" s="75"/>
      <c r="N57" s="75"/>
      <c r="O57" s="75"/>
      <c r="P57" s="75"/>
      <c r="Q57" s="75">
        <v>7452.61</v>
      </c>
      <c r="R57" s="75"/>
      <c r="S57" s="75"/>
      <c r="T57" s="75"/>
      <c r="U57" s="86"/>
      <c r="V57" s="78">
        <f>SUM(P57:Q57)</f>
        <v>7452.61</v>
      </c>
      <c r="W57" s="66"/>
    </row>
    <row r="58" spans="1:22" s="11" customFormat="1" ht="15" hidden="1">
      <c r="A58" s="58" t="s">
        <v>79</v>
      </c>
      <c r="B58" s="26" t="s">
        <v>82</v>
      </c>
      <c r="C58" s="59" t="s">
        <v>38</v>
      </c>
      <c r="D58" s="47" t="s">
        <v>27</v>
      </c>
      <c r="E58" s="49" t="s">
        <v>80</v>
      </c>
      <c r="F58" s="56">
        <v>17.801</v>
      </c>
      <c r="G58" s="30"/>
      <c r="H58" s="30"/>
      <c r="I58" s="75"/>
      <c r="J58" s="75">
        <v>541.89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86"/>
      <c r="V58" s="78">
        <f>SUM(G58:J58)</f>
        <v>541.89</v>
      </c>
    </row>
    <row r="59" spans="1:22" s="11" customFormat="1" ht="16.5" hidden="1">
      <c r="A59" s="14"/>
      <c r="B59" s="21"/>
      <c r="C59" s="28"/>
      <c r="D59" s="28"/>
      <c r="E59" s="24"/>
      <c r="F59" s="22"/>
      <c r="G59" s="30"/>
      <c r="H59" s="30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86"/>
      <c r="V59" s="57">
        <f t="shared" si="1"/>
        <v>0</v>
      </c>
    </row>
    <row r="60" spans="1:22" s="11" customFormat="1" ht="16.5" hidden="1">
      <c r="A60" s="19" t="s">
        <v>8</v>
      </c>
      <c r="B60" s="21"/>
      <c r="C60" s="28"/>
      <c r="D60" s="28"/>
      <c r="E60" s="24"/>
      <c r="F60" s="22"/>
      <c r="G60" s="30"/>
      <c r="H60" s="30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86"/>
      <c r="V60" s="57">
        <f t="shared" si="1"/>
        <v>0</v>
      </c>
    </row>
    <row r="61" spans="1:22" s="11" customFormat="1" ht="16.5" hidden="1">
      <c r="A61" s="25" t="s">
        <v>57</v>
      </c>
      <c r="B61" s="21"/>
      <c r="C61" s="28"/>
      <c r="D61" s="28"/>
      <c r="E61" s="24"/>
      <c r="F61" s="22"/>
      <c r="G61" s="30"/>
      <c r="H61" s="30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86"/>
      <c r="V61" s="57">
        <f t="shared" si="1"/>
        <v>0</v>
      </c>
    </row>
    <row r="62" spans="1:22" s="11" customFormat="1" ht="15" hidden="1">
      <c r="A62" s="58" t="s">
        <v>30</v>
      </c>
      <c r="B62" s="26" t="s">
        <v>58</v>
      </c>
      <c r="C62" s="47" t="s">
        <v>59</v>
      </c>
      <c r="D62" s="47" t="s">
        <v>31</v>
      </c>
      <c r="E62" s="49" t="s">
        <v>60</v>
      </c>
      <c r="F62" s="26" t="s">
        <v>32</v>
      </c>
      <c r="G62" s="30"/>
      <c r="H62" s="30">
        <f>988889-2</f>
        <v>988887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>
        <v>2789</v>
      </c>
      <c r="T62" s="75"/>
      <c r="U62" s="86"/>
      <c r="V62" s="78">
        <f>SUM(G62:S62)</f>
        <v>991676</v>
      </c>
    </row>
    <row r="63" spans="1:22" s="10" customFormat="1" ht="16.5" hidden="1">
      <c r="A63" s="58" t="s">
        <v>30</v>
      </c>
      <c r="B63" s="26" t="s">
        <v>61</v>
      </c>
      <c r="C63" s="47" t="s">
        <v>59</v>
      </c>
      <c r="D63" s="47" t="s">
        <v>31</v>
      </c>
      <c r="E63" s="49" t="s">
        <v>60</v>
      </c>
      <c r="F63" s="26" t="s">
        <v>32</v>
      </c>
      <c r="G63" s="30"/>
      <c r="H63" s="30">
        <v>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86"/>
      <c r="V63" s="57">
        <f t="shared" si="1"/>
        <v>1</v>
      </c>
    </row>
    <row r="64" spans="1:22" s="10" customFormat="1" ht="16.5" hidden="1">
      <c r="A64" s="58" t="s">
        <v>30</v>
      </c>
      <c r="B64" s="26" t="s">
        <v>62</v>
      </c>
      <c r="C64" s="47" t="s">
        <v>59</v>
      </c>
      <c r="D64" s="47" t="s">
        <v>31</v>
      </c>
      <c r="E64" s="49" t="s">
        <v>60</v>
      </c>
      <c r="F64" s="26" t="s">
        <v>32</v>
      </c>
      <c r="G64" s="30"/>
      <c r="H64" s="30">
        <v>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86"/>
      <c r="V64" s="57">
        <f t="shared" si="1"/>
        <v>1</v>
      </c>
    </row>
    <row r="65" spans="1:22" s="10" customFormat="1" ht="16.5" hidden="1">
      <c r="A65" s="42" t="s">
        <v>35</v>
      </c>
      <c r="B65" s="26" t="s">
        <v>58</v>
      </c>
      <c r="C65" s="47" t="s">
        <v>59</v>
      </c>
      <c r="D65" s="47" t="s">
        <v>31</v>
      </c>
      <c r="E65" s="49" t="s">
        <v>63</v>
      </c>
      <c r="F65" s="26" t="s">
        <v>32</v>
      </c>
      <c r="G65" s="30"/>
      <c r="H65" s="30">
        <f>85154-2</f>
        <v>85152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>
        <v>240</v>
      </c>
      <c r="T65" s="75"/>
      <c r="U65" s="86"/>
      <c r="V65" s="78">
        <f>SUM(H65:S65)</f>
        <v>85392</v>
      </c>
    </row>
    <row r="66" spans="1:22" s="10" customFormat="1" ht="16.5" hidden="1">
      <c r="A66" s="42" t="s">
        <v>35</v>
      </c>
      <c r="B66" s="26" t="s">
        <v>61</v>
      </c>
      <c r="C66" s="47" t="s">
        <v>59</v>
      </c>
      <c r="D66" s="47" t="s">
        <v>31</v>
      </c>
      <c r="E66" s="49" t="s">
        <v>63</v>
      </c>
      <c r="F66" s="26" t="s">
        <v>32</v>
      </c>
      <c r="G66" s="30"/>
      <c r="H66" s="30">
        <v>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86"/>
      <c r="V66" s="57">
        <f>SUM(G66:H66)</f>
        <v>1</v>
      </c>
    </row>
    <row r="67" spans="1:22" s="10" customFormat="1" ht="16.5" hidden="1">
      <c r="A67" s="42" t="s">
        <v>35</v>
      </c>
      <c r="B67" s="26" t="s">
        <v>62</v>
      </c>
      <c r="C67" s="47" t="s">
        <v>59</v>
      </c>
      <c r="D67" s="47" t="s">
        <v>31</v>
      </c>
      <c r="E67" s="49" t="s">
        <v>63</v>
      </c>
      <c r="F67" s="26" t="s">
        <v>32</v>
      </c>
      <c r="G67" s="30"/>
      <c r="H67" s="30">
        <v>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86"/>
      <c r="V67" s="57">
        <f>SUM(G67:H67)</f>
        <v>1</v>
      </c>
    </row>
    <row r="68" spans="1:22" s="10" customFormat="1" ht="16.5" hidden="1">
      <c r="A68" s="61" t="s">
        <v>36</v>
      </c>
      <c r="B68" s="26" t="s">
        <v>102</v>
      </c>
      <c r="C68" s="47" t="s">
        <v>103</v>
      </c>
      <c r="D68" s="63" t="s">
        <v>104</v>
      </c>
      <c r="E68" s="64" t="s">
        <v>105</v>
      </c>
      <c r="F68" s="62" t="s">
        <v>37</v>
      </c>
      <c r="G68" s="30"/>
      <c r="H68" s="30"/>
      <c r="I68" s="75"/>
      <c r="J68" s="75"/>
      <c r="K68" s="75"/>
      <c r="L68" s="75"/>
      <c r="M68" s="75"/>
      <c r="N68" s="75">
        <v>28981.44</v>
      </c>
      <c r="O68" s="75"/>
      <c r="P68" s="75"/>
      <c r="Q68" s="75"/>
      <c r="R68" s="75"/>
      <c r="S68" s="75"/>
      <c r="T68" s="75"/>
      <c r="U68" s="86"/>
      <c r="V68" s="78">
        <f>SUM(M68:N68)</f>
        <v>28981.44</v>
      </c>
    </row>
    <row r="69" spans="1:22" s="10" customFormat="1" ht="16.5" hidden="1">
      <c r="A69" s="61" t="s">
        <v>41</v>
      </c>
      <c r="B69" s="26" t="s">
        <v>106</v>
      </c>
      <c r="C69" s="59" t="s">
        <v>107</v>
      </c>
      <c r="D69" s="59" t="s">
        <v>108</v>
      </c>
      <c r="E69" s="59" t="s">
        <v>109</v>
      </c>
      <c r="F69" s="26" t="s">
        <v>16</v>
      </c>
      <c r="G69" s="30"/>
      <c r="H69" s="30"/>
      <c r="I69" s="75"/>
      <c r="J69" s="75"/>
      <c r="K69" s="75"/>
      <c r="L69" s="75"/>
      <c r="M69" s="75"/>
      <c r="N69" s="75">
        <v>2669.72</v>
      </c>
      <c r="O69" s="75"/>
      <c r="P69" s="75"/>
      <c r="Q69" s="75"/>
      <c r="R69" s="75"/>
      <c r="S69" s="75"/>
      <c r="T69" s="75"/>
      <c r="U69" s="86"/>
      <c r="V69" s="78">
        <f>SUM(M69:N69)</f>
        <v>2669.72</v>
      </c>
    </row>
    <row r="70" spans="1:22" s="10" customFormat="1" ht="16.5" hidden="1">
      <c r="A70" s="61" t="s">
        <v>142</v>
      </c>
      <c r="B70" s="26" t="s">
        <v>143</v>
      </c>
      <c r="C70" s="59" t="s">
        <v>144</v>
      </c>
      <c r="D70" s="59" t="s">
        <v>145</v>
      </c>
      <c r="E70" s="59" t="s">
        <v>146</v>
      </c>
      <c r="F70" s="62" t="s">
        <v>16</v>
      </c>
      <c r="G70" s="30"/>
      <c r="H70" s="30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>
        <v>38641.92</v>
      </c>
      <c r="U70" s="86"/>
      <c r="V70" s="78">
        <f>SUM(S70:T70)</f>
        <v>38641.92</v>
      </c>
    </row>
    <row r="71" spans="1:22" s="10" customFormat="1" ht="16.5" hidden="1">
      <c r="A71" s="61" t="s">
        <v>42</v>
      </c>
      <c r="B71" s="26" t="s">
        <v>58</v>
      </c>
      <c r="C71" s="79" t="s">
        <v>86</v>
      </c>
      <c r="D71" s="79" t="s">
        <v>87</v>
      </c>
      <c r="E71" s="79" t="s">
        <v>88</v>
      </c>
      <c r="F71" s="26" t="s">
        <v>16</v>
      </c>
      <c r="G71" s="30"/>
      <c r="H71" s="30"/>
      <c r="I71" s="75"/>
      <c r="J71" s="75"/>
      <c r="K71" s="75">
        <v>13735</v>
      </c>
      <c r="L71" s="75"/>
      <c r="M71" s="75"/>
      <c r="N71" s="75"/>
      <c r="O71" s="75"/>
      <c r="P71" s="75"/>
      <c r="Q71" s="75"/>
      <c r="R71" s="75"/>
      <c r="S71" s="75"/>
      <c r="T71" s="75"/>
      <c r="U71" s="86"/>
      <c r="V71" s="78">
        <f>SUM(K71:O71)</f>
        <v>13735</v>
      </c>
    </row>
    <row r="72" spans="1:22" s="10" customFormat="1" ht="16.5" hidden="1">
      <c r="A72" s="61" t="s">
        <v>43</v>
      </c>
      <c r="B72" s="26" t="s">
        <v>58</v>
      </c>
      <c r="C72" s="79" t="s">
        <v>89</v>
      </c>
      <c r="D72" s="80" t="s">
        <v>93</v>
      </c>
      <c r="E72" s="79" t="s">
        <v>90</v>
      </c>
      <c r="F72" s="26" t="s">
        <v>16</v>
      </c>
      <c r="G72" s="30"/>
      <c r="H72" s="30"/>
      <c r="I72" s="75"/>
      <c r="J72" s="75"/>
      <c r="K72" s="75">
        <v>3296.75</v>
      </c>
      <c r="L72" s="75"/>
      <c r="M72" s="75"/>
      <c r="N72" s="75"/>
      <c r="O72" s="75"/>
      <c r="P72" s="75"/>
      <c r="Q72" s="75"/>
      <c r="R72" s="75"/>
      <c r="S72" s="75"/>
      <c r="T72" s="75"/>
      <c r="U72" s="86"/>
      <c r="V72" s="78">
        <f>SUM(K72:O72)</f>
        <v>3296.75</v>
      </c>
    </row>
    <row r="73" spans="1:22" s="10" customFormat="1" ht="16.5" hidden="1">
      <c r="A73" s="81" t="s">
        <v>112</v>
      </c>
      <c r="B73" s="26" t="s">
        <v>58</v>
      </c>
      <c r="C73" s="59" t="s">
        <v>113</v>
      </c>
      <c r="D73" s="59" t="s">
        <v>115</v>
      </c>
      <c r="E73" s="25" t="s">
        <v>114</v>
      </c>
      <c r="F73" s="26" t="s">
        <v>16</v>
      </c>
      <c r="G73" s="27"/>
      <c r="H73" s="27"/>
      <c r="I73" s="73"/>
      <c r="J73" s="73"/>
      <c r="K73" s="73"/>
      <c r="L73" s="73"/>
      <c r="M73" s="73"/>
      <c r="N73" s="73"/>
      <c r="O73" s="73">
        <v>160.56</v>
      </c>
      <c r="P73" s="73"/>
      <c r="Q73" s="73"/>
      <c r="R73" s="73"/>
      <c r="S73" s="73"/>
      <c r="T73" s="73"/>
      <c r="U73" s="84"/>
      <c r="V73" s="78">
        <f>SUM(K73:O73)</f>
        <v>160.56</v>
      </c>
    </row>
    <row r="74" spans="1:22" s="10" customFormat="1" ht="16.5" hidden="1">
      <c r="A74" s="61" t="s">
        <v>118</v>
      </c>
      <c r="B74" s="26" t="s">
        <v>58</v>
      </c>
      <c r="C74" s="59" t="s">
        <v>119</v>
      </c>
      <c r="D74" s="59" t="s">
        <v>40</v>
      </c>
      <c r="E74" s="59" t="s">
        <v>120</v>
      </c>
      <c r="F74" s="26" t="s">
        <v>16</v>
      </c>
      <c r="G74" s="27"/>
      <c r="H74" s="27"/>
      <c r="I74" s="73"/>
      <c r="J74" s="73"/>
      <c r="K74" s="73"/>
      <c r="L74" s="73"/>
      <c r="M74" s="73"/>
      <c r="N74" s="73"/>
      <c r="O74" s="73"/>
      <c r="P74" s="73">
        <v>76212.04</v>
      </c>
      <c r="Q74" s="73"/>
      <c r="R74" s="73"/>
      <c r="S74" s="73"/>
      <c r="T74" s="73"/>
      <c r="U74" s="84"/>
      <c r="V74" s="78">
        <f>SUM(O74:P74)</f>
        <v>76212.04</v>
      </c>
    </row>
    <row r="75" spans="1:22" s="10" customFormat="1" ht="16.5">
      <c r="A75" s="81"/>
      <c r="B75" s="26"/>
      <c r="C75" s="59"/>
      <c r="D75" s="59"/>
      <c r="E75" s="25"/>
      <c r="F75" s="26"/>
      <c r="G75" s="27"/>
      <c r="H75" s="27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84"/>
      <c r="V75" s="78"/>
    </row>
    <row r="76" spans="1:22" s="10" customFormat="1" ht="18.75">
      <c r="A76" s="15" t="s">
        <v>0</v>
      </c>
      <c r="B76" s="31"/>
      <c r="C76" s="32"/>
      <c r="D76" s="32"/>
      <c r="E76" s="32"/>
      <c r="F76" s="33"/>
      <c r="G76" s="34">
        <f>SUM(G28:G64)</f>
        <v>522192</v>
      </c>
      <c r="H76" s="34">
        <f>SUM(H26:H73)</f>
        <v>1074043</v>
      </c>
      <c r="I76" s="76">
        <f>SUM(I6:I19)</f>
        <v>1797660</v>
      </c>
      <c r="J76" s="76">
        <f>SUM(J51:J73)</f>
        <v>541.89</v>
      </c>
      <c r="K76" s="76">
        <f>SUM(K59:K73)</f>
        <v>17031.75</v>
      </c>
      <c r="L76" s="76">
        <f>SUM(L51:L73)</f>
        <v>7642</v>
      </c>
      <c r="M76" s="76">
        <f>SUM(M53:M54)</f>
        <v>0</v>
      </c>
      <c r="N76" s="76">
        <f>SUM(N51:N73)</f>
        <v>31651.16</v>
      </c>
      <c r="O76" s="76">
        <f>SUM(O51:O73)</f>
        <v>160.56</v>
      </c>
      <c r="P76" s="76">
        <f>SUM(P60:P75)</f>
        <v>76212.04</v>
      </c>
      <c r="Q76" s="76">
        <f>SUM(Q50:Q75)</f>
        <v>22357.84</v>
      </c>
      <c r="R76" s="76">
        <f>SUM(R25:R75)</f>
        <v>43160</v>
      </c>
      <c r="S76" s="76">
        <f>SUM(S24:S75)</f>
        <v>3029</v>
      </c>
      <c r="T76" s="76">
        <f>SUM(T24:T75)</f>
        <v>38641.92</v>
      </c>
      <c r="U76" s="87">
        <f>SUM(U6:U75)</f>
        <v>1543693</v>
      </c>
      <c r="V76" s="57">
        <f>SUM(G76:H76)</f>
        <v>1596235</v>
      </c>
    </row>
    <row r="77" spans="1:22" s="10" customFormat="1" ht="18.75">
      <c r="A77" s="36"/>
      <c r="B77" s="37"/>
      <c r="C77" s="38"/>
      <c r="D77" s="38"/>
      <c r="E77" s="38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1"/>
    </row>
    <row r="78" spans="1:2" ht="16.5">
      <c r="A78" s="11" t="s">
        <v>9</v>
      </c>
      <c r="B78" s="10"/>
    </row>
    <row r="79" ht="15" hidden="1">
      <c r="A79" s="35" t="s">
        <v>55</v>
      </c>
    </row>
    <row r="80" ht="15" hidden="1">
      <c r="A80" s="45" t="s">
        <v>49</v>
      </c>
    </row>
    <row r="81" ht="15" hidden="1">
      <c r="A81" s="45" t="s">
        <v>48</v>
      </c>
    </row>
    <row r="82" ht="15" hidden="1">
      <c r="A82" s="45" t="s">
        <v>64</v>
      </c>
    </row>
    <row r="83" ht="15" hidden="1">
      <c r="A83" s="45" t="s">
        <v>65</v>
      </c>
    </row>
    <row r="84" ht="15" hidden="1">
      <c r="A84" s="45" t="s">
        <v>73</v>
      </c>
    </row>
    <row r="85" ht="15" hidden="1">
      <c r="A85" s="45" t="s">
        <v>74</v>
      </c>
    </row>
    <row r="86" ht="15" hidden="1">
      <c r="A86" s="45" t="s">
        <v>84</v>
      </c>
    </row>
    <row r="87" ht="15" hidden="1">
      <c r="A87" s="45" t="s">
        <v>83</v>
      </c>
    </row>
    <row r="88" ht="15" hidden="1">
      <c r="A88" s="45" t="s">
        <v>92</v>
      </c>
    </row>
    <row r="89" ht="15" hidden="1">
      <c r="A89" s="45" t="s">
        <v>91</v>
      </c>
    </row>
    <row r="90" ht="15" hidden="1">
      <c r="A90" s="45" t="s">
        <v>97</v>
      </c>
    </row>
    <row r="91" ht="15" hidden="1">
      <c r="A91" s="45" t="s">
        <v>96</v>
      </c>
    </row>
    <row r="92" ht="15" hidden="1">
      <c r="A92" s="45" t="s">
        <v>99</v>
      </c>
    </row>
    <row r="93" ht="15" hidden="1">
      <c r="A93" s="45" t="s">
        <v>100</v>
      </c>
    </row>
    <row r="94" ht="15" hidden="1">
      <c r="A94" s="45" t="s">
        <v>110</v>
      </c>
    </row>
    <row r="95" ht="15" hidden="1">
      <c r="A95" s="45" t="s">
        <v>91</v>
      </c>
    </row>
    <row r="96" ht="15" hidden="1">
      <c r="A96" s="45" t="s">
        <v>116</v>
      </c>
    </row>
    <row r="97" ht="15" hidden="1">
      <c r="A97" s="45" t="s">
        <v>91</v>
      </c>
    </row>
    <row r="98" ht="15" hidden="1">
      <c r="A98" s="45" t="s">
        <v>122</v>
      </c>
    </row>
    <row r="99" ht="15" hidden="1">
      <c r="A99" s="45" t="s">
        <v>121</v>
      </c>
    </row>
    <row r="100" ht="15" hidden="1">
      <c r="A100" s="45" t="s">
        <v>132</v>
      </c>
    </row>
    <row r="101" ht="15" hidden="1">
      <c r="A101" s="45" t="s">
        <v>131</v>
      </c>
    </row>
    <row r="102" ht="15" hidden="1">
      <c r="A102" s="45" t="s">
        <v>136</v>
      </c>
    </row>
    <row r="103" ht="15" hidden="1">
      <c r="A103" s="45" t="s">
        <v>135</v>
      </c>
    </row>
    <row r="104" ht="15" hidden="1">
      <c r="A104" s="45" t="s">
        <v>139</v>
      </c>
    </row>
    <row r="105" ht="15" hidden="1">
      <c r="A105" s="45" t="s">
        <v>138</v>
      </c>
    </row>
    <row r="106" ht="15" hidden="1">
      <c r="A106" s="45" t="s">
        <v>141</v>
      </c>
    </row>
    <row r="107" ht="15" hidden="1">
      <c r="A107" s="45" t="s">
        <v>91</v>
      </c>
    </row>
    <row r="108" ht="15">
      <c r="A108" s="45" t="s">
        <v>151</v>
      </c>
    </row>
    <row r="109" ht="15">
      <c r="A109" s="45" t="s">
        <v>74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2020-02-14T15:56:32Z</dcterms:modified>
  <cp:category/>
  <cp:version/>
  <cp:contentType/>
  <cp:contentStatus/>
</cp:coreProperties>
</file>