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EDIC" sheetId="1" r:id="rId1"/>
  </sheets>
  <definedNames>
    <definedName name="_xlnm.Print_Area" localSheetId="0">'EDIC'!$A$1:$G$81</definedName>
  </definedNames>
  <calcPr fullCalcOnLoad="1"/>
</workbook>
</file>

<file path=xl/sharedStrings.xml><?xml version="1.0" encoding="utf-8"?>
<sst xmlns="http://schemas.openxmlformats.org/spreadsheetml/2006/main" count="337" uniqueCount="189">
  <si>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</si>
  <si>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</si>
  <si>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</si>
  <si>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</si>
  <si>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</si>
  <si>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</si>
  <si>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</si>
  <si>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</si>
  <si>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</si>
  <si>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</si>
  <si>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</si>
  <si>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</si>
  <si>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</si>
  <si>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EDIC</t>
  </si>
  <si>
    <t>WORKFORCE TRAINING FUND</t>
  </si>
  <si>
    <t>7003-0135</t>
  </si>
  <si>
    <t>N/A</t>
  </si>
  <si>
    <t>7003-1010</t>
  </si>
  <si>
    <t>J202</t>
  </si>
  <si>
    <t>JULY 1, 2019- JUNE 30, 2020</t>
  </si>
  <si>
    <t>CT EOL 19CCEDICTRADE</t>
  </si>
  <si>
    <t>FTRADE2018</t>
  </si>
  <si>
    <t>7002-6624</t>
  </si>
  <si>
    <t>7003-1631</t>
  </si>
  <si>
    <t>7002-6628</t>
  </si>
  <si>
    <t>7003-1630</t>
  </si>
  <si>
    <t>7003-1778</t>
  </si>
  <si>
    <t>FY19 WP 90%</t>
  </si>
  <si>
    <t>7002-6626</t>
  </si>
  <si>
    <t>17.207</t>
  </si>
  <si>
    <t>STATE ONE STOP</t>
  </si>
  <si>
    <t>7003-0803</t>
  </si>
  <si>
    <t>WP 10%</t>
  </si>
  <si>
    <t>DOE -ELEMENTARY &amp; SECONDARY ED</t>
  </si>
  <si>
    <t>84.002A</t>
  </si>
  <si>
    <t>FVETS2019</t>
  </si>
  <si>
    <t>J309</t>
  </si>
  <si>
    <t xml:space="preserve">4400-1979 </t>
  </si>
  <si>
    <t>ELDER AFFAIRS</t>
  </si>
  <si>
    <t>MA COMMISSION FOR THE BLIND</t>
  </si>
  <si>
    <t>MA REHAB COMMISSION</t>
  </si>
  <si>
    <t>FTRADE2019</t>
  </si>
  <si>
    <t>J302</t>
  </si>
  <si>
    <t>BUDGET #1</t>
  </si>
  <si>
    <t>TO ADD WTF &amp; SOS FUNDS</t>
  </si>
  <si>
    <t>J464</t>
  </si>
  <si>
    <t>J484</t>
  </si>
  <si>
    <t>CT EOL 20CCEDICSOSWTF</t>
  </si>
  <si>
    <t>WTRUSTF20</t>
  </si>
  <si>
    <t>STOSCC2020</t>
  </si>
  <si>
    <t>INITIAL AWARD FY20 AUGUST 7, 2019</t>
  </si>
  <si>
    <t>BUDGET #1 FY20</t>
  </si>
  <si>
    <t>CT EOL 20CCEDICWP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</si>
  <si>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</si>
  <si>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</si>
  <si>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</si>
  <si>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</si>
  <si>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</si>
  <si>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</si>
  <si>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BUDGET SHEET #1 FY20 AUGUST 9, 2019</t>
  </si>
  <si>
    <t>TO ADD WP FUNDS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</si>
  <si>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</si>
  <si>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FY20 ADULT</t>
  </si>
  <si>
    <t>FY20 D WKR</t>
  </si>
  <si>
    <t>FWIAYTH20</t>
  </si>
  <si>
    <t>FWIAADT20A</t>
  </si>
  <si>
    <t>FWIADWK20A</t>
  </si>
  <si>
    <t>BUDGET #2 FY20</t>
  </si>
  <si>
    <t>BUDGET#2 FY20 AUGUST 30, 2019</t>
  </si>
  <si>
    <t>TO ADD WIOA FUNDS</t>
  </si>
  <si>
    <t>CT EOL 20CCEDICSOSWIA</t>
  </si>
  <si>
    <t>6402</t>
  </si>
  <si>
    <t>6403</t>
  </si>
  <si>
    <t>BUDGET #3 FY20</t>
  </si>
  <si>
    <t>VETERANS CONFERENCE</t>
  </si>
  <si>
    <t>J310</t>
  </si>
  <si>
    <t>CT EOL 20CCEDICVETSUI</t>
  </si>
  <si>
    <t>AUG 7, 2019-AUG 8, 2019</t>
  </si>
  <si>
    <t>TO ADD FUNDS FOR VETS CONFERENCE</t>
  </si>
  <si>
    <t>BUDGET#3 FY20 OCTOBER 1, 2019</t>
  </si>
  <si>
    <t>BUDGET #4 FY20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</si>
  <si>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</si>
  <si>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</si>
  <si>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</si>
  <si>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</si>
  <si>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</si>
  <si>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TO ADD PARTNER FUNDS</t>
  </si>
  <si>
    <t>BUDGET#4 FY20 OCTOBER 9, 2019</t>
  </si>
  <si>
    <t xml:space="preserve"> 4120-0029</t>
  </si>
  <si>
    <t>BUDGET #5 FY20</t>
  </si>
  <si>
    <t>VETS-INCENTIVE (SERVICE DATE OCT 1, 2019-DEC 31, 2019)</t>
  </si>
  <si>
    <t>TO ADD VET INCENTIVE FUNDS</t>
  </si>
  <si>
    <t>BUDGET#5 FY20 OCTOBER 10, 2019</t>
  </si>
  <si>
    <t>BUDGET #6 FY20</t>
  </si>
  <si>
    <t>BUDGET#6 FY20 NOVEMBER 6, 2019</t>
  </si>
  <si>
    <t>TO CHANGE PHASE CODE</t>
  </si>
  <si>
    <t>BUDGET #7 FY20</t>
  </si>
  <si>
    <t>OCT 30, 2019-JUNE 30, 2020</t>
  </si>
  <si>
    <t>FV002A1922</t>
  </si>
  <si>
    <t>7038-0107</t>
  </si>
  <si>
    <t>J423</t>
  </si>
  <si>
    <t>SEPT 29, 2019-JUNE 30, 2020</t>
  </si>
  <si>
    <t>FAD33734O6</t>
  </si>
  <si>
    <t>9110-1178</t>
  </si>
  <si>
    <t>J416</t>
  </si>
  <si>
    <t>BUDGET#7 FY20 NOVEMBER 26, 2019</t>
  </si>
  <si>
    <t>BUDGET #8 FY20</t>
  </si>
  <si>
    <t>OPERATION ABLE</t>
  </si>
  <si>
    <t>DCSSCSEP20</t>
  </si>
  <si>
    <t>J446</t>
  </si>
  <si>
    <t>7003-0006</t>
  </si>
  <si>
    <t>BUDGET#8 FY20 DECEMBER 4, 2019</t>
  </si>
  <si>
    <t>BUDGET #9 FY20</t>
  </si>
  <si>
    <t>DTA</t>
  </si>
  <si>
    <t>SPSS2020</t>
  </si>
  <si>
    <t>J427</t>
  </si>
  <si>
    <t>TO DTA FUNDS</t>
  </si>
  <si>
    <t>BUDGET#9 FY20 DECEMBER 16, 2019</t>
  </si>
  <si>
    <t>BUDGET #10 FY20</t>
  </si>
  <si>
    <t>DVOP (SERVICE DATE 10.1.19-12.31.20)</t>
  </si>
  <si>
    <t>OCT 1, 2019-JUNE 30, 2020</t>
  </si>
  <si>
    <t>FVETS2020</t>
  </si>
  <si>
    <t>J409</t>
  </si>
  <si>
    <t>JULY 1, 2020-DEC 31, 2020</t>
  </si>
  <si>
    <t>DVOP (SERVICE DATE 7.1.19-12.31.19)</t>
  </si>
  <si>
    <t>JULY 1, 2019-DEC 31, 2019</t>
  </si>
  <si>
    <t>TO ADD DVOP FUNDS</t>
  </si>
  <si>
    <t>BUDGET#10 FY20 DECEMBER 18, 2019</t>
  </si>
  <si>
    <t>BUDGET #11 FY20</t>
  </si>
  <si>
    <t>ADDITIONAL STATE ONE STOP</t>
  </si>
  <si>
    <t>TO ADD ADDITIONAL SOS</t>
  </si>
  <si>
    <t>BUDGET#11 FY20 JANUARY 15, 2020</t>
  </si>
  <si>
    <t>BUDGET #12 FY20</t>
  </si>
  <si>
    <t>TO ADD ADDITIONAL WP FUNDS</t>
  </si>
  <si>
    <t>BUDGET#12 FY20 JANUARY 17, 2020</t>
  </si>
  <si>
    <t>BUDGET #13 FY20</t>
  </si>
  <si>
    <t>BUDGET#13 FY20 JANUARY 23, 2020</t>
  </si>
  <si>
    <t>ADULT EDUCATION CAREER PATHWAYS</t>
  </si>
  <si>
    <t>OCT 24, 2019 - JUNE 30, 2020</t>
  </si>
  <si>
    <t>DOE2020B</t>
  </si>
  <si>
    <t>7035-0002</t>
  </si>
  <si>
    <t>J428</t>
  </si>
  <si>
    <t>OCTOBER 1, 2019- JUNE 30, 2020</t>
  </si>
  <si>
    <t>BUDGET #14 FY20</t>
  </si>
  <si>
    <t>FWIAADT20B</t>
  </si>
  <si>
    <t>FWIADWK20B</t>
  </si>
  <si>
    <t>BUDGET#14 FY20 JANUARY 31, 2020</t>
  </si>
  <si>
    <t>BUDGET #15 FY20</t>
  </si>
  <si>
    <t>FWIAYTH19</t>
  </si>
  <si>
    <t>15% OVERHEAD</t>
  </si>
  <si>
    <t>TO ADD 15% (OVERHEAD) FUNDS</t>
  </si>
  <si>
    <t>BUDGET#15 FY20 MARCH 2, 2020</t>
  </si>
  <si>
    <t>BUDGET #16 FY20</t>
  </si>
  <si>
    <t>BUDGET#16 FY20 APRIL 29, 2020</t>
  </si>
  <si>
    <t>TO MAKE YOUTH ADJUSTMENT</t>
  </si>
  <si>
    <t>CT EOL 20CCEDICNEGREA</t>
  </si>
  <si>
    <t>RESEA SERVICE DATE (January 1, 2020-September 30, 2021)</t>
  </si>
  <si>
    <t>January 1, 2020-June 30, 2020</t>
  </si>
  <si>
    <t>FUIREA20</t>
  </si>
  <si>
    <t>RE20</t>
  </si>
  <si>
    <t>July 1, 2020-June 30, 2021</t>
  </si>
  <si>
    <t>July 1, 2021-June 30, 2022</t>
  </si>
  <si>
    <t>BUDGET #17 FY20</t>
  </si>
  <si>
    <t>TO ADD  RESEA FUNDS</t>
  </si>
  <si>
    <t>BUDGET#17 FY20 MAY 12, 2020</t>
  </si>
  <si>
    <t>BUDGET #18 FY20</t>
  </si>
  <si>
    <t>SNAP EXPANSION</t>
  </si>
  <si>
    <t>OCTOBER 1, 2019-JUNE 30, 2020</t>
  </si>
  <si>
    <t xml:space="preserve"> F20203066 </t>
  </si>
  <si>
    <t>4400-3066</t>
  </si>
  <si>
    <t>  J492</t>
  </si>
  <si>
    <t>JULY 1, 2020-SEPTEMBER 30,2020</t>
  </si>
  <si>
    <t>TO ADD  SNAP FUNDS &amp; ADDITIONAL DWKR FUNDS</t>
  </si>
  <si>
    <t>BUDGET#18 FY20 JUNE 2, 2020</t>
  </si>
  <si>
    <t>BUDGET #19 FY20</t>
  </si>
  <si>
    <t xml:space="preserve">$    19,407.50 </t>
  </si>
  <si>
    <t>BUDGET#19 FY20 JUNE 24, 2020</t>
  </si>
  <si>
    <t>TO ADD  SNAP FUNDS &amp; TO MOVE FUNDS TO FY21 LINE</t>
  </si>
  <si>
    <t>BUDGET #20 FY20</t>
  </si>
  <si>
    <t>REIMBURSEMENT FOR CONFERENCE</t>
  </si>
  <si>
    <t xml:space="preserve"> DCSSKILL20             </t>
  </si>
  <si>
    <t>7003-0168</t>
  </si>
  <si>
    <t>J445</t>
  </si>
  <si>
    <t>TO ADD FUNDS FOR CONFERENCE EXPENSES</t>
  </si>
  <si>
    <t>BUDGET#20 FY20 JUNE 25, 2020</t>
  </si>
  <si>
    <t>FEB 25, 2020-FEB 27, 2020</t>
  </si>
  <si>
    <t>BUDGET#21 FY20 NOVEMBER 3, 2020</t>
  </si>
  <si>
    <t>TO ADD REA20 FUNDS</t>
  </si>
  <si>
    <t>BUDGET #21 FY20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</si>
</sst>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b/>
      <sz val="11"/>
      <color indexed="10"/>
      <name val="Book Antiqua"/>
      <family val="1"/>
    </font>
    <font>
      <b/>
      <sz val="11"/>
      <color indexed="8"/>
      <name val="Book Antiqua"/>
      <family val="1"/>
    </font>
    <font>
      <b/>
      <i/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  <font>
      <b/>
      <sz val="11"/>
      <color rgb="FFFF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4" fontId="13" fillId="0" borderId="13" xfId="44" applyFont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4" xfId="0" applyFont="1" applyFill="1" applyBorder="1" applyAlignment="1">
      <alignment horizontal="left"/>
    </xf>
    <xf numFmtId="0" fontId="13" fillId="0" borderId="14" xfId="0" applyFont="1" applyFill="1" applyBorder="1" applyAlignment="1" quotePrefix="1">
      <alignment horizontal="center"/>
    </xf>
    <xf numFmtId="0" fontId="13" fillId="0" borderId="14" xfId="0" applyFont="1" applyFill="1" applyBorder="1" applyAlignment="1">
      <alignment horizontal="center" wrapText="1"/>
    </xf>
    <xf numFmtId="49" fontId="13" fillId="0" borderId="14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9" fillId="0" borderId="0" xfId="0" applyNumberFormat="1" applyFont="1" applyAlignment="1">
      <alignment/>
    </xf>
    <xf numFmtId="0" fontId="13" fillId="0" borderId="10" xfId="0" applyNumberFormat="1" applyFont="1" applyFill="1" applyBorder="1" applyAlignment="1">
      <alignment horizontal="center" vertical="top" readingOrder="1"/>
    </xf>
    <xf numFmtId="0" fontId="16" fillId="0" borderId="11" xfId="0" applyFont="1" applyFill="1" applyBorder="1" applyAlignment="1">
      <alignment horizontal="left"/>
    </xf>
    <xf numFmtId="0" fontId="13" fillId="0" borderId="11" xfId="0" applyFont="1" applyFill="1" applyBorder="1" applyAlignment="1" quotePrefix="1">
      <alignment horizontal="center"/>
    </xf>
    <xf numFmtId="0" fontId="13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7" fontId="13" fillId="0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7" fontId="13" fillId="0" borderId="13" xfId="0" applyNumberFormat="1" applyFont="1" applyFill="1" applyBorder="1" applyAlignment="1">
      <alignment horizontal="center" wrapText="1"/>
    </xf>
    <xf numFmtId="7" fontId="14" fillId="0" borderId="13" xfId="44" applyNumberFormat="1" applyFont="1" applyFill="1" applyBorder="1" applyAlignment="1">
      <alignment horizontal="center"/>
    </xf>
    <xf numFmtId="44" fontId="13" fillId="0" borderId="15" xfId="44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44" fontId="12" fillId="0" borderId="15" xfId="44" applyFont="1" applyFill="1" applyBorder="1" applyAlignment="1">
      <alignment horizontal="center"/>
    </xf>
    <xf numFmtId="44" fontId="13" fillId="0" borderId="13" xfId="44" applyFont="1" applyFill="1" applyBorder="1" applyAlignment="1">
      <alignment horizontal="center"/>
    </xf>
    <xf numFmtId="44" fontId="8" fillId="0" borderId="13" xfId="44" applyFont="1" applyBorder="1" applyAlignment="1">
      <alignment/>
    </xf>
    <xf numFmtId="44" fontId="13" fillId="0" borderId="13" xfId="44" applyFont="1" applyFill="1" applyBorder="1" applyAlignment="1">
      <alignment horizontal="center" wrapText="1"/>
    </xf>
    <xf numFmtId="44" fontId="14" fillId="0" borderId="13" xfId="44" applyFont="1" applyFill="1" applyBorder="1" applyAlignment="1">
      <alignment horizontal="center"/>
    </xf>
    <xf numFmtId="44" fontId="12" fillId="0" borderId="0" xfId="0" applyNumberFormat="1" applyFont="1" applyAlignment="1">
      <alignment/>
    </xf>
    <xf numFmtId="0" fontId="19" fillId="0" borderId="10" xfId="0" applyFont="1" applyBorder="1" applyAlignment="1">
      <alignment horizontal="center"/>
    </xf>
    <xf numFmtId="7" fontId="13" fillId="0" borderId="13" xfId="44" applyNumberFormat="1" applyFont="1" applyFill="1" applyBorder="1" applyAlignment="1">
      <alignment horizontal="right"/>
    </xf>
    <xf numFmtId="44" fontId="8" fillId="0" borderId="0" xfId="0" applyNumberFormat="1" applyFont="1" applyAlignment="1">
      <alignment/>
    </xf>
    <xf numFmtId="0" fontId="56" fillId="0" borderId="10" xfId="0" applyFont="1" applyFill="1" applyBorder="1" applyAlignment="1" quotePrefix="1">
      <alignment horizontal="center"/>
    </xf>
    <xf numFmtId="0" fontId="13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6"/>
  <sheetViews>
    <sheetView tabSelected="1" zoomScale="130" zoomScaleNormal="130" zoomScalePageLayoutView="0" workbookViewId="0" topLeftCell="A4">
      <selection activeCell="AC4" sqref="AC1:AC16384"/>
    </sheetView>
  </sheetViews>
  <sheetFormatPr defaultColWidth="9.140625" defaultRowHeight="12.75"/>
  <cols>
    <col min="1" max="1" width="64.140625" style="3" bestFit="1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5.00390625" style="4" hidden="1" customWidth="1"/>
    <col min="8" max="9" width="19.57421875" style="4" hidden="1" customWidth="1"/>
    <col min="10" max="24" width="19.28125" style="4" hidden="1" customWidth="1"/>
    <col min="25" max="25" width="15.00390625" style="4" hidden="1" customWidth="1"/>
    <col min="26" max="26" width="21.7109375" style="4" hidden="1" customWidth="1"/>
    <col min="27" max="27" width="20.421875" style="4" hidden="1" customWidth="1"/>
    <col min="28" max="28" width="20.421875" style="4" customWidth="1"/>
    <col min="29" max="29" width="15.7109375" style="3" hidden="1" customWidth="1"/>
    <col min="30" max="30" width="15.7109375" style="3" bestFit="1" customWidth="1"/>
    <col min="31" max="16384" width="9.140625" style="3" customWidth="1"/>
  </cols>
  <sheetData>
    <row r="1" spans="1:28" ht="20.25">
      <c r="A1" s="3" t="s">
        <v>11</v>
      </c>
      <c r="B1" s="93" t="s">
        <v>10</v>
      </c>
      <c r="C1" s="94"/>
      <c r="D1" s="94"/>
      <c r="E1" s="94"/>
      <c r="F1" s="94"/>
      <c r="G1" s="9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2:6" ht="20.25">
      <c r="B2" s="16"/>
      <c r="C2" s="16"/>
      <c r="D2" s="16"/>
      <c r="E2" s="17"/>
      <c r="F2" s="17"/>
    </row>
    <row r="3" spans="1:3" ht="20.25">
      <c r="A3" s="5" t="s">
        <v>13</v>
      </c>
      <c r="B3" s="16" t="s">
        <v>7</v>
      </c>
      <c r="C3" s="1"/>
    </row>
    <row r="4" spans="1:3" ht="20.25">
      <c r="A4" s="5"/>
      <c r="B4" s="6"/>
      <c r="C4" s="1"/>
    </row>
    <row r="5" spans="1:29" s="20" customFormat="1" ht="30">
      <c r="A5" s="18"/>
      <c r="B5" s="19" t="s">
        <v>2</v>
      </c>
      <c r="C5" s="19" t="s">
        <v>3</v>
      </c>
      <c r="D5" s="19" t="s">
        <v>4</v>
      </c>
      <c r="E5" s="19" t="s">
        <v>5</v>
      </c>
      <c r="F5" s="19" t="s">
        <v>1</v>
      </c>
      <c r="G5" s="50" t="s">
        <v>12</v>
      </c>
      <c r="H5" s="19" t="s">
        <v>51</v>
      </c>
      <c r="I5" s="19" t="s">
        <v>67</v>
      </c>
      <c r="J5" s="19" t="s">
        <v>73</v>
      </c>
      <c r="K5" s="19" t="s">
        <v>80</v>
      </c>
      <c r="L5" s="19" t="s">
        <v>89</v>
      </c>
      <c r="M5" s="19" t="s">
        <v>93</v>
      </c>
      <c r="N5" s="19" t="s">
        <v>96</v>
      </c>
      <c r="O5" s="19" t="s">
        <v>106</v>
      </c>
      <c r="P5" s="19" t="s">
        <v>112</v>
      </c>
      <c r="Q5" s="19" t="s">
        <v>118</v>
      </c>
      <c r="R5" s="19" t="s">
        <v>128</v>
      </c>
      <c r="S5" s="19" t="s">
        <v>132</v>
      </c>
      <c r="T5" s="19" t="s">
        <v>135</v>
      </c>
      <c r="U5" s="19" t="s">
        <v>143</v>
      </c>
      <c r="V5" s="19" t="s">
        <v>147</v>
      </c>
      <c r="W5" s="19" t="s">
        <v>152</v>
      </c>
      <c r="X5" s="19" t="s">
        <v>162</v>
      </c>
      <c r="Y5" s="19" t="s">
        <v>165</v>
      </c>
      <c r="Z5" s="19" t="s">
        <v>174</v>
      </c>
      <c r="AA5" s="19" t="s">
        <v>178</v>
      </c>
      <c r="AB5" s="19" t="s">
        <v>188</v>
      </c>
      <c r="AC5" s="51" t="s">
        <v>6</v>
      </c>
    </row>
    <row r="6" spans="1:29" s="20" customFormat="1" ht="16.5" hidden="1">
      <c r="A6" s="19" t="s">
        <v>8</v>
      </c>
      <c r="B6" s="19"/>
      <c r="C6" s="19"/>
      <c r="D6" s="19"/>
      <c r="E6" s="19"/>
      <c r="F6" s="19"/>
      <c r="G6" s="50"/>
      <c r="H6" s="53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51"/>
    </row>
    <row r="7" spans="1:29" s="20" customFormat="1" ht="16.5" hidden="1">
      <c r="A7" s="25" t="s">
        <v>70</v>
      </c>
      <c r="B7" s="19"/>
      <c r="C7" s="19"/>
      <c r="D7" s="19"/>
      <c r="E7" s="19"/>
      <c r="F7" s="19"/>
      <c r="G7" s="50"/>
      <c r="H7" s="53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51"/>
    </row>
    <row r="8" spans="1:29" s="20" customFormat="1" ht="16.5" hidden="1">
      <c r="A8" s="48" t="s">
        <v>61</v>
      </c>
      <c r="B8" s="54" t="s">
        <v>19</v>
      </c>
      <c r="C8" s="55" t="s">
        <v>64</v>
      </c>
      <c r="D8" s="25" t="s">
        <v>23</v>
      </c>
      <c r="E8" s="56">
        <v>6401</v>
      </c>
      <c r="F8" s="26">
        <v>17.259</v>
      </c>
      <c r="G8" s="50"/>
      <c r="H8" s="53"/>
      <c r="I8" s="77">
        <f>1494386-2</f>
        <v>1494384</v>
      </c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>
        <v>4421</v>
      </c>
      <c r="X8" s="77"/>
      <c r="Y8" s="77"/>
      <c r="Z8" s="77">
        <v>-295768.963333333</v>
      </c>
      <c r="AA8" s="77"/>
      <c r="AB8" s="77"/>
      <c r="AC8" s="57">
        <f aca="true" t="shared" si="0" ref="AC8:AC31">SUM(G8:Z8)</f>
        <v>1203036.036666667</v>
      </c>
    </row>
    <row r="9" spans="1:29" s="20" customFormat="1" ht="16.5" hidden="1">
      <c r="A9" s="48" t="s">
        <v>61</v>
      </c>
      <c r="B9" s="26" t="s">
        <v>56</v>
      </c>
      <c r="C9" s="55" t="s">
        <v>64</v>
      </c>
      <c r="D9" s="25" t="s">
        <v>23</v>
      </c>
      <c r="E9" s="56">
        <v>6401</v>
      </c>
      <c r="F9" s="26">
        <v>17.259</v>
      </c>
      <c r="G9" s="50"/>
      <c r="H9" s="53"/>
      <c r="I9" s="77">
        <v>1</v>
      </c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>
        <v>295768.9633333334</v>
      </c>
      <c r="AA9" s="77"/>
      <c r="AB9" s="77"/>
      <c r="AC9" s="57">
        <f t="shared" si="0"/>
        <v>295769.9633333334</v>
      </c>
    </row>
    <row r="10" spans="1:29" s="20" customFormat="1" ht="16.5" hidden="1">
      <c r="A10" s="48" t="s">
        <v>61</v>
      </c>
      <c r="B10" s="26" t="s">
        <v>57</v>
      </c>
      <c r="C10" s="55" t="s">
        <v>64</v>
      </c>
      <c r="D10" s="25" t="s">
        <v>23</v>
      </c>
      <c r="E10" s="56">
        <v>6401</v>
      </c>
      <c r="F10" s="26">
        <v>17.259</v>
      </c>
      <c r="G10" s="50"/>
      <c r="H10" s="53"/>
      <c r="I10" s="77">
        <v>1</v>
      </c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57">
        <f t="shared" si="0"/>
        <v>1</v>
      </c>
    </row>
    <row r="11" spans="1:29" s="20" customFormat="1" ht="16.5" hidden="1">
      <c r="A11" s="48" t="s">
        <v>62</v>
      </c>
      <c r="B11" s="54" t="s">
        <v>19</v>
      </c>
      <c r="C11" s="25" t="s">
        <v>65</v>
      </c>
      <c r="D11" s="59" t="s">
        <v>25</v>
      </c>
      <c r="E11" s="26" t="s">
        <v>71</v>
      </c>
      <c r="F11" s="59">
        <v>17.258</v>
      </c>
      <c r="G11" s="50"/>
      <c r="H11" s="53"/>
      <c r="I11" s="77">
        <f>179368-2</f>
        <v>179366</v>
      </c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57">
        <f t="shared" si="0"/>
        <v>179366</v>
      </c>
    </row>
    <row r="12" spans="1:29" s="20" customFormat="1" ht="16.5" hidden="1">
      <c r="A12" s="48" t="s">
        <v>62</v>
      </c>
      <c r="B12" s="26" t="s">
        <v>56</v>
      </c>
      <c r="C12" s="25" t="s">
        <v>65</v>
      </c>
      <c r="D12" s="59" t="s">
        <v>25</v>
      </c>
      <c r="E12" s="26" t="s">
        <v>71</v>
      </c>
      <c r="F12" s="59">
        <v>17.258</v>
      </c>
      <c r="G12" s="50"/>
      <c r="H12" s="53"/>
      <c r="I12" s="77">
        <v>1</v>
      </c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57">
        <f t="shared" si="0"/>
        <v>1</v>
      </c>
    </row>
    <row r="13" spans="1:29" s="20" customFormat="1" ht="16.5" hidden="1">
      <c r="A13" s="48" t="s">
        <v>62</v>
      </c>
      <c r="B13" s="26" t="s">
        <v>57</v>
      </c>
      <c r="C13" s="25" t="s">
        <v>65</v>
      </c>
      <c r="D13" s="59" t="s">
        <v>25</v>
      </c>
      <c r="E13" s="26" t="s">
        <v>71</v>
      </c>
      <c r="F13" s="59">
        <v>17.258</v>
      </c>
      <c r="G13" s="50"/>
      <c r="H13" s="53"/>
      <c r="I13" s="77">
        <v>1</v>
      </c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57">
        <f t="shared" si="0"/>
        <v>1</v>
      </c>
    </row>
    <row r="14" spans="1:29" s="20" customFormat="1" ht="16.5" hidden="1">
      <c r="A14" s="48" t="s">
        <v>62</v>
      </c>
      <c r="B14" s="26" t="s">
        <v>142</v>
      </c>
      <c r="C14" s="25" t="s">
        <v>144</v>
      </c>
      <c r="D14" s="59" t="s">
        <v>25</v>
      </c>
      <c r="E14" s="26">
        <v>6402</v>
      </c>
      <c r="F14" s="59">
        <v>17.258</v>
      </c>
      <c r="G14" s="50"/>
      <c r="H14" s="53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>
        <f>956226-2</f>
        <v>956224</v>
      </c>
      <c r="V14" s="77"/>
      <c r="W14" s="77"/>
      <c r="X14" s="77"/>
      <c r="Y14" s="77"/>
      <c r="Z14" s="77">
        <v>-106998</v>
      </c>
      <c r="AA14" s="77"/>
      <c r="AB14" s="77"/>
      <c r="AC14" s="57">
        <f t="shared" si="0"/>
        <v>849226</v>
      </c>
    </row>
    <row r="15" spans="1:30" s="20" customFormat="1" ht="16.5" hidden="1">
      <c r="A15" s="48" t="s">
        <v>62</v>
      </c>
      <c r="B15" s="26" t="s">
        <v>56</v>
      </c>
      <c r="C15" s="25" t="s">
        <v>144</v>
      </c>
      <c r="D15" s="59" t="s">
        <v>25</v>
      </c>
      <c r="E15" s="26">
        <v>6402</v>
      </c>
      <c r="F15" s="59">
        <v>17.258</v>
      </c>
      <c r="G15" s="50"/>
      <c r="H15" s="53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>
        <v>1</v>
      </c>
      <c r="V15" s="77"/>
      <c r="W15" s="77"/>
      <c r="X15" s="77"/>
      <c r="Y15" s="77"/>
      <c r="Z15" s="77">
        <v>106997.99999999994</v>
      </c>
      <c r="AA15" s="77"/>
      <c r="AB15" s="77"/>
      <c r="AC15" s="57">
        <f t="shared" si="0"/>
        <v>106998.99999999994</v>
      </c>
      <c r="AD15" s="87"/>
    </row>
    <row r="16" spans="1:29" s="20" customFormat="1" ht="16.5" hidden="1">
      <c r="A16" s="48" t="s">
        <v>62</v>
      </c>
      <c r="B16" s="26" t="s">
        <v>57</v>
      </c>
      <c r="C16" s="25" t="s">
        <v>144</v>
      </c>
      <c r="D16" s="59" t="s">
        <v>25</v>
      </c>
      <c r="E16" s="26">
        <v>6402</v>
      </c>
      <c r="F16" s="59">
        <v>17.258</v>
      </c>
      <c r="G16" s="50"/>
      <c r="H16" s="53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>
        <v>1</v>
      </c>
      <c r="V16" s="77"/>
      <c r="W16" s="77"/>
      <c r="X16" s="77"/>
      <c r="Y16" s="77"/>
      <c r="Z16" s="77"/>
      <c r="AA16" s="77"/>
      <c r="AB16" s="77"/>
      <c r="AC16" s="57">
        <f t="shared" si="0"/>
        <v>1</v>
      </c>
    </row>
    <row r="17" spans="1:29" s="20" customFormat="1" ht="16.5" hidden="1">
      <c r="A17" s="48" t="s">
        <v>63</v>
      </c>
      <c r="B17" s="54" t="s">
        <v>19</v>
      </c>
      <c r="C17" s="25" t="s">
        <v>66</v>
      </c>
      <c r="D17" s="59" t="s">
        <v>26</v>
      </c>
      <c r="E17" s="26" t="s">
        <v>72</v>
      </c>
      <c r="F17" s="59">
        <v>17.278</v>
      </c>
      <c r="G17" s="50"/>
      <c r="H17" s="53"/>
      <c r="I17" s="77">
        <f>123906-2</f>
        <v>123904</v>
      </c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57">
        <f t="shared" si="0"/>
        <v>123904</v>
      </c>
    </row>
    <row r="18" spans="1:29" s="20" customFormat="1" ht="16.5" hidden="1">
      <c r="A18" s="48" t="s">
        <v>63</v>
      </c>
      <c r="B18" s="26" t="s">
        <v>56</v>
      </c>
      <c r="C18" s="25" t="s">
        <v>66</v>
      </c>
      <c r="D18" s="59" t="s">
        <v>26</v>
      </c>
      <c r="E18" s="26" t="s">
        <v>72</v>
      </c>
      <c r="F18" s="59">
        <v>17.278</v>
      </c>
      <c r="G18" s="50"/>
      <c r="H18" s="53"/>
      <c r="I18" s="77">
        <v>1</v>
      </c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57">
        <f t="shared" si="0"/>
        <v>1</v>
      </c>
    </row>
    <row r="19" spans="1:29" s="20" customFormat="1" ht="16.5" hidden="1">
      <c r="A19" s="48" t="s">
        <v>63</v>
      </c>
      <c r="B19" s="26" t="s">
        <v>57</v>
      </c>
      <c r="C19" s="25" t="s">
        <v>66</v>
      </c>
      <c r="D19" s="59" t="s">
        <v>26</v>
      </c>
      <c r="E19" s="26" t="s">
        <v>72</v>
      </c>
      <c r="F19" s="59">
        <v>17.278</v>
      </c>
      <c r="G19" s="50"/>
      <c r="H19" s="53"/>
      <c r="I19" s="77">
        <v>1</v>
      </c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57">
        <f t="shared" si="0"/>
        <v>1</v>
      </c>
    </row>
    <row r="20" spans="1:29" s="20" customFormat="1" ht="16.5" hidden="1">
      <c r="A20" s="48" t="s">
        <v>63</v>
      </c>
      <c r="B20" s="26" t="s">
        <v>142</v>
      </c>
      <c r="C20" s="25" t="s">
        <v>145</v>
      </c>
      <c r="D20" s="59" t="s">
        <v>26</v>
      </c>
      <c r="E20" s="26">
        <v>6403</v>
      </c>
      <c r="F20" s="59">
        <v>17.278</v>
      </c>
      <c r="G20" s="50"/>
      <c r="H20" s="53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7">
        <f>587467-2</f>
        <v>587465</v>
      </c>
      <c r="V20" s="77"/>
      <c r="W20" s="77"/>
      <c r="X20" s="77"/>
      <c r="Y20" s="77"/>
      <c r="Z20" s="77">
        <v>-73231.75</v>
      </c>
      <c r="AA20" s="77"/>
      <c r="AB20" s="77"/>
      <c r="AC20" s="57">
        <f t="shared" si="0"/>
        <v>514233.25</v>
      </c>
    </row>
    <row r="21" spans="1:30" s="20" customFormat="1" ht="16.5" hidden="1">
      <c r="A21" s="48" t="s">
        <v>63</v>
      </c>
      <c r="B21" s="26" t="s">
        <v>56</v>
      </c>
      <c r="C21" s="25" t="s">
        <v>145</v>
      </c>
      <c r="D21" s="59" t="s">
        <v>26</v>
      </c>
      <c r="E21" s="26">
        <v>6403</v>
      </c>
      <c r="F21" s="59">
        <v>17.278</v>
      </c>
      <c r="G21" s="50"/>
      <c r="H21" s="53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7">
        <v>1</v>
      </c>
      <c r="V21" s="77"/>
      <c r="W21" s="77"/>
      <c r="X21" s="77"/>
      <c r="Y21" s="77">
        <v>2350</v>
      </c>
      <c r="Z21" s="77">
        <v>73231.75</v>
      </c>
      <c r="AA21" s="77"/>
      <c r="AB21" s="77"/>
      <c r="AC21" s="57">
        <f t="shared" si="0"/>
        <v>75582.75</v>
      </c>
      <c r="AD21" s="87"/>
    </row>
    <row r="22" spans="1:29" s="20" customFormat="1" ht="16.5" hidden="1">
      <c r="A22" s="48" t="s">
        <v>63</v>
      </c>
      <c r="B22" s="26" t="s">
        <v>57</v>
      </c>
      <c r="C22" s="25" t="s">
        <v>145</v>
      </c>
      <c r="D22" s="59" t="s">
        <v>26</v>
      </c>
      <c r="E22" s="26">
        <v>6403</v>
      </c>
      <c r="F22" s="59">
        <v>17.278</v>
      </c>
      <c r="G22" s="50"/>
      <c r="H22" s="53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7">
        <v>1</v>
      </c>
      <c r="V22" s="77"/>
      <c r="W22" s="77"/>
      <c r="X22" s="77"/>
      <c r="Y22" s="77"/>
      <c r="Z22" s="77"/>
      <c r="AA22" s="77"/>
      <c r="AB22" s="77"/>
      <c r="AC22" s="57">
        <f t="shared" si="0"/>
        <v>1</v>
      </c>
    </row>
    <row r="23" spans="1:29" s="20" customFormat="1" ht="16.5" hidden="1">
      <c r="A23" s="48" t="s">
        <v>149</v>
      </c>
      <c r="B23" s="54" t="s">
        <v>19</v>
      </c>
      <c r="C23" s="55" t="s">
        <v>148</v>
      </c>
      <c r="D23" s="25" t="s">
        <v>23</v>
      </c>
      <c r="E23" s="26">
        <v>6319</v>
      </c>
      <c r="F23" s="26">
        <v>17.259</v>
      </c>
      <c r="G23" s="50"/>
      <c r="H23" s="53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7"/>
      <c r="V23" s="77">
        <v>22500</v>
      </c>
      <c r="W23" s="77"/>
      <c r="X23" s="77"/>
      <c r="Y23" s="77"/>
      <c r="Z23" s="77"/>
      <c r="AA23" s="77"/>
      <c r="AB23" s="77"/>
      <c r="AC23" s="57">
        <f t="shared" si="0"/>
        <v>22500</v>
      </c>
    </row>
    <row r="24" spans="1:29" s="20" customFormat="1" ht="16.5" hidden="1">
      <c r="A24" s="68"/>
      <c r="B24" s="26"/>
      <c r="C24" s="67"/>
      <c r="D24" s="59"/>
      <c r="E24" s="25"/>
      <c r="F24" s="59"/>
      <c r="G24" s="50"/>
      <c r="H24" s="53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7"/>
      <c r="V24" s="77"/>
      <c r="W24" s="77"/>
      <c r="X24" s="77"/>
      <c r="Y24" s="77"/>
      <c r="Z24" s="77"/>
      <c r="AA24" s="77"/>
      <c r="AB24" s="77"/>
      <c r="AC24" s="57">
        <f t="shared" si="0"/>
        <v>0</v>
      </c>
    </row>
    <row r="25" spans="1:29" s="20" customFormat="1" ht="16.5" hidden="1">
      <c r="A25" s="48"/>
      <c r="B25" s="26"/>
      <c r="C25" s="19"/>
      <c r="D25" s="19"/>
      <c r="E25" s="19"/>
      <c r="F25" s="19"/>
      <c r="G25" s="50"/>
      <c r="H25" s="53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7"/>
      <c r="V25" s="77"/>
      <c r="W25" s="77"/>
      <c r="X25" s="77"/>
      <c r="Y25" s="77"/>
      <c r="Z25" s="77"/>
      <c r="AA25" s="77"/>
      <c r="AB25" s="77"/>
      <c r="AC25" s="57">
        <f t="shared" si="0"/>
        <v>0</v>
      </c>
    </row>
    <row r="26" spans="1:29" s="7" customFormat="1" ht="16.5" hidden="1">
      <c r="A26" s="19" t="s">
        <v>8</v>
      </c>
      <c r="B26" s="21"/>
      <c r="C26" s="22"/>
      <c r="D26" s="22"/>
      <c r="E26" s="23"/>
      <c r="F26" s="24"/>
      <c r="G26" s="24"/>
      <c r="H26" s="52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82"/>
      <c r="V26" s="82"/>
      <c r="W26" s="82"/>
      <c r="X26" s="82"/>
      <c r="Y26" s="82"/>
      <c r="Z26" s="82"/>
      <c r="AA26" s="82"/>
      <c r="AB26" s="82"/>
      <c r="AC26" s="57">
        <f t="shared" si="0"/>
        <v>0</v>
      </c>
    </row>
    <row r="27" spans="1:29" s="9" customFormat="1" ht="16.5" hidden="1">
      <c r="A27" s="25" t="s">
        <v>47</v>
      </c>
      <c r="B27" s="21"/>
      <c r="C27" s="22"/>
      <c r="D27" s="22"/>
      <c r="E27" s="23"/>
      <c r="F27" s="24"/>
      <c r="G27" s="25"/>
      <c r="H27" s="25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83"/>
      <c r="V27" s="83"/>
      <c r="W27" s="83"/>
      <c r="X27" s="83"/>
      <c r="Y27" s="83"/>
      <c r="Z27" s="83"/>
      <c r="AA27" s="83"/>
      <c r="AB27" s="83"/>
      <c r="AC27" s="57">
        <f t="shared" si="0"/>
        <v>0</v>
      </c>
    </row>
    <row r="28" spans="1:29" s="9" customFormat="1" ht="16.5" hidden="1">
      <c r="A28" s="42"/>
      <c r="B28" s="26"/>
      <c r="C28" s="43"/>
      <c r="D28" s="25"/>
      <c r="E28" s="43"/>
      <c r="F28" s="26"/>
      <c r="G28" s="27"/>
      <c r="H28" s="27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83"/>
      <c r="V28" s="83"/>
      <c r="W28" s="83"/>
      <c r="X28" s="83"/>
      <c r="Y28" s="83"/>
      <c r="Z28" s="83"/>
      <c r="AA28" s="83"/>
      <c r="AB28" s="83"/>
      <c r="AC28" s="57">
        <f t="shared" si="0"/>
        <v>0</v>
      </c>
    </row>
    <row r="29" spans="1:29" s="10" customFormat="1" ht="16.5" hidden="1">
      <c r="A29" s="46" t="s">
        <v>14</v>
      </c>
      <c r="B29" s="26" t="s">
        <v>19</v>
      </c>
      <c r="C29" s="47" t="s">
        <v>48</v>
      </c>
      <c r="D29" s="47" t="s">
        <v>15</v>
      </c>
      <c r="E29" s="47" t="s">
        <v>45</v>
      </c>
      <c r="F29" s="25" t="s">
        <v>16</v>
      </c>
      <c r="G29" s="30">
        <v>95000</v>
      </c>
      <c r="H29" s="12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84"/>
      <c r="V29" s="84"/>
      <c r="W29" s="84"/>
      <c r="X29" s="84"/>
      <c r="Y29" s="84"/>
      <c r="Z29" s="84"/>
      <c r="AA29" s="84"/>
      <c r="AB29" s="84"/>
      <c r="AC29" s="57">
        <f t="shared" si="0"/>
        <v>95000</v>
      </c>
    </row>
    <row r="30" spans="1:29" s="10" customFormat="1" ht="16.5" hidden="1">
      <c r="A30" s="60" t="s">
        <v>30</v>
      </c>
      <c r="B30" s="26" t="s">
        <v>19</v>
      </c>
      <c r="C30" s="47" t="s">
        <v>49</v>
      </c>
      <c r="D30" s="47" t="s">
        <v>31</v>
      </c>
      <c r="E30" s="47" t="s">
        <v>46</v>
      </c>
      <c r="F30" s="26" t="s">
        <v>16</v>
      </c>
      <c r="G30" s="27">
        <v>427192</v>
      </c>
      <c r="H30" s="12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84"/>
      <c r="V30" s="84"/>
      <c r="W30" s="84"/>
      <c r="X30" s="84"/>
      <c r="Y30" s="84"/>
      <c r="Z30" s="84"/>
      <c r="AA30" s="84"/>
      <c r="AB30" s="84"/>
      <c r="AC30" s="57">
        <f t="shared" si="0"/>
        <v>427192</v>
      </c>
    </row>
    <row r="31" spans="1:29" s="10" customFormat="1" ht="16.5" hidden="1">
      <c r="A31" s="60" t="s">
        <v>129</v>
      </c>
      <c r="B31" s="26" t="s">
        <v>19</v>
      </c>
      <c r="C31" s="47" t="s">
        <v>49</v>
      </c>
      <c r="D31" s="47" t="s">
        <v>31</v>
      </c>
      <c r="E31" s="47" t="s">
        <v>46</v>
      </c>
      <c r="F31" s="26" t="s">
        <v>16</v>
      </c>
      <c r="G31" s="27"/>
      <c r="H31" s="27"/>
      <c r="I31" s="73"/>
      <c r="J31" s="73"/>
      <c r="K31" s="73"/>
      <c r="L31" s="73"/>
      <c r="M31" s="73"/>
      <c r="N31" s="73"/>
      <c r="O31" s="73"/>
      <c r="P31" s="73"/>
      <c r="Q31" s="73"/>
      <c r="R31" s="73">
        <v>43160</v>
      </c>
      <c r="S31" s="73"/>
      <c r="T31" s="73"/>
      <c r="U31" s="83"/>
      <c r="V31" s="83"/>
      <c r="W31" s="83"/>
      <c r="X31" s="83"/>
      <c r="Y31" s="83"/>
      <c r="Z31" s="83"/>
      <c r="AA31" s="83"/>
      <c r="AB31" s="83"/>
      <c r="AC31" s="57">
        <f t="shared" si="0"/>
        <v>43160</v>
      </c>
    </row>
    <row r="32" spans="1:29" s="10" customFormat="1" ht="16.5" hidden="1">
      <c r="A32" s="60" t="s">
        <v>179</v>
      </c>
      <c r="B32" s="26" t="s">
        <v>185</v>
      </c>
      <c r="C32" s="92" t="s">
        <v>180</v>
      </c>
      <c r="D32" s="59" t="s">
        <v>181</v>
      </c>
      <c r="E32" s="56" t="s">
        <v>182</v>
      </c>
      <c r="F32" s="26" t="s">
        <v>16</v>
      </c>
      <c r="G32" s="27"/>
      <c r="H32" s="27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83"/>
      <c r="V32" s="83"/>
      <c r="W32" s="83"/>
      <c r="X32" s="83"/>
      <c r="Y32" s="83"/>
      <c r="Z32" s="83"/>
      <c r="AA32" s="83">
        <v>715.46</v>
      </c>
      <c r="AB32" s="83"/>
      <c r="AC32" s="57">
        <v>722.59</v>
      </c>
    </row>
    <row r="33" spans="1:29" s="10" customFormat="1" ht="16.5" hidden="1">
      <c r="A33" s="42"/>
      <c r="B33" s="26"/>
      <c r="C33" s="43"/>
      <c r="D33" s="25"/>
      <c r="E33" s="43"/>
      <c r="F33" s="26"/>
      <c r="G33" s="27"/>
      <c r="H33" s="27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83"/>
      <c r="V33" s="83"/>
      <c r="W33" s="83"/>
      <c r="X33" s="83"/>
      <c r="Y33" s="83"/>
      <c r="Z33" s="83"/>
      <c r="AA33" s="83"/>
      <c r="AB33" s="83"/>
      <c r="AC33" s="57">
        <f aca="true" t="shared" si="1" ref="AC33:AC45">SUM(G33:Z33)</f>
        <v>0</v>
      </c>
    </row>
    <row r="34" spans="1:29" s="11" customFormat="1" ht="16.5" hidden="1">
      <c r="A34" s="19" t="s">
        <v>8</v>
      </c>
      <c r="B34" s="21"/>
      <c r="C34" s="28"/>
      <c r="D34" s="24"/>
      <c r="E34" s="21"/>
      <c r="F34" s="21"/>
      <c r="G34" s="27"/>
      <c r="H34" s="27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83"/>
      <c r="V34" s="83"/>
      <c r="W34" s="83"/>
      <c r="X34" s="83"/>
      <c r="Y34" s="83"/>
      <c r="Z34" s="83"/>
      <c r="AA34" s="83"/>
      <c r="AB34" s="83"/>
      <c r="AC34" s="57">
        <f t="shared" si="1"/>
        <v>0</v>
      </c>
    </row>
    <row r="35" spans="1:29" s="10" customFormat="1" ht="16.5" hidden="1">
      <c r="A35" s="25" t="s">
        <v>20</v>
      </c>
      <c r="B35" s="21"/>
      <c r="C35" s="28"/>
      <c r="D35" s="24"/>
      <c r="E35" s="21"/>
      <c r="F35" s="21"/>
      <c r="G35" s="27"/>
      <c r="H35" s="27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83"/>
      <c r="V35" s="83"/>
      <c r="W35" s="83"/>
      <c r="X35" s="83"/>
      <c r="Y35" s="83"/>
      <c r="Z35" s="83"/>
      <c r="AA35" s="83"/>
      <c r="AB35" s="83"/>
      <c r="AC35" s="57">
        <f t="shared" si="1"/>
        <v>0</v>
      </c>
    </row>
    <row r="36" spans="1:29" s="11" customFormat="1" ht="15" hidden="1">
      <c r="A36" s="48"/>
      <c r="B36" s="26"/>
      <c r="C36" s="47" t="s">
        <v>21</v>
      </c>
      <c r="D36" s="47" t="s">
        <v>17</v>
      </c>
      <c r="E36" s="49" t="s">
        <v>18</v>
      </c>
      <c r="F36" s="25">
        <v>17.245</v>
      </c>
      <c r="G36" s="27"/>
      <c r="H36" s="27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83"/>
      <c r="V36" s="83"/>
      <c r="W36" s="83"/>
      <c r="X36" s="83"/>
      <c r="Y36" s="83"/>
      <c r="Z36" s="83"/>
      <c r="AA36" s="83"/>
      <c r="AB36" s="83"/>
      <c r="AC36" s="57">
        <f t="shared" si="1"/>
        <v>0</v>
      </c>
    </row>
    <row r="37" spans="1:29" s="11" customFormat="1" ht="15" hidden="1">
      <c r="A37" s="48"/>
      <c r="B37" s="26"/>
      <c r="C37" s="47" t="s">
        <v>21</v>
      </c>
      <c r="D37" s="47" t="s">
        <v>17</v>
      </c>
      <c r="E37" s="49" t="s">
        <v>18</v>
      </c>
      <c r="F37" s="25">
        <v>17.245</v>
      </c>
      <c r="G37" s="27"/>
      <c r="H37" s="27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83"/>
      <c r="V37" s="83"/>
      <c r="W37" s="83"/>
      <c r="X37" s="83"/>
      <c r="Y37" s="83"/>
      <c r="Z37" s="83"/>
      <c r="AA37" s="83"/>
      <c r="AB37" s="83"/>
      <c r="AC37" s="57">
        <f t="shared" si="1"/>
        <v>0</v>
      </c>
    </row>
    <row r="38" spans="1:29" s="10" customFormat="1" ht="16.5" hidden="1">
      <c r="A38" s="48"/>
      <c r="B38" s="26"/>
      <c r="C38" s="47" t="s">
        <v>21</v>
      </c>
      <c r="D38" s="47" t="s">
        <v>17</v>
      </c>
      <c r="E38" s="49" t="s">
        <v>18</v>
      </c>
      <c r="F38" s="25">
        <v>17.245</v>
      </c>
      <c r="G38" s="27"/>
      <c r="H38" s="27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83"/>
      <c r="V38" s="83"/>
      <c r="W38" s="83"/>
      <c r="X38" s="83"/>
      <c r="Y38" s="83"/>
      <c r="Z38" s="83"/>
      <c r="AA38" s="83"/>
      <c r="AB38" s="83"/>
      <c r="AC38" s="57">
        <f t="shared" si="1"/>
        <v>0</v>
      </c>
    </row>
    <row r="39" spans="1:29" s="10" customFormat="1" ht="16.5" hidden="1">
      <c r="A39" s="58"/>
      <c r="B39" s="69"/>
      <c r="C39" s="59" t="s">
        <v>41</v>
      </c>
      <c r="D39" s="59" t="s">
        <v>17</v>
      </c>
      <c r="E39" s="25" t="s">
        <v>42</v>
      </c>
      <c r="F39" s="59">
        <v>17.245</v>
      </c>
      <c r="G39" s="27"/>
      <c r="H39" s="27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83"/>
      <c r="V39" s="83"/>
      <c r="W39" s="83"/>
      <c r="X39" s="83"/>
      <c r="Y39" s="83"/>
      <c r="Z39" s="83"/>
      <c r="AA39" s="83"/>
      <c r="AB39" s="83"/>
      <c r="AC39" s="57">
        <f t="shared" si="1"/>
        <v>0</v>
      </c>
    </row>
    <row r="40" spans="1:29" s="10" customFormat="1" ht="16.5" hidden="1">
      <c r="A40" s="58"/>
      <c r="B40" s="26"/>
      <c r="C40" s="59" t="s">
        <v>41</v>
      </c>
      <c r="D40" s="59" t="s">
        <v>17</v>
      </c>
      <c r="E40" s="25" t="s">
        <v>42</v>
      </c>
      <c r="F40" s="59">
        <v>17.245</v>
      </c>
      <c r="G40" s="27"/>
      <c r="H40" s="27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83"/>
      <c r="V40" s="83"/>
      <c r="W40" s="83"/>
      <c r="X40" s="83"/>
      <c r="Y40" s="83"/>
      <c r="Z40" s="83"/>
      <c r="AA40" s="83"/>
      <c r="AB40" s="83"/>
      <c r="AC40" s="57">
        <f t="shared" si="1"/>
        <v>0</v>
      </c>
    </row>
    <row r="41" spans="1:29" s="10" customFormat="1" ht="16.5">
      <c r="A41" s="58"/>
      <c r="B41" s="26"/>
      <c r="C41" s="59" t="s">
        <v>41</v>
      </c>
      <c r="D41" s="59" t="s">
        <v>17</v>
      </c>
      <c r="E41" s="25" t="s">
        <v>42</v>
      </c>
      <c r="F41" s="59">
        <v>17.245</v>
      </c>
      <c r="G41" s="27"/>
      <c r="H41" s="27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83"/>
      <c r="V41" s="83"/>
      <c r="W41" s="83"/>
      <c r="X41" s="83"/>
      <c r="Y41" s="83"/>
      <c r="Z41" s="83"/>
      <c r="AA41" s="83"/>
      <c r="AB41" s="83"/>
      <c r="AC41" s="57">
        <f t="shared" si="1"/>
        <v>0</v>
      </c>
    </row>
    <row r="42" spans="1:29" s="10" customFormat="1" ht="16.5">
      <c r="A42" s="48"/>
      <c r="B42" s="26"/>
      <c r="C42" s="47"/>
      <c r="D42" s="47"/>
      <c r="E42" s="49"/>
      <c r="F42" s="25"/>
      <c r="G42" s="27"/>
      <c r="H42" s="27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83"/>
      <c r="V42" s="83"/>
      <c r="W42" s="83"/>
      <c r="X42" s="83"/>
      <c r="Y42" s="83"/>
      <c r="Z42" s="83"/>
      <c r="AA42" s="83"/>
      <c r="AB42" s="83"/>
      <c r="AC42" s="57">
        <f t="shared" si="1"/>
        <v>0</v>
      </c>
    </row>
    <row r="43" spans="1:29" s="8" customFormat="1" ht="16.5">
      <c r="A43" s="13"/>
      <c r="B43" s="21"/>
      <c r="C43" s="22"/>
      <c r="D43" s="22"/>
      <c r="E43" s="23"/>
      <c r="F43" s="24"/>
      <c r="G43" s="27"/>
      <c r="H43" s="27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83"/>
      <c r="V43" s="83"/>
      <c r="W43" s="83"/>
      <c r="X43" s="83"/>
      <c r="Y43" s="83"/>
      <c r="Z43" s="83"/>
      <c r="AA43" s="83"/>
      <c r="AB43" s="83"/>
      <c r="AC43" s="57">
        <f t="shared" si="1"/>
        <v>0</v>
      </c>
    </row>
    <row r="44" spans="1:29" s="7" customFormat="1" ht="16.5">
      <c r="A44" s="19" t="s">
        <v>8</v>
      </c>
      <c r="B44" s="21"/>
      <c r="C44" s="22"/>
      <c r="D44" s="22"/>
      <c r="E44" s="23"/>
      <c r="F44" s="24"/>
      <c r="G44" s="27"/>
      <c r="H44" s="27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83"/>
      <c r="V44" s="83"/>
      <c r="W44" s="83"/>
      <c r="X44" s="83"/>
      <c r="Y44" s="83"/>
      <c r="Z44" s="83"/>
      <c r="AA44" s="83"/>
      <c r="AB44" s="83"/>
      <c r="AC44" s="57">
        <f t="shared" si="1"/>
        <v>0</v>
      </c>
    </row>
    <row r="45" spans="1:29" s="9" customFormat="1" ht="16.5">
      <c r="A45" s="25" t="s">
        <v>155</v>
      </c>
      <c r="B45" s="21"/>
      <c r="C45" s="22"/>
      <c r="D45" s="22"/>
      <c r="E45" s="23"/>
      <c r="F45" s="24"/>
      <c r="G45" s="27"/>
      <c r="H45" s="27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83"/>
      <c r="V45" s="83"/>
      <c r="W45" s="83"/>
      <c r="X45" s="83"/>
      <c r="Y45" s="83"/>
      <c r="Z45" s="83"/>
      <c r="AA45" s="83"/>
      <c r="AB45" s="83"/>
      <c r="AC45" s="57">
        <f t="shared" si="1"/>
        <v>0</v>
      </c>
    </row>
    <row r="46" spans="1:29" s="11" customFormat="1" ht="15" hidden="1">
      <c r="A46" s="58" t="s">
        <v>156</v>
      </c>
      <c r="B46" s="25" t="s">
        <v>157</v>
      </c>
      <c r="C46" s="25" t="s">
        <v>158</v>
      </c>
      <c r="D46" s="47" t="s">
        <v>22</v>
      </c>
      <c r="E46" s="49" t="s">
        <v>159</v>
      </c>
      <c r="F46" s="25">
        <v>17.225</v>
      </c>
      <c r="G46" s="27"/>
      <c r="H46" s="27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83"/>
      <c r="V46" s="83"/>
      <c r="W46" s="83"/>
      <c r="X46" s="83">
        <f>200246.05-2</f>
        <v>200244.05</v>
      </c>
      <c r="Y46" s="83"/>
      <c r="Z46" s="83"/>
      <c r="AA46" s="83"/>
      <c r="AB46" s="83"/>
      <c r="AC46" s="57">
        <f>SUM(G46:AA46)</f>
        <v>200244.05</v>
      </c>
    </row>
    <row r="47" spans="1:29" s="11" customFormat="1" ht="15">
      <c r="A47" s="58" t="s">
        <v>156</v>
      </c>
      <c r="B47" s="25" t="s">
        <v>160</v>
      </c>
      <c r="C47" s="25" t="s">
        <v>158</v>
      </c>
      <c r="D47" s="47" t="s">
        <v>22</v>
      </c>
      <c r="E47" s="49" t="s">
        <v>159</v>
      </c>
      <c r="F47" s="25">
        <v>17.225</v>
      </c>
      <c r="G47" s="27"/>
      <c r="H47" s="27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83"/>
      <c r="V47" s="83"/>
      <c r="W47" s="83"/>
      <c r="X47" s="83">
        <v>1</v>
      </c>
      <c r="Y47" s="83"/>
      <c r="Z47" s="83"/>
      <c r="AA47" s="83"/>
      <c r="AB47" s="83">
        <v>406178.33</v>
      </c>
      <c r="AC47" s="57">
        <f>SUM(X47:AB47)</f>
        <v>406179.33</v>
      </c>
    </row>
    <row r="48" spans="1:29" s="10" customFormat="1" ht="16.5" hidden="1">
      <c r="A48" s="58" t="s">
        <v>156</v>
      </c>
      <c r="B48" s="25" t="s">
        <v>161</v>
      </c>
      <c r="C48" s="25" t="s">
        <v>158</v>
      </c>
      <c r="D48" s="47" t="s">
        <v>22</v>
      </c>
      <c r="E48" s="49" t="s">
        <v>159</v>
      </c>
      <c r="F48" s="25">
        <v>17.225</v>
      </c>
      <c r="G48" s="30"/>
      <c r="H48" s="30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85"/>
      <c r="V48" s="85"/>
      <c r="W48" s="85"/>
      <c r="X48" s="85">
        <v>1</v>
      </c>
      <c r="Y48" s="85"/>
      <c r="Z48" s="85"/>
      <c r="AA48" s="85"/>
      <c r="AB48" s="85"/>
      <c r="AC48" s="57">
        <f>SUM(G48:AA48)</f>
        <v>1</v>
      </c>
    </row>
    <row r="49" spans="1:29" s="10" customFormat="1" ht="16.5">
      <c r="A49" s="42"/>
      <c r="B49" s="26"/>
      <c r="C49" s="25"/>
      <c r="D49" s="25"/>
      <c r="E49" s="25"/>
      <c r="F49" s="25"/>
      <c r="G49" s="30"/>
      <c r="H49" s="30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85"/>
      <c r="V49" s="85"/>
      <c r="W49" s="85"/>
      <c r="X49" s="85"/>
      <c r="Y49" s="85"/>
      <c r="Z49" s="85"/>
      <c r="AA49" s="85"/>
      <c r="AB49" s="85"/>
      <c r="AC49" s="57">
        <f aca="true" t="shared" si="2" ref="AC49:AC72">SUM(G49:Z49)</f>
        <v>0</v>
      </c>
    </row>
    <row r="50" spans="1:29" s="10" customFormat="1" ht="16.5">
      <c r="A50" s="12"/>
      <c r="B50" s="21"/>
      <c r="C50" s="29"/>
      <c r="D50" s="29"/>
      <c r="E50" s="22"/>
      <c r="F50" s="24"/>
      <c r="G50" s="30"/>
      <c r="H50" s="30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85"/>
      <c r="V50" s="85"/>
      <c r="W50" s="85"/>
      <c r="X50" s="85"/>
      <c r="Y50" s="85"/>
      <c r="Z50" s="85"/>
      <c r="AA50" s="85"/>
      <c r="AB50" s="85"/>
      <c r="AC50" s="57">
        <f t="shared" si="2"/>
        <v>0</v>
      </c>
    </row>
    <row r="51" spans="1:29" s="7" customFormat="1" ht="16.5" hidden="1">
      <c r="A51" s="19" t="s">
        <v>8</v>
      </c>
      <c r="B51" s="21"/>
      <c r="C51" s="22"/>
      <c r="D51" s="22"/>
      <c r="E51" s="23"/>
      <c r="F51" s="24"/>
      <c r="G51" s="27"/>
      <c r="H51" s="27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83"/>
      <c r="V51" s="83"/>
      <c r="W51" s="83"/>
      <c r="X51" s="83"/>
      <c r="Y51" s="83"/>
      <c r="Z51" s="83"/>
      <c r="AA51" s="83"/>
      <c r="AB51" s="83"/>
      <c r="AC51" s="57">
        <f t="shared" si="2"/>
        <v>0</v>
      </c>
    </row>
    <row r="52" spans="1:29" s="9" customFormat="1" ht="16.5" hidden="1">
      <c r="A52" s="25" t="s">
        <v>76</v>
      </c>
      <c r="B52" s="21"/>
      <c r="C52" s="22"/>
      <c r="D52" s="22"/>
      <c r="E52" s="23"/>
      <c r="F52" s="24"/>
      <c r="G52" s="27"/>
      <c r="H52" s="27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83"/>
      <c r="V52" s="83"/>
      <c r="W52" s="83"/>
      <c r="X52" s="83"/>
      <c r="Y52" s="83"/>
      <c r="Z52" s="83"/>
      <c r="AA52" s="83"/>
      <c r="AB52" s="83"/>
      <c r="AC52" s="57">
        <f t="shared" si="2"/>
        <v>0</v>
      </c>
    </row>
    <row r="53" spans="1:29" s="11" customFormat="1" ht="30" hidden="1">
      <c r="A53" s="65" t="s">
        <v>90</v>
      </c>
      <c r="B53" s="26" t="s">
        <v>53</v>
      </c>
      <c r="C53" s="47" t="s">
        <v>35</v>
      </c>
      <c r="D53" s="47" t="s">
        <v>24</v>
      </c>
      <c r="E53" s="49" t="s">
        <v>36</v>
      </c>
      <c r="F53" s="59">
        <v>17.801</v>
      </c>
      <c r="G53" s="30"/>
      <c r="H53" s="30"/>
      <c r="I53" s="75"/>
      <c r="J53" s="75"/>
      <c r="K53" s="75"/>
      <c r="L53" s="75">
        <v>7642</v>
      </c>
      <c r="M53" s="75">
        <v>-7642</v>
      </c>
      <c r="N53" s="75"/>
      <c r="O53" s="75"/>
      <c r="P53" s="75"/>
      <c r="Q53" s="75"/>
      <c r="R53" s="75"/>
      <c r="S53" s="75"/>
      <c r="T53" s="75"/>
      <c r="U53" s="85"/>
      <c r="V53" s="85"/>
      <c r="W53" s="85"/>
      <c r="X53" s="85"/>
      <c r="Y53" s="85"/>
      <c r="Z53" s="85"/>
      <c r="AA53" s="85"/>
      <c r="AB53" s="85"/>
      <c r="AC53" s="57">
        <f t="shared" si="2"/>
        <v>0</v>
      </c>
    </row>
    <row r="54" spans="1:29" s="11" customFormat="1" ht="30" hidden="1">
      <c r="A54" s="65" t="s">
        <v>90</v>
      </c>
      <c r="B54" s="26" t="s">
        <v>53</v>
      </c>
      <c r="C54" s="47" t="s">
        <v>35</v>
      </c>
      <c r="D54" s="47" t="s">
        <v>24</v>
      </c>
      <c r="E54" s="49" t="s">
        <v>75</v>
      </c>
      <c r="F54" s="59">
        <v>17.804</v>
      </c>
      <c r="G54" s="30"/>
      <c r="H54" s="30"/>
      <c r="I54" s="75"/>
      <c r="J54" s="75"/>
      <c r="K54" s="75"/>
      <c r="L54" s="75"/>
      <c r="M54" s="75">
        <v>7642</v>
      </c>
      <c r="N54" s="75"/>
      <c r="O54" s="75"/>
      <c r="P54" s="75"/>
      <c r="Q54" s="75"/>
      <c r="R54" s="75"/>
      <c r="S54" s="75"/>
      <c r="T54" s="75"/>
      <c r="U54" s="85"/>
      <c r="V54" s="85"/>
      <c r="W54" s="85"/>
      <c r="X54" s="85"/>
      <c r="Y54" s="85"/>
      <c r="Z54" s="85"/>
      <c r="AA54" s="85"/>
      <c r="AB54" s="85"/>
      <c r="AC54" s="57">
        <f t="shared" si="2"/>
        <v>7642</v>
      </c>
    </row>
    <row r="55" spans="1:29" s="11" customFormat="1" ht="15" hidden="1">
      <c r="A55" s="65" t="s">
        <v>119</v>
      </c>
      <c r="B55" s="26" t="s">
        <v>120</v>
      </c>
      <c r="C55" s="47" t="s">
        <v>121</v>
      </c>
      <c r="D55" s="47" t="s">
        <v>24</v>
      </c>
      <c r="E55" s="49" t="s">
        <v>122</v>
      </c>
      <c r="F55" s="81">
        <v>17.801</v>
      </c>
      <c r="G55" s="30"/>
      <c r="H55" s="30"/>
      <c r="I55" s="75"/>
      <c r="J55" s="75"/>
      <c r="K55" s="75"/>
      <c r="L55" s="75"/>
      <c r="M55" s="75"/>
      <c r="N55" s="75"/>
      <c r="O55" s="75"/>
      <c r="P55" s="75"/>
      <c r="Q55" s="75">
        <f>14905.23-1</f>
        <v>14904.23</v>
      </c>
      <c r="R55" s="75"/>
      <c r="S55" s="75"/>
      <c r="T55" s="75"/>
      <c r="U55" s="85"/>
      <c r="V55" s="85"/>
      <c r="W55" s="85"/>
      <c r="X55" s="85"/>
      <c r="Y55" s="85"/>
      <c r="Z55" s="85"/>
      <c r="AA55" s="85"/>
      <c r="AB55" s="85"/>
      <c r="AC55" s="57">
        <f t="shared" si="2"/>
        <v>14904.23</v>
      </c>
    </row>
    <row r="56" spans="1:30" s="11" customFormat="1" ht="15" hidden="1">
      <c r="A56" s="65" t="s">
        <v>119</v>
      </c>
      <c r="B56" s="26" t="s">
        <v>123</v>
      </c>
      <c r="C56" s="47" t="s">
        <v>121</v>
      </c>
      <c r="D56" s="47" t="s">
        <v>24</v>
      </c>
      <c r="E56" s="49" t="s">
        <v>122</v>
      </c>
      <c r="F56" s="81">
        <v>17.801</v>
      </c>
      <c r="G56" s="30"/>
      <c r="H56" s="30"/>
      <c r="I56" s="75"/>
      <c r="J56" s="75"/>
      <c r="K56" s="75"/>
      <c r="L56" s="75"/>
      <c r="M56" s="75"/>
      <c r="N56" s="75"/>
      <c r="O56" s="75"/>
      <c r="P56" s="75"/>
      <c r="Q56" s="75">
        <v>1</v>
      </c>
      <c r="R56" s="75"/>
      <c r="S56" s="75"/>
      <c r="T56" s="75"/>
      <c r="U56" s="85"/>
      <c r="V56" s="85"/>
      <c r="W56" s="85"/>
      <c r="X56" s="85"/>
      <c r="Y56" s="85"/>
      <c r="Z56" s="85"/>
      <c r="AA56" s="85"/>
      <c r="AB56" s="85"/>
      <c r="AC56" s="57">
        <f t="shared" si="2"/>
        <v>1</v>
      </c>
      <c r="AD56" s="66"/>
    </row>
    <row r="57" spans="1:30" s="11" customFormat="1" ht="15" hidden="1">
      <c r="A57" s="65" t="s">
        <v>124</v>
      </c>
      <c r="B57" s="26" t="s">
        <v>125</v>
      </c>
      <c r="C57" s="47" t="s">
        <v>35</v>
      </c>
      <c r="D57" s="47" t="s">
        <v>24</v>
      </c>
      <c r="E57" s="49" t="s">
        <v>36</v>
      </c>
      <c r="F57" s="81">
        <v>17.801</v>
      </c>
      <c r="G57" s="30"/>
      <c r="H57" s="30"/>
      <c r="I57" s="75"/>
      <c r="J57" s="75"/>
      <c r="K57" s="75"/>
      <c r="L57" s="75"/>
      <c r="M57" s="75"/>
      <c r="N57" s="75"/>
      <c r="O57" s="75"/>
      <c r="P57" s="75"/>
      <c r="Q57" s="75">
        <v>7452.61</v>
      </c>
      <c r="R57" s="75"/>
      <c r="S57" s="75"/>
      <c r="T57" s="75"/>
      <c r="U57" s="85"/>
      <c r="V57" s="85"/>
      <c r="W57" s="85"/>
      <c r="X57" s="85"/>
      <c r="Y57" s="85"/>
      <c r="Z57" s="85"/>
      <c r="AA57" s="85"/>
      <c r="AB57" s="85"/>
      <c r="AC57" s="57">
        <f t="shared" si="2"/>
        <v>7452.61</v>
      </c>
      <c r="AD57" s="66"/>
    </row>
    <row r="58" spans="1:29" s="11" customFormat="1" ht="15" hidden="1">
      <c r="A58" s="58" t="s">
        <v>74</v>
      </c>
      <c r="B58" s="26" t="s">
        <v>77</v>
      </c>
      <c r="C58" s="59" t="s">
        <v>35</v>
      </c>
      <c r="D58" s="47" t="s">
        <v>24</v>
      </c>
      <c r="E58" s="49" t="s">
        <v>75</v>
      </c>
      <c r="F58" s="56">
        <v>17.801</v>
      </c>
      <c r="G58" s="30"/>
      <c r="H58" s="30"/>
      <c r="I58" s="75"/>
      <c r="J58" s="75">
        <v>541.89</v>
      </c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85"/>
      <c r="V58" s="85"/>
      <c r="W58" s="85"/>
      <c r="X58" s="85"/>
      <c r="Y58" s="85"/>
      <c r="Z58" s="85"/>
      <c r="AA58" s="85"/>
      <c r="AB58" s="85"/>
      <c r="AC58" s="57">
        <f t="shared" si="2"/>
        <v>541.89</v>
      </c>
    </row>
    <row r="59" spans="1:29" s="11" customFormat="1" ht="16.5" hidden="1">
      <c r="A59" s="14"/>
      <c r="B59" s="21"/>
      <c r="C59" s="28"/>
      <c r="D59" s="28"/>
      <c r="E59" s="24"/>
      <c r="F59" s="22"/>
      <c r="G59" s="30"/>
      <c r="H59" s="30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85"/>
      <c r="V59" s="85"/>
      <c r="W59" s="85"/>
      <c r="X59" s="85"/>
      <c r="Y59" s="85"/>
      <c r="Z59" s="85"/>
      <c r="AA59" s="85"/>
      <c r="AB59" s="85"/>
      <c r="AC59" s="57">
        <f t="shared" si="2"/>
        <v>0</v>
      </c>
    </row>
    <row r="60" spans="1:29" s="11" customFormat="1" ht="16.5" hidden="1">
      <c r="A60" s="19" t="s">
        <v>8</v>
      </c>
      <c r="B60" s="21"/>
      <c r="C60" s="28"/>
      <c r="D60" s="28"/>
      <c r="E60" s="24"/>
      <c r="F60" s="22"/>
      <c r="G60" s="30"/>
      <c r="H60" s="30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85"/>
      <c r="V60" s="85"/>
      <c r="W60" s="85"/>
      <c r="X60" s="85"/>
      <c r="Y60" s="85"/>
      <c r="Z60" s="85"/>
      <c r="AA60" s="85"/>
      <c r="AB60" s="85"/>
      <c r="AC60" s="57">
        <f t="shared" si="2"/>
        <v>0</v>
      </c>
    </row>
    <row r="61" spans="1:29" s="11" customFormat="1" ht="16.5" hidden="1">
      <c r="A61" s="25" t="s">
        <v>52</v>
      </c>
      <c r="B61" s="21"/>
      <c r="C61" s="28"/>
      <c r="D61" s="28"/>
      <c r="E61" s="24"/>
      <c r="F61" s="22"/>
      <c r="G61" s="30"/>
      <c r="H61" s="30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85"/>
      <c r="V61" s="85"/>
      <c r="W61" s="85"/>
      <c r="X61" s="85"/>
      <c r="Y61" s="85"/>
      <c r="Z61" s="85"/>
      <c r="AA61" s="85"/>
      <c r="AB61" s="85"/>
      <c r="AC61" s="57">
        <f t="shared" si="2"/>
        <v>0</v>
      </c>
    </row>
    <row r="62" spans="1:29" s="11" customFormat="1" ht="15" hidden="1">
      <c r="A62" s="58" t="s">
        <v>27</v>
      </c>
      <c r="B62" s="26" t="s">
        <v>53</v>
      </c>
      <c r="C62" s="47" t="s">
        <v>54</v>
      </c>
      <c r="D62" s="47" t="s">
        <v>28</v>
      </c>
      <c r="E62" s="49" t="s">
        <v>55</v>
      </c>
      <c r="F62" s="26" t="s">
        <v>29</v>
      </c>
      <c r="G62" s="30"/>
      <c r="H62" s="30">
        <f>988889-2</f>
        <v>988887</v>
      </c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>
        <v>2789</v>
      </c>
      <c r="T62" s="75"/>
      <c r="U62" s="85"/>
      <c r="V62" s="85"/>
      <c r="W62" s="85"/>
      <c r="X62" s="85"/>
      <c r="Y62" s="85"/>
      <c r="Z62" s="85">
        <v>-56999.9999999999</v>
      </c>
      <c r="AA62" s="85"/>
      <c r="AB62" s="85"/>
      <c r="AC62" s="57">
        <f t="shared" si="2"/>
        <v>934676.0000000001</v>
      </c>
    </row>
    <row r="63" spans="1:29" s="10" customFormat="1" ht="16.5" hidden="1">
      <c r="A63" s="58" t="s">
        <v>27</v>
      </c>
      <c r="B63" s="26" t="s">
        <v>56</v>
      </c>
      <c r="C63" s="47" t="s">
        <v>54</v>
      </c>
      <c r="D63" s="47" t="s">
        <v>28</v>
      </c>
      <c r="E63" s="49" t="s">
        <v>55</v>
      </c>
      <c r="F63" s="26" t="s">
        <v>29</v>
      </c>
      <c r="G63" s="30"/>
      <c r="H63" s="30">
        <v>1</v>
      </c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85"/>
      <c r="V63" s="85"/>
      <c r="W63" s="85"/>
      <c r="X63" s="85"/>
      <c r="Y63" s="85"/>
      <c r="Z63" s="85">
        <v>56999.99999999994</v>
      </c>
      <c r="AA63" s="85"/>
      <c r="AB63" s="85"/>
      <c r="AC63" s="57">
        <f t="shared" si="2"/>
        <v>57000.99999999994</v>
      </c>
    </row>
    <row r="64" spans="1:29" s="10" customFormat="1" ht="16.5" hidden="1">
      <c r="A64" s="58" t="s">
        <v>27</v>
      </c>
      <c r="B64" s="26" t="s">
        <v>57</v>
      </c>
      <c r="C64" s="47" t="s">
        <v>54</v>
      </c>
      <c r="D64" s="47" t="s">
        <v>28</v>
      </c>
      <c r="E64" s="49" t="s">
        <v>55</v>
      </c>
      <c r="F64" s="26" t="s">
        <v>29</v>
      </c>
      <c r="G64" s="30"/>
      <c r="H64" s="30">
        <v>1</v>
      </c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85"/>
      <c r="V64" s="85"/>
      <c r="W64" s="85"/>
      <c r="X64" s="85"/>
      <c r="Y64" s="85"/>
      <c r="Z64" s="85"/>
      <c r="AA64" s="85"/>
      <c r="AB64" s="85"/>
      <c r="AC64" s="57">
        <f t="shared" si="2"/>
        <v>1</v>
      </c>
    </row>
    <row r="65" spans="1:29" s="10" customFormat="1" ht="16.5" hidden="1">
      <c r="A65" s="42" t="s">
        <v>32</v>
      </c>
      <c r="B65" s="26" t="s">
        <v>53</v>
      </c>
      <c r="C65" s="47" t="s">
        <v>54</v>
      </c>
      <c r="D65" s="47" t="s">
        <v>28</v>
      </c>
      <c r="E65" s="49" t="s">
        <v>58</v>
      </c>
      <c r="F65" s="26" t="s">
        <v>29</v>
      </c>
      <c r="G65" s="30"/>
      <c r="H65" s="30">
        <f>85154-2</f>
        <v>85152</v>
      </c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>
        <v>240</v>
      </c>
      <c r="T65" s="75"/>
      <c r="U65" s="85"/>
      <c r="V65" s="85"/>
      <c r="W65" s="85"/>
      <c r="X65" s="85"/>
      <c r="Y65" s="85"/>
      <c r="Z65" s="85"/>
      <c r="AA65" s="85"/>
      <c r="AB65" s="85"/>
      <c r="AC65" s="57">
        <f t="shared" si="2"/>
        <v>85392</v>
      </c>
    </row>
    <row r="66" spans="1:29" s="10" customFormat="1" ht="16.5" hidden="1">
      <c r="A66" s="42" t="s">
        <v>32</v>
      </c>
      <c r="B66" s="26" t="s">
        <v>56</v>
      </c>
      <c r="C66" s="47" t="s">
        <v>54</v>
      </c>
      <c r="D66" s="47" t="s">
        <v>28</v>
      </c>
      <c r="E66" s="49" t="s">
        <v>58</v>
      </c>
      <c r="F66" s="26" t="s">
        <v>29</v>
      </c>
      <c r="G66" s="30"/>
      <c r="H66" s="30">
        <v>1</v>
      </c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85"/>
      <c r="V66" s="85"/>
      <c r="W66" s="85"/>
      <c r="X66" s="85"/>
      <c r="Y66" s="85"/>
      <c r="Z66" s="85"/>
      <c r="AA66" s="85"/>
      <c r="AB66" s="85"/>
      <c r="AC66" s="57">
        <f t="shared" si="2"/>
        <v>1</v>
      </c>
    </row>
    <row r="67" spans="1:29" s="10" customFormat="1" ht="16.5" hidden="1">
      <c r="A67" s="42" t="s">
        <v>32</v>
      </c>
      <c r="B67" s="26" t="s">
        <v>57</v>
      </c>
      <c r="C67" s="47" t="s">
        <v>54</v>
      </c>
      <c r="D67" s="47" t="s">
        <v>28</v>
      </c>
      <c r="E67" s="49" t="s">
        <v>58</v>
      </c>
      <c r="F67" s="26" t="s">
        <v>29</v>
      </c>
      <c r="G67" s="30"/>
      <c r="H67" s="30">
        <v>1</v>
      </c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85"/>
      <c r="V67" s="85"/>
      <c r="W67" s="85"/>
      <c r="X67" s="85"/>
      <c r="Y67" s="85"/>
      <c r="Z67" s="85"/>
      <c r="AA67" s="85"/>
      <c r="AB67" s="85"/>
      <c r="AC67" s="57">
        <f t="shared" si="2"/>
        <v>1</v>
      </c>
    </row>
    <row r="68" spans="1:29" s="10" customFormat="1" ht="16.5" hidden="1">
      <c r="A68" s="61" t="s">
        <v>33</v>
      </c>
      <c r="B68" s="26" t="s">
        <v>97</v>
      </c>
      <c r="C68" s="47" t="s">
        <v>98</v>
      </c>
      <c r="D68" s="63" t="s">
        <v>99</v>
      </c>
      <c r="E68" s="64" t="s">
        <v>100</v>
      </c>
      <c r="F68" s="62" t="s">
        <v>34</v>
      </c>
      <c r="G68" s="30"/>
      <c r="H68" s="30"/>
      <c r="I68" s="75"/>
      <c r="J68" s="75"/>
      <c r="K68" s="75"/>
      <c r="L68" s="75"/>
      <c r="M68" s="75"/>
      <c r="N68" s="75">
        <v>28981.44</v>
      </c>
      <c r="O68" s="75"/>
      <c r="P68" s="75"/>
      <c r="Q68" s="75"/>
      <c r="R68" s="75"/>
      <c r="S68" s="75"/>
      <c r="T68" s="75"/>
      <c r="U68" s="85"/>
      <c r="V68" s="85"/>
      <c r="W68" s="85"/>
      <c r="X68" s="85"/>
      <c r="Y68" s="85"/>
      <c r="Z68" s="85"/>
      <c r="AA68" s="85"/>
      <c r="AB68" s="85"/>
      <c r="AC68" s="57">
        <f t="shared" si="2"/>
        <v>28981.44</v>
      </c>
    </row>
    <row r="69" spans="1:29" s="10" customFormat="1" ht="16.5" hidden="1">
      <c r="A69" s="61" t="s">
        <v>38</v>
      </c>
      <c r="B69" s="26" t="s">
        <v>101</v>
      </c>
      <c r="C69" s="59" t="s">
        <v>102</v>
      </c>
      <c r="D69" s="59" t="s">
        <v>103</v>
      </c>
      <c r="E69" s="59" t="s">
        <v>104</v>
      </c>
      <c r="F69" s="26" t="s">
        <v>16</v>
      </c>
      <c r="G69" s="30"/>
      <c r="H69" s="30"/>
      <c r="I69" s="75"/>
      <c r="J69" s="75"/>
      <c r="K69" s="75"/>
      <c r="L69" s="75"/>
      <c r="M69" s="75"/>
      <c r="N69" s="75">
        <v>2669.72</v>
      </c>
      <c r="O69" s="75"/>
      <c r="P69" s="75"/>
      <c r="Q69" s="75"/>
      <c r="R69" s="75"/>
      <c r="S69" s="75"/>
      <c r="T69" s="75"/>
      <c r="U69" s="85"/>
      <c r="V69" s="85"/>
      <c r="W69" s="85"/>
      <c r="X69" s="85"/>
      <c r="Y69" s="85"/>
      <c r="Z69" s="85"/>
      <c r="AA69" s="85"/>
      <c r="AB69" s="85"/>
      <c r="AC69" s="57">
        <f t="shared" si="2"/>
        <v>2669.72</v>
      </c>
    </row>
    <row r="70" spans="1:29" s="10" customFormat="1" ht="16.5" hidden="1">
      <c r="A70" s="61" t="s">
        <v>137</v>
      </c>
      <c r="B70" s="26" t="s">
        <v>138</v>
      </c>
      <c r="C70" s="59" t="s">
        <v>139</v>
      </c>
      <c r="D70" s="59" t="s">
        <v>140</v>
      </c>
      <c r="E70" s="59" t="s">
        <v>141</v>
      </c>
      <c r="F70" s="62" t="s">
        <v>16</v>
      </c>
      <c r="G70" s="30"/>
      <c r="H70" s="30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>
        <v>38641.92</v>
      </c>
      <c r="U70" s="85"/>
      <c r="V70" s="85"/>
      <c r="W70" s="85"/>
      <c r="X70" s="85"/>
      <c r="Y70" s="85"/>
      <c r="Z70" s="85"/>
      <c r="AA70" s="85"/>
      <c r="AB70" s="85"/>
      <c r="AC70" s="57">
        <f t="shared" si="2"/>
        <v>38641.92</v>
      </c>
    </row>
    <row r="71" spans="1:29" s="10" customFormat="1" ht="16.5" hidden="1">
      <c r="A71" s="61" t="s">
        <v>39</v>
      </c>
      <c r="B71" s="26" t="s">
        <v>53</v>
      </c>
      <c r="C71" s="78" t="s">
        <v>81</v>
      </c>
      <c r="D71" s="78" t="s">
        <v>82</v>
      </c>
      <c r="E71" s="78" t="s">
        <v>83</v>
      </c>
      <c r="F71" s="26" t="s">
        <v>16</v>
      </c>
      <c r="G71" s="30"/>
      <c r="H71" s="30"/>
      <c r="I71" s="75"/>
      <c r="J71" s="75"/>
      <c r="K71" s="75">
        <v>13735</v>
      </c>
      <c r="L71" s="75"/>
      <c r="M71" s="75"/>
      <c r="N71" s="75"/>
      <c r="O71" s="75"/>
      <c r="P71" s="75"/>
      <c r="Q71" s="75"/>
      <c r="R71" s="75"/>
      <c r="S71" s="75"/>
      <c r="T71" s="75"/>
      <c r="U71" s="85"/>
      <c r="V71" s="85"/>
      <c r="W71" s="85"/>
      <c r="X71" s="85"/>
      <c r="Y71" s="85"/>
      <c r="Z71" s="85"/>
      <c r="AA71" s="85"/>
      <c r="AB71" s="85"/>
      <c r="AC71" s="57">
        <f t="shared" si="2"/>
        <v>13735</v>
      </c>
    </row>
    <row r="72" spans="1:29" s="10" customFormat="1" ht="16.5" hidden="1">
      <c r="A72" s="61" t="s">
        <v>40</v>
      </c>
      <c r="B72" s="26" t="s">
        <v>53</v>
      </c>
      <c r="C72" s="78" t="s">
        <v>84</v>
      </c>
      <c r="D72" s="79" t="s">
        <v>88</v>
      </c>
      <c r="E72" s="78" t="s">
        <v>85</v>
      </c>
      <c r="F72" s="26" t="s">
        <v>16</v>
      </c>
      <c r="G72" s="30"/>
      <c r="H72" s="30"/>
      <c r="I72" s="75"/>
      <c r="J72" s="75"/>
      <c r="K72" s="75">
        <v>3296.75</v>
      </c>
      <c r="L72" s="75"/>
      <c r="M72" s="75"/>
      <c r="N72" s="75"/>
      <c r="O72" s="75"/>
      <c r="P72" s="75"/>
      <c r="Q72" s="75"/>
      <c r="R72" s="75"/>
      <c r="S72" s="75"/>
      <c r="T72" s="75"/>
      <c r="U72" s="85"/>
      <c r="V72" s="85"/>
      <c r="W72" s="85"/>
      <c r="X72" s="85"/>
      <c r="Y72" s="85"/>
      <c r="Z72" s="85"/>
      <c r="AA72" s="85"/>
      <c r="AB72" s="85"/>
      <c r="AC72" s="57">
        <f t="shared" si="2"/>
        <v>3296.75</v>
      </c>
    </row>
    <row r="73" spans="1:29" s="10" customFormat="1" ht="16.5" hidden="1">
      <c r="A73" s="80" t="s">
        <v>107</v>
      </c>
      <c r="B73" s="26" t="s">
        <v>53</v>
      </c>
      <c r="C73" s="59" t="s">
        <v>108</v>
      </c>
      <c r="D73" s="59" t="s">
        <v>110</v>
      </c>
      <c r="E73" s="25" t="s">
        <v>109</v>
      </c>
      <c r="F73" s="26" t="s">
        <v>16</v>
      </c>
      <c r="G73" s="27"/>
      <c r="H73" s="27"/>
      <c r="I73" s="73"/>
      <c r="J73" s="73"/>
      <c r="K73" s="73"/>
      <c r="L73" s="73"/>
      <c r="M73" s="73"/>
      <c r="N73" s="73"/>
      <c r="O73" s="73">
        <v>160.56</v>
      </c>
      <c r="P73" s="73"/>
      <c r="Q73" s="73"/>
      <c r="R73" s="73"/>
      <c r="S73" s="73"/>
      <c r="T73" s="73"/>
      <c r="U73" s="83"/>
      <c r="V73" s="83"/>
      <c r="W73" s="83"/>
      <c r="X73" s="83"/>
      <c r="Y73" s="83"/>
      <c r="Z73" s="83"/>
      <c r="AA73" s="83"/>
      <c r="AB73" s="83"/>
      <c r="AC73" s="57">
        <f aca="true" t="shared" si="3" ref="AC73:AC78">SUM(G73:Z73)</f>
        <v>160.56</v>
      </c>
    </row>
    <row r="74" spans="1:29" s="10" customFormat="1" ht="16.5" hidden="1">
      <c r="A74" s="61" t="s">
        <v>113</v>
      </c>
      <c r="B74" s="26" t="s">
        <v>53</v>
      </c>
      <c r="C74" s="59" t="s">
        <v>114</v>
      </c>
      <c r="D74" s="59" t="s">
        <v>37</v>
      </c>
      <c r="E74" s="59" t="s">
        <v>115</v>
      </c>
      <c r="F74" s="26" t="s">
        <v>16</v>
      </c>
      <c r="G74" s="27"/>
      <c r="H74" s="27"/>
      <c r="I74" s="73"/>
      <c r="J74" s="73"/>
      <c r="K74" s="73"/>
      <c r="L74" s="73"/>
      <c r="M74" s="73"/>
      <c r="N74" s="73"/>
      <c r="O74" s="73"/>
      <c r="P74" s="73">
        <v>76212.04</v>
      </c>
      <c r="Q74" s="73"/>
      <c r="R74" s="73"/>
      <c r="S74" s="73"/>
      <c r="T74" s="73"/>
      <c r="U74" s="83"/>
      <c r="V74" s="83"/>
      <c r="W74" s="83"/>
      <c r="X74" s="83"/>
      <c r="Y74" s="83"/>
      <c r="Z74" s="83"/>
      <c r="AA74" s="83"/>
      <c r="AB74" s="83"/>
      <c r="AC74" s="57">
        <f t="shared" si="3"/>
        <v>76212.04</v>
      </c>
    </row>
    <row r="75" spans="1:29" s="10" customFormat="1" ht="16.5" hidden="1">
      <c r="A75" s="61" t="s">
        <v>166</v>
      </c>
      <c r="B75" s="26" t="s">
        <v>167</v>
      </c>
      <c r="C75" s="56" t="s">
        <v>168</v>
      </c>
      <c r="D75" s="56" t="s">
        <v>169</v>
      </c>
      <c r="E75" s="56" t="s">
        <v>170</v>
      </c>
      <c r="F75" s="88">
        <v>10.561</v>
      </c>
      <c r="G75" s="27"/>
      <c r="H75" s="27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83"/>
      <c r="V75" s="83"/>
      <c r="W75" s="83"/>
      <c r="X75" s="83"/>
      <c r="Y75" s="83">
        <f>58222.5-1</f>
        <v>58221.5</v>
      </c>
      <c r="Z75" s="83"/>
      <c r="AA75" s="83"/>
      <c r="AB75" s="83"/>
      <c r="AC75" s="57">
        <f t="shared" si="3"/>
        <v>58221.5</v>
      </c>
    </row>
    <row r="76" spans="1:29" s="10" customFormat="1" ht="16.5" hidden="1">
      <c r="A76" s="61" t="s">
        <v>166</v>
      </c>
      <c r="B76" s="91" t="s">
        <v>171</v>
      </c>
      <c r="C76" s="56" t="s">
        <v>168</v>
      </c>
      <c r="D76" s="56" t="s">
        <v>169</v>
      </c>
      <c r="E76" s="56" t="s">
        <v>170</v>
      </c>
      <c r="F76" s="88">
        <v>10.561</v>
      </c>
      <c r="G76" s="27"/>
      <c r="H76" s="27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83"/>
      <c r="V76" s="83"/>
      <c r="W76" s="83"/>
      <c r="X76" s="83"/>
      <c r="Y76" s="83">
        <v>1</v>
      </c>
      <c r="Z76" s="89" t="s">
        <v>175</v>
      </c>
      <c r="AA76" s="89"/>
      <c r="AB76" s="89"/>
      <c r="AC76" s="57">
        <v>19408.5</v>
      </c>
    </row>
    <row r="77" spans="1:29" s="10" customFormat="1" ht="16.5" hidden="1">
      <c r="A77" s="61"/>
      <c r="B77" s="26"/>
      <c r="C77" s="59"/>
      <c r="D77" s="59"/>
      <c r="E77" s="59"/>
      <c r="F77" s="26"/>
      <c r="G77" s="27"/>
      <c r="H77" s="27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83"/>
      <c r="V77" s="83"/>
      <c r="W77" s="83"/>
      <c r="X77" s="83"/>
      <c r="Y77" s="83"/>
      <c r="Z77" s="83"/>
      <c r="AA77" s="83"/>
      <c r="AB77" s="83"/>
      <c r="AC77" s="57">
        <f t="shared" si="3"/>
        <v>0</v>
      </c>
    </row>
    <row r="78" spans="1:29" s="10" customFormat="1" ht="16.5" hidden="1">
      <c r="A78" s="80"/>
      <c r="B78" s="26"/>
      <c r="C78" s="59"/>
      <c r="D78" s="59"/>
      <c r="E78" s="25"/>
      <c r="F78" s="26"/>
      <c r="G78" s="27"/>
      <c r="H78" s="27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83"/>
      <c r="V78" s="83"/>
      <c r="W78" s="83"/>
      <c r="X78" s="83"/>
      <c r="Y78" s="83"/>
      <c r="Z78" s="83"/>
      <c r="AA78" s="83"/>
      <c r="AB78" s="83"/>
      <c r="AC78" s="57">
        <f t="shared" si="3"/>
        <v>0</v>
      </c>
    </row>
    <row r="79" spans="1:31" s="10" customFormat="1" ht="18.75">
      <c r="A79" s="15" t="s">
        <v>0</v>
      </c>
      <c r="B79" s="31"/>
      <c r="C79" s="32"/>
      <c r="D79" s="32"/>
      <c r="E79" s="32"/>
      <c r="F79" s="33"/>
      <c r="G79" s="34">
        <f>SUM(G28:G64)</f>
        <v>522192</v>
      </c>
      <c r="H79" s="34">
        <f>SUM(H26:H73)</f>
        <v>1074043</v>
      </c>
      <c r="I79" s="76">
        <f>SUM(I6:I19)</f>
        <v>1797660</v>
      </c>
      <c r="J79" s="76">
        <f>SUM(J51:J73)</f>
        <v>541.89</v>
      </c>
      <c r="K79" s="76">
        <f>SUM(K59:K73)</f>
        <v>17031.75</v>
      </c>
      <c r="L79" s="76">
        <f>SUM(L51:L73)</f>
        <v>7642</v>
      </c>
      <c r="M79" s="76">
        <f>SUM(M53:M54)</f>
        <v>0</v>
      </c>
      <c r="N79" s="76">
        <f>SUM(N51:N73)</f>
        <v>31651.16</v>
      </c>
      <c r="O79" s="76">
        <f>SUM(O51:O73)</f>
        <v>160.56</v>
      </c>
      <c r="P79" s="76">
        <f>SUM(P60:P78)</f>
        <v>76212.04</v>
      </c>
      <c r="Q79" s="76">
        <f>SUM(Q50:Q78)</f>
        <v>22357.84</v>
      </c>
      <c r="R79" s="76">
        <f>SUM(R25:R78)</f>
        <v>43160</v>
      </c>
      <c r="S79" s="76">
        <f>SUM(S24:S78)</f>
        <v>3029</v>
      </c>
      <c r="T79" s="76">
        <f>SUM(T24:T78)</f>
        <v>38641.92</v>
      </c>
      <c r="U79" s="86">
        <f>SUM(U6:U78)</f>
        <v>1543693</v>
      </c>
      <c r="V79" s="86">
        <f>SUM(V14:V78)</f>
        <v>22500</v>
      </c>
      <c r="W79" s="86">
        <f>SUM(W6:W78)</f>
        <v>4421</v>
      </c>
      <c r="X79" s="86">
        <f>SUM(X43:X78)</f>
        <v>200246.05</v>
      </c>
      <c r="Y79" s="86">
        <f>SUM(Y6:Y78)</f>
        <v>60572.5</v>
      </c>
      <c r="Z79" s="86" t="str">
        <f>Z76</f>
        <v>$    19,407.50 </v>
      </c>
      <c r="AA79" s="86">
        <f>SUM(AA32:AA78)</f>
        <v>715.46</v>
      </c>
      <c r="AB79" s="86">
        <f>SUM(AB41:AB50)</f>
        <v>406178.33</v>
      </c>
      <c r="AC79" s="57"/>
      <c r="AE79" s="90"/>
    </row>
    <row r="80" spans="1:29" s="10" customFormat="1" ht="18.75">
      <c r="A80" s="36"/>
      <c r="B80" s="37"/>
      <c r="C80" s="38"/>
      <c r="D80" s="38"/>
      <c r="E80" s="38"/>
      <c r="F80" s="39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1"/>
    </row>
    <row r="81" spans="1:2" ht="16.5">
      <c r="A81" s="11" t="s">
        <v>9</v>
      </c>
      <c r="B81" s="10"/>
    </row>
    <row r="82" ht="15" hidden="1">
      <c r="A82" s="35" t="s">
        <v>50</v>
      </c>
    </row>
    <row r="83" ht="15" hidden="1">
      <c r="A83" s="45" t="s">
        <v>44</v>
      </c>
    </row>
    <row r="84" ht="15" hidden="1">
      <c r="A84" s="45" t="s">
        <v>43</v>
      </c>
    </row>
    <row r="85" ht="15" hidden="1">
      <c r="A85" s="45" t="s">
        <v>59</v>
      </c>
    </row>
    <row r="86" ht="15" hidden="1">
      <c r="A86" s="45" t="s">
        <v>60</v>
      </c>
    </row>
    <row r="87" ht="15" hidden="1">
      <c r="A87" s="45" t="s">
        <v>68</v>
      </c>
    </row>
    <row r="88" ht="15" hidden="1">
      <c r="A88" s="45" t="s">
        <v>69</v>
      </c>
    </row>
    <row r="89" ht="15" hidden="1">
      <c r="A89" s="45" t="s">
        <v>79</v>
      </c>
    </row>
    <row r="90" ht="15" hidden="1">
      <c r="A90" s="45" t="s">
        <v>78</v>
      </c>
    </row>
    <row r="91" ht="15" hidden="1">
      <c r="A91" s="45" t="s">
        <v>87</v>
      </c>
    </row>
    <row r="92" ht="15" hidden="1">
      <c r="A92" s="45" t="s">
        <v>86</v>
      </c>
    </row>
    <row r="93" ht="15" hidden="1">
      <c r="A93" s="45" t="s">
        <v>92</v>
      </c>
    </row>
    <row r="94" ht="15" hidden="1">
      <c r="A94" s="45" t="s">
        <v>91</v>
      </c>
    </row>
    <row r="95" ht="15" hidden="1">
      <c r="A95" s="45" t="s">
        <v>94</v>
      </c>
    </row>
    <row r="96" ht="15" hidden="1">
      <c r="A96" s="45" t="s">
        <v>95</v>
      </c>
    </row>
    <row r="97" ht="15" hidden="1">
      <c r="A97" s="45" t="s">
        <v>105</v>
      </c>
    </row>
    <row r="98" ht="15" hidden="1">
      <c r="A98" s="45" t="s">
        <v>86</v>
      </c>
    </row>
    <row r="99" ht="15" hidden="1">
      <c r="A99" s="45" t="s">
        <v>111</v>
      </c>
    </row>
    <row r="100" ht="15" hidden="1">
      <c r="A100" s="45" t="s">
        <v>86</v>
      </c>
    </row>
    <row r="101" ht="15" hidden="1">
      <c r="A101" s="45" t="s">
        <v>117</v>
      </c>
    </row>
    <row r="102" ht="15" hidden="1">
      <c r="A102" s="45" t="s">
        <v>116</v>
      </c>
    </row>
    <row r="103" ht="15" hidden="1">
      <c r="A103" s="45" t="s">
        <v>127</v>
      </c>
    </row>
    <row r="104" ht="15" hidden="1">
      <c r="A104" s="45" t="s">
        <v>126</v>
      </c>
    </row>
    <row r="105" ht="15" hidden="1">
      <c r="A105" s="45" t="s">
        <v>131</v>
      </c>
    </row>
    <row r="106" ht="15" hidden="1">
      <c r="A106" s="45" t="s">
        <v>130</v>
      </c>
    </row>
    <row r="107" ht="15" hidden="1">
      <c r="A107" s="45" t="s">
        <v>134</v>
      </c>
    </row>
    <row r="108" ht="15" hidden="1">
      <c r="A108" s="45" t="s">
        <v>133</v>
      </c>
    </row>
    <row r="109" ht="15" hidden="1">
      <c r="A109" s="45" t="s">
        <v>136</v>
      </c>
    </row>
    <row r="110" ht="15" hidden="1">
      <c r="A110" s="45" t="s">
        <v>86</v>
      </c>
    </row>
    <row r="111" ht="15" hidden="1">
      <c r="A111" s="45" t="s">
        <v>146</v>
      </c>
    </row>
    <row r="112" ht="15" hidden="1">
      <c r="A112" s="45" t="s">
        <v>69</v>
      </c>
    </row>
    <row r="113" ht="15" hidden="1">
      <c r="A113" s="45" t="s">
        <v>151</v>
      </c>
    </row>
    <row r="114" ht="15" hidden="1">
      <c r="A114" s="45" t="s">
        <v>150</v>
      </c>
    </row>
    <row r="115" ht="15" hidden="1">
      <c r="A115" s="45" t="s">
        <v>153</v>
      </c>
    </row>
    <row r="116" ht="15" hidden="1">
      <c r="A116" s="45" t="s">
        <v>154</v>
      </c>
    </row>
    <row r="117" ht="15" hidden="1">
      <c r="A117" s="45" t="s">
        <v>164</v>
      </c>
    </row>
    <row r="118" ht="15" hidden="1">
      <c r="A118" s="45" t="s">
        <v>163</v>
      </c>
    </row>
    <row r="119" ht="15" hidden="1">
      <c r="A119" s="45" t="s">
        <v>173</v>
      </c>
    </row>
    <row r="120" ht="15" hidden="1">
      <c r="A120" s="45" t="s">
        <v>172</v>
      </c>
    </row>
    <row r="121" ht="15" hidden="1">
      <c r="A121" s="45" t="s">
        <v>176</v>
      </c>
    </row>
    <row r="122" ht="15" hidden="1">
      <c r="A122" s="45" t="s">
        <v>177</v>
      </c>
    </row>
    <row r="123" ht="15" hidden="1">
      <c r="A123" s="45" t="s">
        <v>184</v>
      </c>
    </row>
    <row r="124" ht="15" hidden="1">
      <c r="A124" s="45" t="s">
        <v>183</v>
      </c>
    </row>
    <row r="125" ht="15">
      <c r="A125" s="45" t="s">
        <v>186</v>
      </c>
    </row>
    <row r="126" ht="15">
      <c r="A126" s="45" t="s">
        <v>187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2020-11-03T14:47:56Z</dcterms:modified>
  <cp:category/>
  <cp:version/>
  <cp:contentType/>
  <cp:contentStatus/>
</cp:coreProperties>
</file>