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FRANKLIN HAMPSHIRE" sheetId="1" r:id="rId1"/>
  </sheets>
  <definedNames>
    <definedName name="_xlnm.Print_Area" localSheetId="0">'FRANKLIN HAMPSHIRE'!$A$1:$G$76</definedName>
  </definedNames>
  <calcPr fullCalcOnLoad="1"/>
</workbook>
</file>

<file path=xl/sharedStrings.xml><?xml version="1.0" encoding="utf-8"?>
<sst xmlns="http://schemas.openxmlformats.org/spreadsheetml/2006/main" count="283" uniqueCount="148">
  <si>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</si>
  <si>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</si>
  <si>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</si>
  <si>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</si>
  <si>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</si>
  <si>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</si>
  <si>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</si>
  <si>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</si>
  <si>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</si>
  <si>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</si>
  <si>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</si>
  <si>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</si>
  <si>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</si>
  <si>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FRANKLIN HAMPSHIRE</t>
  </si>
  <si>
    <t>WORKFORCE TRAINING FUND</t>
  </si>
  <si>
    <t>7003-0135</t>
  </si>
  <si>
    <t>N/A</t>
  </si>
  <si>
    <t>BUDGET SHEET #1</t>
  </si>
  <si>
    <t>CT EOL 19CCFHAMTRADE</t>
  </si>
  <si>
    <t>FTRADE2018</t>
  </si>
  <si>
    <t>7003-1010</t>
  </si>
  <si>
    <t>J202</t>
  </si>
  <si>
    <t>JULY 1, 2019- JUNE 30, 2020</t>
  </si>
  <si>
    <t>CT EOL 19CCFHAMNEGREA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</si>
  <si>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</si>
  <si>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</si>
  <si>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</si>
  <si>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</si>
  <si>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</si>
  <si>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</si>
  <si>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</si>
  <si>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</si>
  <si>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</si>
  <si>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</si>
  <si>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</si>
  <si>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</si>
  <si>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</si>
  <si>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</si>
  <si>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</si>
  <si>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</si>
  <si>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 xml:space="preserve">4400-1979 </t>
  </si>
  <si>
    <t>ELDER AFFAIRS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</si>
  <si>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</si>
  <si>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</si>
  <si>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</si>
  <si>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</si>
  <si>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</si>
  <si>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</si>
  <si>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</si>
  <si>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</si>
  <si>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J464</t>
  </si>
  <si>
    <t>J484</t>
  </si>
  <si>
    <t>CT EOL 20CCFHAMSOSWTF</t>
  </si>
  <si>
    <t>WTRUSTF20</t>
  </si>
  <si>
    <t>STOSCC2020</t>
  </si>
  <si>
    <t>INITIAL AWARD FY20 AUGUST 7, 2019</t>
  </si>
  <si>
    <t>BUDGET#1 FY20 AUGUST 9, 2019</t>
  </si>
  <si>
    <t>TO ADD WP FUNDS</t>
  </si>
  <si>
    <t>CT EOL 20CCFHAMWP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</si>
  <si>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</si>
  <si>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</si>
  <si>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</si>
  <si>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</si>
  <si>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</si>
  <si>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</si>
  <si>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20CCFHAMWIA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</si>
  <si>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</si>
  <si>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</si>
  <si>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</si>
  <si>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</si>
  <si>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</si>
  <si>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</si>
  <si>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</si>
  <si>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</si>
  <si>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BUDGET #2 FY20</t>
  </si>
  <si>
    <t>6402</t>
  </si>
  <si>
    <t>6403</t>
  </si>
  <si>
    <t>BUDGET #3 FY20</t>
  </si>
  <si>
    <t>BUDGET#3 FY20 SEPTEMBER 12, 2019</t>
  </si>
  <si>
    <t>TO ADD WP FUNDS LESS RETAINED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</si>
  <si>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</si>
  <si>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</si>
  <si>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</si>
  <si>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</si>
  <si>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</si>
  <si>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 #4 FY20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</si>
  <si>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</si>
  <si>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</si>
  <si>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</si>
  <si>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</si>
  <si>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</si>
  <si>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</si>
  <si>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</si>
  <si>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</si>
  <si>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</si>
  <si>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</si>
  <si>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</si>
  <si>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</si>
  <si>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</si>
  <si>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</si>
  <si>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</si>
  <si>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</si>
  <si>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</si>
  <si>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</si>
  <si>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</si>
  <si>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</si>
  <si>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</si>
  <si>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20CCFHAMVETSUI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</si>
  <si>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</si>
  <si>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</si>
  <si>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</si>
  <si>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</si>
  <si>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</si>
  <si>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</si>
  <si>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</si>
  <si>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</si>
  <si>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TO DTA FUNDS</t>
  </si>
  <si>
    <t>DTA</t>
  </si>
  <si>
    <t>SPSS2020</t>
  </si>
  <si>
    <t>J427</t>
  </si>
  <si>
    <t>BUDGET#8 FY20 DECEMBER 16, 2019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</si>
  <si>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</si>
  <si>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</si>
  <si>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</si>
  <si>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</si>
  <si>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</si>
  <si>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</si>
  <si>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</si>
  <si>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</si>
  <si>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</si>
  <si>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RAPID RESPONSE-MIKE DUFFY</t>
  </si>
  <si>
    <t>BUDGET#10 FY20 JANUARY 15, 2020</t>
  </si>
  <si>
    <t>TO ADD ADDITIONAL SOS &amp; RAPID RESPONSE FUNDS</t>
  </si>
  <si>
    <t>BUDGET #11 FY20</t>
  </si>
  <si>
    <t>BUDGET#11 FY20 JANUARY 17, 2020</t>
  </si>
  <si>
    <t>TO ADD ADDITIONAL WP FUNDS</t>
  </si>
  <si>
    <t>BUDGET #12 FY20</t>
  </si>
  <si>
    <t>ADULT EDUCATION CAREER PATHWAYS</t>
  </si>
  <si>
    <t>OCT 24, 2019 - JUNE 30, 2020</t>
  </si>
  <si>
    <t>DOE2020B</t>
  </si>
  <si>
    <t>7035-0002</t>
  </si>
  <si>
    <t>J428</t>
  </si>
  <si>
    <t>BUDGET#12 FY20 JANUARY 23, 2020</t>
  </si>
  <si>
    <t>BUDGET #13 FY20</t>
  </si>
  <si>
    <t>15% OVERHEAD</t>
  </si>
  <si>
    <t>TO ADD 15% (OVERHEAD) FUNDS</t>
  </si>
  <si>
    <t>FWIAYTH19</t>
  </si>
  <si>
    <t>BUDGET#13 FY20 MARCH 2,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</si>
</sst>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7" fontId="8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PageLayoutView="0" workbookViewId="0" topLeftCell="A1">
      <selection activeCell="B105" sqref="B105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9" width="19.28125" style="4" hidden="1" customWidth="1"/>
    <col min="20" max="20" width="19.28125" style="4" customWidth="1"/>
    <col min="21" max="21" width="15.00390625" style="3" hidden="1" customWidth="1"/>
    <col min="22" max="22" width="13.28125" style="3" bestFit="1" customWidth="1"/>
    <col min="23" max="16384" width="9.140625" style="3" customWidth="1"/>
  </cols>
  <sheetData>
    <row r="1" spans="1:20" ht="20.25">
      <c r="A1" s="3" t="s">
        <v>11</v>
      </c>
      <c r="B1" s="67" t="s">
        <v>10</v>
      </c>
      <c r="C1" s="68"/>
      <c r="D1" s="68"/>
      <c r="E1" s="68"/>
      <c r="F1" s="68"/>
      <c r="G1" s="6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1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49</v>
      </c>
      <c r="I5" s="10" t="s">
        <v>74</v>
      </c>
      <c r="J5" s="10" t="s">
        <v>77</v>
      </c>
      <c r="K5" s="10" t="s">
        <v>85</v>
      </c>
      <c r="L5" s="10" t="s">
        <v>89</v>
      </c>
      <c r="M5" s="10" t="s">
        <v>96</v>
      </c>
      <c r="N5" s="10" t="s">
        <v>106</v>
      </c>
      <c r="O5" s="10" t="s">
        <v>115</v>
      </c>
      <c r="P5" s="10" t="s">
        <v>121</v>
      </c>
      <c r="Q5" s="10" t="s">
        <v>128</v>
      </c>
      <c r="R5" s="10" t="s">
        <v>133</v>
      </c>
      <c r="S5" s="10" t="s">
        <v>136</v>
      </c>
      <c r="T5" s="10" t="s">
        <v>143</v>
      </c>
      <c r="U5" s="42" t="s">
        <v>6</v>
      </c>
    </row>
    <row r="6" spans="1:21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</row>
    <row r="7" spans="1:21" s="25" customFormat="1" ht="16.5" hidden="1">
      <c r="A7" s="16" t="s">
        <v>52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 s="11" customFormat="1" ht="16.5" hidden="1">
      <c r="A8" s="43" t="s">
        <v>14</v>
      </c>
      <c r="B8" s="18" t="s">
        <v>22</v>
      </c>
      <c r="C8" s="44" t="s">
        <v>53</v>
      </c>
      <c r="D8" s="44" t="s">
        <v>15</v>
      </c>
      <c r="E8" s="44" t="s">
        <v>50</v>
      </c>
      <c r="F8" s="16" t="s">
        <v>16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47">
        <f>SUM(G8:H8)</f>
        <v>95000</v>
      </c>
    </row>
    <row r="9" spans="1:21" s="11" customFormat="1" ht="16.5" hidden="1">
      <c r="A9" s="51" t="s">
        <v>30</v>
      </c>
      <c r="B9" s="18" t="s">
        <v>22</v>
      </c>
      <c r="C9" s="44" t="s">
        <v>54</v>
      </c>
      <c r="D9" s="44" t="s">
        <v>31</v>
      </c>
      <c r="E9" s="44" t="s">
        <v>51</v>
      </c>
      <c r="F9" s="18" t="s">
        <v>16</v>
      </c>
      <c r="G9" s="22">
        <v>146611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47">
        <f aca="true" t="shared" si="0" ref="U9:U14">SUM(G9:H9)</f>
        <v>146611</v>
      </c>
    </row>
    <row r="10" spans="1:21" s="11" customFormat="1" ht="16.5" hidden="1">
      <c r="A10" s="51" t="s">
        <v>129</v>
      </c>
      <c r="B10" s="18" t="s">
        <v>22</v>
      </c>
      <c r="C10" s="44" t="s">
        <v>54</v>
      </c>
      <c r="D10" s="44" t="s">
        <v>31</v>
      </c>
      <c r="E10" s="44" t="s">
        <v>51</v>
      </c>
      <c r="F10" s="18" t="s">
        <v>16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14800</v>
      </c>
      <c r="R10" s="22"/>
      <c r="S10" s="22"/>
      <c r="T10" s="22"/>
      <c r="U10" s="47">
        <f>SUM(P10:Q10)</f>
        <v>14800</v>
      </c>
    </row>
    <row r="11" spans="1:21" s="11" customFormat="1" ht="16.5" hidden="1">
      <c r="A11" s="51"/>
      <c r="B11" s="18"/>
      <c r="C11" s="44"/>
      <c r="D11" s="44"/>
      <c r="E11" s="44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7">
        <f t="shared" si="0"/>
        <v>0</v>
      </c>
    </row>
    <row r="12" spans="1:21" s="11" customFormat="1" ht="16.5">
      <c r="A12" s="51"/>
      <c r="B12" s="18"/>
      <c r="C12" s="44"/>
      <c r="D12" s="44"/>
      <c r="E12" s="44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47">
        <f t="shared" si="0"/>
        <v>0</v>
      </c>
    </row>
    <row r="13" spans="1:21" s="11" customFormat="1" ht="16.5" hidden="1">
      <c r="A13" s="10" t="s">
        <v>8</v>
      </c>
      <c r="B13" s="18"/>
      <c r="C13" s="44"/>
      <c r="D13" s="44"/>
      <c r="E13" s="44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47">
        <f t="shared" si="0"/>
        <v>0</v>
      </c>
    </row>
    <row r="14" spans="1:21" s="11" customFormat="1" ht="16.5" hidden="1">
      <c r="A14" s="16" t="s">
        <v>58</v>
      </c>
      <c r="B14" s="18"/>
      <c r="C14" s="44"/>
      <c r="D14" s="44"/>
      <c r="E14" s="44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47">
        <f t="shared" si="0"/>
        <v>0</v>
      </c>
    </row>
    <row r="15" spans="1:21" s="11" customFormat="1" ht="16.5" hidden="1">
      <c r="A15" s="26" t="s">
        <v>32</v>
      </c>
      <c r="B15" s="18" t="s">
        <v>59</v>
      </c>
      <c r="C15" s="44" t="s">
        <v>60</v>
      </c>
      <c r="D15" s="44" t="s">
        <v>33</v>
      </c>
      <c r="E15" s="46" t="s">
        <v>61</v>
      </c>
      <c r="F15" s="18">
        <v>17.207</v>
      </c>
      <c r="G15" s="22"/>
      <c r="H15" s="22"/>
      <c r="I15" s="22"/>
      <c r="J15" s="22">
        <f>77092-2</f>
        <v>77090</v>
      </c>
      <c r="K15" s="22"/>
      <c r="L15" s="22"/>
      <c r="M15" s="22"/>
      <c r="N15" s="22"/>
      <c r="O15" s="22"/>
      <c r="P15" s="22"/>
      <c r="Q15" s="22"/>
      <c r="R15" s="22">
        <v>1012</v>
      </c>
      <c r="S15" s="22"/>
      <c r="T15" s="22"/>
      <c r="U15" s="47">
        <f>SUM(J15:R15)</f>
        <v>78102</v>
      </c>
    </row>
    <row r="16" spans="1:21" s="11" customFormat="1" ht="16.5" hidden="1">
      <c r="A16" s="26" t="s">
        <v>32</v>
      </c>
      <c r="B16" s="18" t="s">
        <v>62</v>
      </c>
      <c r="C16" s="44" t="s">
        <v>60</v>
      </c>
      <c r="D16" s="44" t="s">
        <v>33</v>
      </c>
      <c r="E16" s="46" t="s">
        <v>61</v>
      </c>
      <c r="F16" s="18">
        <v>17.207</v>
      </c>
      <c r="G16" s="22"/>
      <c r="H16" s="22"/>
      <c r="I16" s="22"/>
      <c r="J16" s="22">
        <v>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47">
        <f aca="true" t="shared" si="1" ref="U16:U22">SUM(G16:I16)</f>
        <v>0</v>
      </c>
    </row>
    <row r="17" spans="1:21" s="11" customFormat="1" ht="16.5" hidden="1">
      <c r="A17" s="26" t="s">
        <v>32</v>
      </c>
      <c r="B17" s="18" t="s">
        <v>63</v>
      </c>
      <c r="C17" s="44" t="s">
        <v>60</v>
      </c>
      <c r="D17" s="44" t="s">
        <v>33</v>
      </c>
      <c r="E17" s="46" t="s">
        <v>61</v>
      </c>
      <c r="F17" s="18">
        <v>17.207</v>
      </c>
      <c r="G17" s="22"/>
      <c r="H17" s="22"/>
      <c r="I17" s="22"/>
      <c r="J17" s="22">
        <v>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7">
        <f t="shared" si="1"/>
        <v>0</v>
      </c>
    </row>
    <row r="18" spans="1:21" s="11" customFormat="1" ht="16.5" hidden="1">
      <c r="A18" s="26" t="s">
        <v>34</v>
      </c>
      <c r="B18" s="18" t="s">
        <v>59</v>
      </c>
      <c r="C18" s="44" t="s">
        <v>60</v>
      </c>
      <c r="D18" s="44" t="s">
        <v>33</v>
      </c>
      <c r="E18" s="46" t="s">
        <v>64</v>
      </c>
      <c r="F18" s="18" t="s">
        <v>35</v>
      </c>
      <c r="G18" s="22"/>
      <c r="H18" s="22"/>
      <c r="I18" s="22"/>
      <c r="J18" s="22">
        <v>30886</v>
      </c>
      <c r="K18" s="22"/>
      <c r="L18" s="22"/>
      <c r="M18" s="22"/>
      <c r="N18" s="22"/>
      <c r="O18" s="22"/>
      <c r="P18" s="22"/>
      <c r="Q18" s="22"/>
      <c r="R18" s="22">
        <v>87</v>
      </c>
      <c r="S18" s="22"/>
      <c r="T18" s="22"/>
      <c r="U18" s="47">
        <f>SUM(J18:R18)</f>
        <v>30973</v>
      </c>
    </row>
    <row r="19" spans="1:21" s="11" customFormat="1" ht="16.5" hidden="1">
      <c r="A19" s="26" t="s">
        <v>34</v>
      </c>
      <c r="B19" s="18" t="s">
        <v>62</v>
      </c>
      <c r="C19" s="44" t="s">
        <v>60</v>
      </c>
      <c r="D19" s="44" t="s">
        <v>33</v>
      </c>
      <c r="E19" s="46" t="s">
        <v>64</v>
      </c>
      <c r="F19" s="18" t="s">
        <v>35</v>
      </c>
      <c r="G19" s="22"/>
      <c r="H19" s="22"/>
      <c r="I19" s="22"/>
      <c r="J19" s="22">
        <v>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7">
        <f t="shared" si="1"/>
        <v>0</v>
      </c>
    </row>
    <row r="20" spans="1:21" s="11" customFormat="1" ht="16.5" hidden="1">
      <c r="A20" s="26" t="s">
        <v>34</v>
      </c>
      <c r="B20" s="18" t="s">
        <v>63</v>
      </c>
      <c r="C20" s="44" t="s">
        <v>60</v>
      </c>
      <c r="D20" s="44" t="s">
        <v>33</v>
      </c>
      <c r="E20" s="46" t="s">
        <v>64</v>
      </c>
      <c r="F20" s="18" t="s">
        <v>35</v>
      </c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47">
        <f t="shared" si="1"/>
        <v>0</v>
      </c>
    </row>
    <row r="21" spans="1:21" s="11" customFormat="1" ht="16.5" hidden="1">
      <c r="A21" s="26" t="s">
        <v>36</v>
      </c>
      <c r="B21" s="18" t="s">
        <v>97</v>
      </c>
      <c r="C21" s="44" t="s">
        <v>98</v>
      </c>
      <c r="D21" s="54" t="s">
        <v>99</v>
      </c>
      <c r="E21" s="55" t="s">
        <v>100</v>
      </c>
      <c r="F21" s="53" t="s">
        <v>37</v>
      </c>
      <c r="G21" s="22"/>
      <c r="H21" s="22"/>
      <c r="I21" s="22"/>
      <c r="J21" s="22"/>
      <c r="K21" s="22"/>
      <c r="L21" s="22"/>
      <c r="M21" s="22">
        <v>5311.18</v>
      </c>
      <c r="N21" s="22"/>
      <c r="O21" s="22"/>
      <c r="P21" s="22"/>
      <c r="Q21" s="22"/>
      <c r="R21" s="22"/>
      <c r="S21" s="22"/>
      <c r="T21" s="22"/>
      <c r="U21" s="47">
        <f>SUM(L21:M21)</f>
        <v>5311.18</v>
      </c>
    </row>
    <row r="22" spans="1:21" s="11" customFormat="1" ht="16.5" hidden="1">
      <c r="A22" s="26" t="s">
        <v>41</v>
      </c>
      <c r="B22" s="18" t="s">
        <v>101</v>
      </c>
      <c r="C22" s="50" t="s">
        <v>102</v>
      </c>
      <c r="D22" s="50" t="s">
        <v>103</v>
      </c>
      <c r="E22" s="50" t="s">
        <v>104</v>
      </c>
      <c r="F22" s="18" t="s">
        <v>16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7">
        <f t="shared" si="1"/>
        <v>0</v>
      </c>
    </row>
    <row r="23" spans="1:21" s="11" customFormat="1" ht="16.5" hidden="1">
      <c r="A23" s="52" t="s">
        <v>137</v>
      </c>
      <c r="B23" s="18" t="s">
        <v>138</v>
      </c>
      <c r="C23" s="50" t="s">
        <v>139</v>
      </c>
      <c r="D23" s="50" t="s">
        <v>140</v>
      </c>
      <c r="E23" s="50" t="s">
        <v>141</v>
      </c>
      <c r="F23" s="53" t="s">
        <v>16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7081.58</v>
      </c>
      <c r="T23" s="22"/>
      <c r="U23" s="47">
        <f>SUM(R23:S23)</f>
        <v>7081.58</v>
      </c>
    </row>
    <row r="24" spans="1:21" s="11" customFormat="1" ht="16.5" hidden="1">
      <c r="A24" s="52" t="s">
        <v>42</v>
      </c>
      <c r="B24" s="18" t="s">
        <v>59</v>
      </c>
      <c r="C24" s="61" t="s">
        <v>80</v>
      </c>
      <c r="D24" s="61" t="s">
        <v>81</v>
      </c>
      <c r="E24" s="61" t="s">
        <v>82</v>
      </c>
      <c r="F24" s="18" t="s">
        <v>16</v>
      </c>
      <c r="G24" s="22"/>
      <c r="H24" s="22"/>
      <c r="I24" s="22"/>
      <c r="J24" s="22"/>
      <c r="K24" s="22">
        <v>1150</v>
      </c>
      <c r="L24" s="22"/>
      <c r="M24" s="22"/>
      <c r="N24" s="22"/>
      <c r="O24" s="22"/>
      <c r="P24" s="22"/>
      <c r="Q24" s="22"/>
      <c r="R24" s="22"/>
      <c r="S24" s="22"/>
      <c r="T24" s="22"/>
      <c r="U24" s="47">
        <f>SUM(J24:K24)</f>
        <v>1150</v>
      </c>
    </row>
    <row r="25" spans="1:21" s="11" customFormat="1" ht="16.5" hidden="1">
      <c r="A25" s="52" t="s">
        <v>43</v>
      </c>
      <c r="B25" s="18" t="s">
        <v>59</v>
      </c>
      <c r="C25" s="61" t="s">
        <v>83</v>
      </c>
      <c r="D25" s="62" t="s">
        <v>88</v>
      </c>
      <c r="E25" s="61" t="s">
        <v>84</v>
      </c>
      <c r="F25" s="18" t="s">
        <v>16</v>
      </c>
      <c r="G25" s="22"/>
      <c r="H25" s="22"/>
      <c r="I25" s="22"/>
      <c r="J25" s="22"/>
      <c r="K25" s="22">
        <v>10989.15</v>
      </c>
      <c r="L25" s="22"/>
      <c r="M25" s="22"/>
      <c r="N25" s="22"/>
      <c r="O25" s="22"/>
      <c r="P25" s="22"/>
      <c r="Q25" s="22"/>
      <c r="R25" s="22"/>
      <c r="S25" s="22"/>
      <c r="T25" s="22"/>
      <c r="U25" s="47">
        <f aca="true" t="shared" si="2" ref="U25:U53">SUM(J25:K25)</f>
        <v>10989.15</v>
      </c>
    </row>
    <row r="26" spans="1:21" s="11" customFormat="1" ht="16.5" hidden="1">
      <c r="A26" s="52" t="s">
        <v>117</v>
      </c>
      <c r="B26" s="18" t="s">
        <v>59</v>
      </c>
      <c r="C26" s="50" t="s">
        <v>118</v>
      </c>
      <c r="D26" s="50" t="s">
        <v>40</v>
      </c>
      <c r="E26" s="50" t="s">
        <v>119</v>
      </c>
      <c r="F26" s="18" t="s">
        <v>16</v>
      </c>
      <c r="G26" s="22"/>
      <c r="H26" s="22"/>
      <c r="I26" s="22"/>
      <c r="J26" s="22"/>
      <c r="K26" s="22"/>
      <c r="L26" s="22"/>
      <c r="M26" s="22"/>
      <c r="N26" s="22"/>
      <c r="O26" s="22">
        <v>53022.68</v>
      </c>
      <c r="P26" s="22"/>
      <c r="Q26" s="22"/>
      <c r="R26" s="22"/>
      <c r="S26" s="22"/>
      <c r="T26" s="22"/>
      <c r="U26" s="47">
        <f>SUM(N26:O26)</f>
        <v>53022.68</v>
      </c>
    </row>
    <row r="27" spans="1:21" s="11" customFormat="1" ht="16.5" hidden="1">
      <c r="A27" s="52"/>
      <c r="B27" s="53"/>
      <c r="C27" s="65"/>
      <c r="D27" s="62"/>
      <c r="E27" s="65"/>
      <c r="F27" s="5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47"/>
    </row>
    <row r="28" spans="1:21" s="11" customFormat="1" ht="16.5" hidden="1">
      <c r="A28" s="26"/>
      <c r="B28" s="53"/>
      <c r="C28" s="58"/>
      <c r="D28" s="58"/>
      <c r="E28" s="58"/>
      <c r="F28" s="5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7">
        <f t="shared" si="2"/>
        <v>0</v>
      </c>
    </row>
    <row r="29" spans="1:21" s="11" customFormat="1" ht="16.5" hidden="1">
      <c r="A29" s="10" t="s">
        <v>8</v>
      </c>
      <c r="B29" s="53"/>
      <c r="C29" s="54"/>
      <c r="D29" s="54"/>
      <c r="E29" s="55"/>
      <c r="F29" s="5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7">
        <f t="shared" si="2"/>
        <v>0</v>
      </c>
    </row>
    <row r="30" spans="1:21" s="11" customFormat="1" ht="16.5" hidden="1">
      <c r="A30" s="16" t="s">
        <v>107</v>
      </c>
      <c r="B30" s="53"/>
      <c r="C30" s="54"/>
      <c r="D30" s="54"/>
      <c r="E30" s="55"/>
      <c r="F30" s="5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47">
        <f t="shared" si="2"/>
        <v>0</v>
      </c>
    </row>
    <row r="31" spans="1:21" s="11" customFormat="1" ht="16.5" hidden="1">
      <c r="A31" s="56" t="s">
        <v>109</v>
      </c>
      <c r="B31" s="18" t="s">
        <v>110</v>
      </c>
      <c r="C31" s="44" t="s">
        <v>111</v>
      </c>
      <c r="D31" s="44" t="s">
        <v>38</v>
      </c>
      <c r="E31" s="46" t="s">
        <v>112</v>
      </c>
      <c r="F31" s="64">
        <v>17.801</v>
      </c>
      <c r="G31" s="22"/>
      <c r="H31" s="22"/>
      <c r="I31" s="22"/>
      <c r="J31" s="22"/>
      <c r="K31" s="22"/>
      <c r="L31" s="22"/>
      <c r="M31" s="22"/>
      <c r="N31" s="22">
        <f>10429-1</f>
        <v>10428</v>
      </c>
      <c r="O31" s="22"/>
      <c r="P31" s="22">
        <f>6952.95-1</f>
        <v>6951.95</v>
      </c>
      <c r="Q31" s="22"/>
      <c r="R31" s="22"/>
      <c r="S31" s="22"/>
      <c r="T31" s="22"/>
      <c r="U31" s="47">
        <f>SUM(O31:P31)</f>
        <v>6951.95</v>
      </c>
    </row>
    <row r="32" spans="1:21" s="11" customFormat="1" ht="16.5" hidden="1">
      <c r="A32" s="56" t="s">
        <v>109</v>
      </c>
      <c r="B32" s="18" t="s">
        <v>113</v>
      </c>
      <c r="C32" s="44" t="s">
        <v>111</v>
      </c>
      <c r="D32" s="44" t="s">
        <v>38</v>
      </c>
      <c r="E32" s="46" t="s">
        <v>112</v>
      </c>
      <c r="F32" s="64">
        <v>17.801</v>
      </c>
      <c r="G32" s="22"/>
      <c r="H32" s="22"/>
      <c r="I32" s="22"/>
      <c r="J32" s="22"/>
      <c r="K32" s="22"/>
      <c r="L32" s="22"/>
      <c r="M32" s="22"/>
      <c r="N32" s="22">
        <v>1</v>
      </c>
      <c r="O32" s="22"/>
      <c r="P32" s="22">
        <v>1</v>
      </c>
      <c r="Q32" s="22"/>
      <c r="R32" s="22"/>
      <c r="S32" s="22"/>
      <c r="T32" s="22"/>
      <c r="U32" s="47">
        <f>SUM(O32:P32)</f>
        <v>1</v>
      </c>
    </row>
    <row r="33" spans="1:22" s="11" customFormat="1" ht="16.5" hidden="1">
      <c r="A33" s="56" t="s">
        <v>122</v>
      </c>
      <c r="B33" s="18" t="s">
        <v>123</v>
      </c>
      <c r="C33" s="44" t="s">
        <v>124</v>
      </c>
      <c r="D33" s="44" t="s">
        <v>38</v>
      </c>
      <c r="E33" s="46" t="s">
        <v>125</v>
      </c>
      <c r="F33" s="64">
        <v>17.801</v>
      </c>
      <c r="G33" s="22"/>
      <c r="H33" s="22"/>
      <c r="I33" s="22"/>
      <c r="J33" s="22"/>
      <c r="K33" s="22"/>
      <c r="L33" s="22"/>
      <c r="M33" s="22"/>
      <c r="N33" s="22"/>
      <c r="O33" s="22"/>
      <c r="P33" s="22">
        <v>3476.48</v>
      </c>
      <c r="Q33" s="22"/>
      <c r="R33" s="22"/>
      <c r="S33" s="22"/>
      <c r="T33" s="22"/>
      <c r="U33" s="47">
        <f>SUM(O33:P33)</f>
        <v>3476.48</v>
      </c>
      <c r="V33" s="57"/>
    </row>
    <row r="34" spans="1:21" s="11" customFormat="1" ht="16.5" hidden="1">
      <c r="A34" s="26"/>
      <c r="B34" s="18"/>
      <c r="C34" s="44"/>
      <c r="D34" s="44"/>
      <c r="E34" s="46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47">
        <f t="shared" si="2"/>
        <v>0</v>
      </c>
    </row>
    <row r="35" spans="1:21" s="11" customFormat="1" ht="16.5" hidden="1">
      <c r="A35" s="26"/>
      <c r="B35" s="18"/>
      <c r="C35" s="40"/>
      <c r="D35" s="16"/>
      <c r="E35" s="40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47">
        <f t="shared" si="2"/>
        <v>0</v>
      </c>
    </row>
    <row r="36" spans="1:21" s="28" customFormat="1" ht="16.5" hidden="1">
      <c r="A36" s="10" t="s">
        <v>8</v>
      </c>
      <c r="B36" s="12"/>
      <c r="C36" s="20"/>
      <c r="D36" s="15"/>
      <c r="E36" s="12"/>
      <c r="F36" s="1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47">
        <f t="shared" si="2"/>
        <v>0</v>
      </c>
    </row>
    <row r="37" spans="1:21" s="11" customFormat="1" ht="16.5" hidden="1">
      <c r="A37" s="16" t="s">
        <v>18</v>
      </c>
      <c r="B37" s="12"/>
      <c r="C37" s="20"/>
      <c r="D37" s="15"/>
      <c r="E37" s="12"/>
      <c r="F37" s="1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47">
        <f t="shared" si="2"/>
        <v>0</v>
      </c>
    </row>
    <row r="38" spans="1:21" s="28" customFormat="1" ht="15" hidden="1">
      <c r="A38" s="45"/>
      <c r="B38" s="18"/>
      <c r="C38" s="44" t="s">
        <v>19</v>
      </c>
      <c r="D38" s="44" t="s">
        <v>20</v>
      </c>
      <c r="E38" s="46" t="s">
        <v>21</v>
      </c>
      <c r="F38" s="16">
        <v>17.245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47">
        <f t="shared" si="2"/>
        <v>0</v>
      </c>
    </row>
    <row r="39" spans="1:21" s="28" customFormat="1" ht="15" hidden="1">
      <c r="A39" s="45"/>
      <c r="B39" s="18"/>
      <c r="C39" s="44" t="s">
        <v>19</v>
      </c>
      <c r="D39" s="44" t="s">
        <v>20</v>
      </c>
      <c r="E39" s="46" t="s">
        <v>21</v>
      </c>
      <c r="F39" s="16">
        <v>17.245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47">
        <f t="shared" si="2"/>
        <v>0</v>
      </c>
    </row>
    <row r="40" spans="1:21" s="11" customFormat="1" ht="16.5" hidden="1">
      <c r="A40" s="45"/>
      <c r="B40" s="18"/>
      <c r="C40" s="44" t="s">
        <v>19</v>
      </c>
      <c r="D40" s="44" t="s">
        <v>20</v>
      </c>
      <c r="E40" s="46" t="s">
        <v>21</v>
      </c>
      <c r="F40" s="16">
        <v>17.245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47">
        <f t="shared" si="2"/>
        <v>0</v>
      </c>
    </row>
    <row r="41" spans="1:21" s="11" customFormat="1" ht="16.5" hidden="1">
      <c r="A41" s="59"/>
      <c r="B41" s="60"/>
      <c r="C41" s="50" t="s">
        <v>46</v>
      </c>
      <c r="D41" s="50" t="s">
        <v>20</v>
      </c>
      <c r="E41" s="16" t="s">
        <v>47</v>
      </c>
      <c r="F41" s="50">
        <v>17.245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47">
        <f t="shared" si="2"/>
        <v>0</v>
      </c>
    </row>
    <row r="42" spans="1:21" s="11" customFormat="1" ht="16.5" hidden="1">
      <c r="A42" s="59"/>
      <c r="B42" s="18"/>
      <c r="C42" s="50" t="s">
        <v>46</v>
      </c>
      <c r="D42" s="50" t="s">
        <v>20</v>
      </c>
      <c r="E42" s="16" t="s">
        <v>47</v>
      </c>
      <c r="F42" s="50">
        <v>17.245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47">
        <f t="shared" si="2"/>
        <v>0</v>
      </c>
    </row>
    <row r="43" spans="1:21" s="11" customFormat="1" ht="16.5" hidden="1">
      <c r="A43" s="59"/>
      <c r="B43" s="18"/>
      <c r="C43" s="50" t="s">
        <v>46</v>
      </c>
      <c r="D43" s="50" t="s">
        <v>20</v>
      </c>
      <c r="E43" s="16" t="s">
        <v>47</v>
      </c>
      <c r="F43" s="50">
        <v>17.245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47">
        <f t="shared" si="2"/>
        <v>0</v>
      </c>
    </row>
    <row r="44" spans="1:21" s="11" customFormat="1" ht="16.5" hidden="1">
      <c r="A44" s="27"/>
      <c r="B44" s="12"/>
      <c r="C44" s="13"/>
      <c r="D44" s="13"/>
      <c r="E44" s="14"/>
      <c r="F44" s="1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47">
        <f t="shared" si="2"/>
        <v>0</v>
      </c>
    </row>
    <row r="45" spans="1:21" s="25" customFormat="1" ht="16.5" hidden="1">
      <c r="A45" s="10" t="s">
        <v>8</v>
      </c>
      <c r="B45" s="12"/>
      <c r="C45" s="13"/>
      <c r="D45" s="13"/>
      <c r="E45" s="14"/>
      <c r="F45" s="1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>
        <f t="shared" si="2"/>
        <v>0</v>
      </c>
    </row>
    <row r="46" spans="1:21" s="25" customFormat="1" ht="16.5" hidden="1">
      <c r="A46" s="16" t="s">
        <v>23</v>
      </c>
      <c r="B46" s="12"/>
      <c r="C46" s="13"/>
      <c r="D46" s="13"/>
      <c r="E46" s="14"/>
      <c r="F46" s="1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47">
        <f t="shared" si="2"/>
        <v>0</v>
      </c>
    </row>
    <row r="47" spans="1:21" s="28" customFormat="1" ht="15" hidden="1">
      <c r="A47" s="45"/>
      <c r="B47" s="18"/>
      <c r="C47" s="44" t="s">
        <v>24</v>
      </c>
      <c r="D47" s="44" t="s">
        <v>25</v>
      </c>
      <c r="E47" s="46" t="s">
        <v>26</v>
      </c>
      <c r="F47" s="16">
        <v>17.225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47">
        <f t="shared" si="2"/>
        <v>0</v>
      </c>
    </row>
    <row r="48" spans="1:21" s="28" customFormat="1" ht="15" hidden="1">
      <c r="A48" s="45"/>
      <c r="B48" s="18"/>
      <c r="C48" s="44" t="s">
        <v>24</v>
      </c>
      <c r="D48" s="44" t="s">
        <v>25</v>
      </c>
      <c r="E48" s="46" t="s">
        <v>26</v>
      </c>
      <c r="F48" s="16">
        <v>17.225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47">
        <f t="shared" si="2"/>
        <v>0</v>
      </c>
    </row>
    <row r="49" spans="1:21" s="28" customFormat="1" ht="15" hidden="1">
      <c r="A49" s="26"/>
      <c r="B49" s="18"/>
      <c r="C49" s="16" t="s">
        <v>44</v>
      </c>
      <c r="D49" s="16" t="s">
        <v>25</v>
      </c>
      <c r="E49" s="16" t="s">
        <v>45</v>
      </c>
      <c r="F49" s="16">
        <v>17.225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47">
        <f t="shared" si="2"/>
        <v>0</v>
      </c>
    </row>
    <row r="50" spans="1:21" s="28" customFormat="1" ht="15" hidden="1">
      <c r="A50" s="26"/>
      <c r="B50" s="18"/>
      <c r="C50" s="16" t="s">
        <v>44</v>
      </c>
      <c r="D50" s="16" t="s">
        <v>25</v>
      </c>
      <c r="E50" s="16" t="s">
        <v>45</v>
      </c>
      <c r="F50" s="16">
        <v>17.225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47">
        <f t="shared" si="2"/>
        <v>0</v>
      </c>
    </row>
    <row r="51" spans="1:21" s="28" customFormat="1" ht="16.5" hidden="1">
      <c r="A51" s="27"/>
      <c r="B51" s="12"/>
      <c r="C51" s="21"/>
      <c r="D51" s="21"/>
      <c r="E51" s="21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47">
        <f t="shared" si="2"/>
        <v>0</v>
      </c>
    </row>
    <row r="52" spans="1:21" s="28" customFormat="1" ht="16.5">
      <c r="A52" s="10" t="s">
        <v>8</v>
      </c>
      <c r="B52" s="12"/>
      <c r="C52" s="21"/>
      <c r="D52" s="21"/>
      <c r="E52" s="21"/>
      <c r="F52" s="1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47">
        <f t="shared" si="2"/>
        <v>0</v>
      </c>
    </row>
    <row r="53" spans="1:21" s="28" customFormat="1" ht="16.5">
      <c r="A53" s="16" t="s">
        <v>65</v>
      </c>
      <c r="B53" s="12"/>
      <c r="C53" s="21"/>
      <c r="D53" s="21"/>
      <c r="E53" s="21"/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47">
        <f t="shared" si="2"/>
        <v>0</v>
      </c>
    </row>
    <row r="54" spans="1:21" s="28" customFormat="1" ht="15" hidden="1">
      <c r="A54" s="45" t="s">
        <v>66</v>
      </c>
      <c r="B54" s="48" t="s">
        <v>22</v>
      </c>
      <c r="C54" s="49" t="s">
        <v>67</v>
      </c>
      <c r="D54" s="16" t="s">
        <v>27</v>
      </c>
      <c r="E54" s="42">
        <v>6401</v>
      </c>
      <c r="F54" s="18">
        <v>17.259</v>
      </c>
      <c r="G54" s="19"/>
      <c r="H54" s="19"/>
      <c r="I54" s="19">
        <f>461023-2</f>
        <v>461021</v>
      </c>
      <c r="J54" s="19"/>
      <c r="K54" s="19"/>
      <c r="L54" s="19">
        <v>1364</v>
      </c>
      <c r="M54" s="19"/>
      <c r="N54" s="19"/>
      <c r="O54" s="19"/>
      <c r="P54" s="19"/>
      <c r="Q54" s="19"/>
      <c r="R54" s="19"/>
      <c r="S54" s="19"/>
      <c r="T54" s="19"/>
      <c r="U54" s="47">
        <f>SUM(G54:L54)</f>
        <v>462385</v>
      </c>
    </row>
    <row r="55" spans="1:21" s="28" customFormat="1" ht="15" hidden="1">
      <c r="A55" s="45" t="s">
        <v>66</v>
      </c>
      <c r="B55" s="18" t="s">
        <v>62</v>
      </c>
      <c r="C55" s="49" t="s">
        <v>67</v>
      </c>
      <c r="D55" s="16" t="s">
        <v>27</v>
      </c>
      <c r="E55" s="42">
        <v>6401</v>
      </c>
      <c r="F55" s="18">
        <v>17.259</v>
      </c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47">
        <f aca="true" t="shared" si="3" ref="U55:U73">SUM(G55:L55)</f>
        <v>1</v>
      </c>
    </row>
    <row r="56" spans="1:21" s="11" customFormat="1" ht="16.5" hidden="1">
      <c r="A56" s="45" t="s">
        <v>66</v>
      </c>
      <c r="B56" s="18" t="s">
        <v>63</v>
      </c>
      <c r="C56" s="49" t="s">
        <v>67</v>
      </c>
      <c r="D56" s="16" t="s">
        <v>27</v>
      </c>
      <c r="E56" s="42">
        <v>6401</v>
      </c>
      <c r="F56" s="18">
        <v>17.259</v>
      </c>
      <c r="G56" s="22"/>
      <c r="H56" s="22"/>
      <c r="I56" s="22">
        <v>1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47">
        <f t="shared" si="3"/>
        <v>1</v>
      </c>
    </row>
    <row r="57" spans="1:21" s="11" customFormat="1" ht="16.5" hidden="1">
      <c r="A57" s="45" t="s">
        <v>68</v>
      </c>
      <c r="B57" s="48" t="s">
        <v>22</v>
      </c>
      <c r="C57" s="16" t="s">
        <v>69</v>
      </c>
      <c r="D57" s="50" t="s">
        <v>28</v>
      </c>
      <c r="E57" s="18" t="s">
        <v>75</v>
      </c>
      <c r="F57" s="50">
        <v>17.258</v>
      </c>
      <c r="G57" s="22"/>
      <c r="H57" s="22"/>
      <c r="I57" s="22">
        <f>40064-2</f>
        <v>40062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47">
        <f t="shared" si="3"/>
        <v>40062</v>
      </c>
    </row>
    <row r="58" spans="1:21" s="25" customFormat="1" ht="16.5" hidden="1">
      <c r="A58" s="45" t="s">
        <v>68</v>
      </c>
      <c r="B58" s="18" t="s">
        <v>62</v>
      </c>
      <c r="C58" s="16" t="s">
        <v>69</v>
      </c>
      <c r="D58" s="50" t="s">
        <v>28</v>
      </c>
      <c r="E58" s="18" t="s">
        <v>75</v>
      </c>
      <c r="F58" s="50">
        <v>17.258</v>
      </c>
      <c r="G58" s="19"/>
      <c r="H58" s="19"/>
      <c r="I58" s="19">
        <v>1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47">
        <f t="shared" si="3"/>
        <v>1</v>
      </c>
    </row>
    <row r="59" spans="1:21" s="25" customFormat="1" ht="16.5" hidden="1">
      <c r="A59" s="45" t="s">
        <v>68</v>
      </c>
      <c r="B59" s="18" t="s">
        <v>63</v>
      </c>
      <c r="C59" s="16" t="s">
        <v>69</v>
      </c>
      <c r="D59" s="50" t="s">
        <v>28</v>
      </c>
      <c r="E59" s="18" t="s">
        <v>75</v>
      </c>
      <c r="F59" s="50">
        <v>17.258</v>
      </c>
      <c r="G59" s="19"/>
      <c r="H59" s="19"/>
      <c r="I59" s="19">
        <v>1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47">
        <f t="shared" si="3"/>
        <v>1</v>
      </c>
    </row>
    <row r="60" spans="1:21" s="25" customFormat="1" ht="16.5" hidden="1">
      <c r="A60" s="45" t="s">
        <v>90</v>
      </c>
      <c r="B60" s="48" t="s">
        <v>22</v>
      </c>
      <c r="C60" s="40" t="s">
        <v>91</v>
      </c>
      <c r="D60" s="50" t="s">
        <v>28</v>
      </c>
      <c r="E60" s="18" t="s">
        <v>75</v>
      </c>
      <c r="F60" s="50">
        <v>17.258</v>
      </c>
      <c r="G60" s="19"/>
      <c r="H60" s="19"/>
      <c r="I60" s="19"/>
      <c r="J60" s="19"/>
      <c r="K60" s="19"/>
      <c r="L60" s="19">
        <f>213585-2</f>
        <v>213583</v>
      </c>
      <c r="M60" s="19"/>
      <c r="N60" s="19"/>
      <c r="O60" s="19"/>
      <c r="P60" s="19"/>
      <c r="Q60" s="19"/>
      <c r="R60" s="19"/>
      <c r="S60" s="19"/>
      <c r="T60" s="19"/>
      <c r="U60" s="47">
        <f t="shared" si="3"/>
        <v>213583</v>
      </c>
    </row>
    <row r="61" spans="1:21" s="25" customFormat="1" ht="16.5" hidden="1">
      <c r="A61" s="45" t="s">
        <v>90</v>
      </c>
      <c r="B61" s="18" t="s">
        <v>62</v>
      </c>
      <c r="C61" s="40" t="s">
        <v>91</v>
      </c>
      <c r="D61" s="50" t="s">
        <v>28</v>
      </c>
      <c r="E61" s="18" t="s">
        <v>75</v>
      </c>
      <c r="F61" s="50">
        <v>17.258</v>
      </c>
      <c r="G61" s="19"/>
      <c r="H61" s="19"/>
      <c r="I61" s="19"/>
      <c r="J61" s="19"/>
      <c r="K61" s="19"/>
      <c r="L61" s="19">
        <v>1</v>
      </c>
      <c r="M61" s="19"/>
      <c r="N61" s="19"/>
      <c r="O61" s="19"/>
      <c r="P61" s="19"/>
      <c r="Q61" s="19"/>
      <c r="R61" s="19"/>
      <c r="S61" s="19"/>
      <c r="T61" s="19"/>
      <c r="U61" s="47">
        <f t="shared" si="3"/>
        <v>1</v>
      </c>
    </row>
    <row r="62" spans="1:22" s="25" customFormat="1" ht="16.5" hidden="1">
      <c r="A62" s="45" t="s">
        <v>90</v>
      </c>
      <c r="B62" s="18" t="s">
        <v>63</v>
      </c>
      <c r="C62" s="40" t="s">
        <v>91</v>
      </c>
      <c r="D62" s="50" t="s">
        <v>28</v>
      </c>
      <c r="E62" s="18" t="s">
        <v>75</v>
      </c>
      <c r="F62" s="50">
        <v>17.258</v>
      </c>
      <c r="G62" s="19"/>
      <c r="H62" s="19"/>
      <c r="I62" s="19"/>
      <c r="J62" s="19"/>
      <c r="K62" s="19"/>
      <c r="L62" s="19">
        <v>1</v>
      </c>
      <c r="M62" s="19"/>
      <c r="N62" s="19"/>
      <c r="O62" s="19"/>
      <c r="P62" s="19"/>
      <c r="Q62" s="19"/>
      <c r="R62" s="19"/>
      <c r="S62" s="19"/>
      <c r="T62" s="19"/>
      <c r="U62" s="47">
        <f t="shared" si="3"/>
        <v>1</v>
      </c>
      <c r="V62" s="63"/>
    </row>
    <row r="63" spans="1:21" s="28" customFormat="1" ht="15" hidden="1">
      <c r="A63" s="45" t="s">
        <v>70</v>
      </c>
      <c r="B63" s="48" t="s">
        <v>22</v>
      </c>
      <c r="C63" s="16" t="s">
        <v>71</v>
      </c>
      <c r="D63" s="50" t="s">
        <v>29</v>
      </c>
      <c r="E63" s="18" t="s">
        <v>76</v>
      </c>
      <c r="F63" s="50">
        <v>17.278</v>
      </c>
      <c r="G63" s="22"/>
      <c r="H63" s="22"/>
      <c r="I63" s="22">
        <f>55362-2</f>
        <v>55360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47">
        <f t="shared" si="3"/>
        <v>55360</v>
      </c>
    </row>
    <row r="64" spans="1:21" s="28" customFormat="1" ht="15" hidden="1">
      <c r="A64" s="45" t="s">
        <v>70</v>
      </c>
      <c r="B64" s="18" t="s">
        <v>62</v>
      </c>
      <c r="C64" s="16" t="s">
        <v>71</v>
      </c>
      <c r="D64" s="50" t="s">
        <v>29</v>
      </c>
      <c r="E64" s="18" t="s">
        <v>76</v>
      </c>
      <c r="F64" s="50">
        <v>17.278</v>
      </c>
      <c r="G64" s="22"/>
      <c r="H64" s="22"/>
      <c r="I64" s="22">
        <v>1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47">
        <f t="shared" si="3"/>
        <v>1</v>
      </c>
    </row>
    <row r="65" spans="1:21" s="11" customFormat="1" ht="16.5" hidden="1">
      <c r="A65" s="45" t="s">
        <v>70</v>
      </c>
      <c r="B65" s="18" t="s">
        <v>63</v>
      </c>
      <c r="C65" s="16" t="s">
        <v>71</v>
      </c>
      <c r="D65" s="50" t="s">
        <v>29</v>
      </c>
      <c r="E65" s="18" t="s">
        <v>76</v>
      </c>
      <c r="F65" s="50">
        <v>17.278</v>
      </c>
      <c r="G65" s="22"/>
      <c r="H65" s="22"/>
      <c r="I65" s="22">
        <v>1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47">
        <f t="shared" si="3"/>
        <v>1</v>
      </c>
    </row>
    <row r="66" spans="1:21" s="11" customFormat="1" ht="16.5" hidden="1">
      <c r="A66" s="45" t="s">
        <v>92</v>
      </c>
      <c r="B66" s="48" t="s">
        <v>22</v>
      </c>
      <c r="C66" s="40" t="s">
        <v>93</v>
      </c>
      <c r="D66" s="50" t="s">
        <v>29</v>
      </c>
      <c r="E66" s="18" t="s">
        <v>76</v>
      </c>
      <c r="F66" s="50">
        <v>17.278</v>
      </c>
      <c r="G66" s="22"/>
      <c r="H66" s="22"/>
      <c r="I66" s="22"/>
      <c r="J66" s="22"/>
      <c r="K66" s="22"/>
      <c r="L66" s="22">
        <f>262486-2</f>
        <v>262484</v>
      </c>
      <c r="M66" s="22"/>
      <c r="N66" s="22"/>
      <c r="O66" s="22"/>
      <c r="P66" s="22"/>
      <c r="Q66" s="22"/>
      <c r="R66" s="22"/>
      <c r="S66" s="22"/>
      <c r="T66" s="22"/>
      <c r="U66" s="47">
        <f t="shared" si="3"/>
        <v>262484</v>
      </c>
    </row>
    <row r="67" spans="1:21" s="11" customFormat="1" ht="16.5" hidden="1">
      <c r="A67" s="45" t="s">
        <v>92</v>
      </c>
      <c r="B67" s="18" t="s">
        <v>62</v>
      </c>
      <c r="C67" s="40" t="s">
        <v>93</v>
      </c>
      <c r="D67" s="50" t="s">
        <v>29</v>
      </c>
      <c r="E67" s="18" t="s">
        <v>76</v>
      </c>
      <c r="F67" s="50">
        <v>17.278</v>
      </c>
      <c r="G67" s="22"/>
      <c r="H67" s="22"/>
      <c r="I67" s="22"/>
      <c r="J67" s="22"/>
      <c r="K67" s="22"/>
      <c r="L67" s="22">
        <v>1</v>
      </c>
      <c r="M67" s="22"/>
      <c r="N67" s="22"/>
      <c r="O67" s="22"/>
      <c r="P67" s="22"/>
      <c r="Q67" s="22"/>
      <c r="R67" s="22"/>
      <c r="S67" s="22"/>
      <c r="T67" s="22"/>
      <c r="U67" s="47">
        <f t="shared" si="3"/>
        <v>1</v>
      </c>
    </row>
    <row r="68" spans="1:22" s="11" customFormat="1" ht="16.5" hidden="1">
      <c r="A68" s="45" t="s">
        <v>92</v>
      </c>
      <c r="B68" s="18" t="s">
        <v>63</v>
      </c>
      <c r="C68" s="40" t="s">
        <v>93</v>
      </c>
      <c r="D68" s="50" t="s">
        <v>29</v>
      </c>
      <c r="E68" s="18" t="s">
        <v>76</v>
      </c>
      <c r="F68" s="50">
        <v>17.278</v>
      </c>
      <c r="G68" s="22"/>
      <c r="H68" s="22"/>
      <c r="I68" s="22"/>
      <c r="J68" s="22"/>
      <c r="K68" s="22"/>
      <c r="L68" s="22">
        <v>1</v>
      </c>
      <c r="M68" s="22"/>
      <c r="N68" s="22"/>
      <c r="O68" s="22"/>
      <c r="P68" s="22"/>
      <c r="Q68" s="22"/>
      <c r="R68" s="22"/>
      <c r="S68" s="22"/>
      <c r="T68" s="22"/>
      <c r="U68" s="47">
        <f t="shared" si="3"/>
        <v>1</v>
      </c>
      <c r="V68" s="57"/>
    </row>
    <row r="69" spans="1:21" s="11" customFormat="1" ht="16.5" hidden="1">
      <c r="A69" s="45" t="s">
        <v>39</v>
      </c>
      <c r="B69" s="48" t="s">
        <v>22</v>
      </c>
      <c r="C69" s="16" t="s">
        <v>71</v>
      </c>
      <c r="D69" s="50" t="s">
        <v>29</v>
      </c>
      <c r="E69" s="18">
        <v>6423</v>
      </c>
      <c r="F69" s="50">
        <v>17.278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12500</v>
      </c>
      <c r="R69" s="22"/>
      <c r="S69" s="22"/>
      <c r="T69" s="22"/>
      <c r="U69" s="47">
        <f>SUM(P69:Q69)</f>
        <v>12500</v>
      </c>
    </row>
    <row r="70" spans="1:21" s="11" customFormat="1" ht="16.5" hidden="1">
      <c r="A70" s="45" t="s">
        <v>130</v>
      </c>
      <c r="B70" s="48" t="s">
        <v>22</v>
      </c>
      <c r="C70" s="16" t="s">
        <v>71</v>
      </c>
      <c r="D70" s="50" t="s">
        <v>29</v>
      </c>
      <c r="E70" s="18">
        <v>6423</v>
      </c>
      <c r="F70" s="50">
        <v>17.278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>
        <v>12500</v>
      </c>
      <c r="R70" s="22"/>
      <c r="S70" s="22"/>
      <c r="T70" s="22"/>
      <c r="U70" s="47">
        <f>SUM(P70:Q70)</f>
        <v>12500</v>
      </c>
    </row>
    <row r="71" spans="1:21" s="11" customFormat="1" ht="16.5">
      <c r="A71" s="45" t="s">
        <v>144</v>
      </c>
      <c r="B71" s="48" t="s">
        <v>22</v>
      </c>
      <c r="C71" s="49" t="s">
        <v>146</v>
      </c>
      <c r="D71" s="16" t="s">
        <v>27</v>
      </c>
      <c r="E71" s="18">
        <v>6319</v>
      </c>
      <c r="F71" s="18">
        <v>17.259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>
        <v>15000</v>
      </c>
      <c r="U71" s="47">
        <f>SUM(S71:T71)</f>
        <v>15000</v>
      </c>
    </row>
    <row r="72" spans="1:21" s="11" customFormat="1" ht="16.5">
      <c r="A72" s="45"/>
      <c r="B72" s="48"/>
      <c r="C72" s="66"/>
      <c r="D72" s="50"/>
      <c r="E72" s="18"/>
      <c r="F72" s="50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47">
        <f>SUM(S72:T72)</f>
        <v>0</v>
      </c>
    </row>
    <row r="73" spans="1:21" s="11" customFormat="1" ht="16.5">
      <c r="A73" s="23"/>
      <c r="B73" s="23"/>
      <c r="C73" s="23"/>
      <c r="D73" s="15"/>
      <c r="E73" s="15"/>
      <c r="F73" s="1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47">
        <f t="shared" si="3"/>
        <v>0</v>
      </c>
    </row>
    <row r="74" spans="1:21" s="11" customFormat="1" ht="16.5">
      <c r="A74" s="29" t="s">
        <v>0</v>
      </c>
      <c r="B74" s="29"/>
      <c r="C74" s="30"/>
      <c r="D74" s="30"/>
      <c r="E74" s="30"/>
      <c r="F74" s="31"/>
      <c r="G74" s="32">
        <f>SUM(G8:G73)</f>
        <v>241611</v>
      </c>
      <c r="H74" s="32">
        <f>SUM(H12:H73)</f>
        <v>0</v>
      </c>
      <c r="I74" s="32">
        <f>SUM(I52:I73)</f>
        <v>556449</v>
      </c>
      <c r="J74" s="32">
        <f>SUM(J12:J73)</f>
        <v>107980</v>
      </c>
      <c r="K74" s="32">
        <f>SUM(K12:K73)</f>
        <v>12139.15</v>
      </c>
      <c r="L74" s="32">
        <f>SUM(L12:L73)</f>
        <v>477435</v>
      </c>
      <c r="M74" s="32">
        <f>SUM(M12:M73)</f>
        <v>5311.18</v>
      </c>
      <c r="N74" s="32">
        <f>SUM(N28:N73)</f>
        <v>10429</v>
      </c>
      <c r="O74" s="32">
        <f>SUM(O13:O73)</f>
        <v>53022.68</v>
      </c>
      <c r="P74" s="32">
        <f>SUM(P27:P73)</f>
        <v>10429.43</v>
      </c>
      <c r="Q74" s="32">
        <f>SUM(Q6:Q73)</f>
        <v>39800</v>
      </c>
      <c r="R74" s="32">
        <f>SUM(R12:R73)</f>
        <v>1099</v>
      </c>
      <c r="S74" s="32">
        <f>SUM(S12:S23)</f>
        <v>7081.58</v>
      </c>
      <c r="T74" s="32">
        <f>SUM(T59:T72)</f>
        <v>15000</v>
      </c>
      <c r="U74" s="47">
        <f>SUM(G74:T74)</f>
        <v>1537787.0199999998</v>
      </c>
    </row>
    <row r="75" spans="1:21" s="11" customFormat="1" ht="16.5">
      <c r="A75" s="33"/>
      <c r="B75" s="33"/>
      <c r="C75" s="34"/>
      <c r="D75" s="34"/>
      <c r="E75" s="34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7"/>
    </row>
    <row r="76" spans="1:20" s="11" customFormat="1" ht="16.5">
      <c r="A76" s="28" t="s">
        <v>9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s="11" customFormat="1" ht="16.5" hidden="1">
      <c r="A77" s="24" t="s">
        <v>55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11" customFormat="1" ht="16.5" hidden="1">
      <c r="A78" s="28" t="s">
        <v>48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s="11" customFormat="1" ht="16.5" hidden="1">
      <c r="A79" s="28" t="s">
        <v>17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s="11" customFormat="1" ht="16.5" hidden="1">
      <c r="A80" s="28" t="s">
        <v>56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s="11" customFormat="1" ht="16.5" hidden="1">
      <c r="A81" s="28" t="s">
        <v>57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s="11" customFormat="1" ht="16.5" hidden="1">
      <c r="A82" s="28" t="s">
        <v>72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s="11" customFormat="1" ht="16.5" hidden="1">
      <c r="A83" s="28" t="s">
        <v>73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s="11" customFormat="1" ht="16.5" hidden="1">
      <c r="A84" s="28" t="s">
        <v>78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11" customFormat="1" ht="16.5" hidden="1">
      <c r="A85" s="28" t="s">
        <v>79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s="11" customFormat="1" ht="16.5" hidden="1">
      <c r="A86" s="28" t="s">
        <v>87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s="11" customFormat="1" ht="16.5" hidden="1">
      <c r="A87" s="28" t="s">
        <v>86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s="11" customFormat="1" ht="16.5" hidden="1">
      <c r="A88" s="28" t="s">
        <v>94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s="11" customFormat="1" ht="16.5" hidden="1">
      <c r="A89" s="28" t="s">
        <v>95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11" customFormat="1" ht="16.5" hidden="1">
      <c r="A90" s="28" t="s">
        <v>105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ht="15" hidden="1">
      <c r="A91" s="28" t="s">
        <v>86</v>
      </c>
    </row>
    <row r="92" ht="15" hidden="1">
      <c r="A92" s="28" t="s">
        <v>114</v>
      </c>
    </row>
    <row r="93" ht="15" hidden="1">
      <c r="A93" s="28" t="s">
        <v>108</v>
      </c>
    </row>
    <row r="94" ht="15" hidden="1">
      <c r="A94" s="28" t="s">
        <v>120</v>
      </c>
    </row>
    <row r="95" ht="15" hidden="1">
      <c r="A95" s="28" t="s">
        <v>116</v>
      </c>
    </row>
    <row r="96" ht="15" hidden="1">
      <c r="A96" s="28" t="s">
        <v>126</v>
      </c>
    </row>
    <row r="97" ht="15" hidden="1">
      <c r="A97" s="28" t="s">
        <v>127</v>
      </c>
    </row>
    <row r="98" ht="15" hidden="1">
      <c r="A98" s="28" t="s">
        <v>131</v>
      </c>
    </row>
    <row r="99" ht="15" hidden="1">
      <c r="A99" s="28" t="s">
        <v>132</v>
      </c>
    </row>
    <row r="100" ht="15" hidden="1">
      <c r="A100" s="28" t="s">
        <v>134</v>
      </c>
    </row>
    <row r="101" ht="15" hidden="1">
      <c r="A101" s="28" t="s">
        <v>135</v>
      </c>
    </row>
    <row r="102" ht="15" hidden="1">
      <c r="A102" s="28" t="s">
        <v>142</v>
      </c>
    </row>
    <row r="103" ht="15" hidden="1">
      <c r="A103" s="28" t="s">
        <v>86</v>
      </c>
    </row>
    <row r="104" ht="15">
      <c r="A104" s="28" t="s">
        <v>147</v>
      </c>
    </row>
    <row r="105" ht="15">
      <c r="A105" s="28" t="s">
        <v>145</v>
      </c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2020-03-02T15:20:14Z</dcterms:modified>
  <cp:category/>
  <cp:version/>
  <cp:contentType/>
  <cp:contentStatus/>
</cp:coreProperties>
</file>