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4145" activeTab="0"/>
  </bookViews>
  <sheets>
    <sheet name="LAWRENCE" sheetId="1" r:id="rId1"/>
  </sheets>
  <definedNames>
    <definedName name="_xlnm.Print_Area" localSheetId="0">'LAWRENCE'!$A$1:$G$72</definedName>
  </definedNames>
  <calcPr fullCalcOnLoad="1"/>
</workbook>
</file>

<file path=xl/sharedStrings.xml><?xml version="1.0" encoding="utf-8"?>
<sst xmlns="http://schemas.openxmlformats.org/spreadsheetml/2006/main" count="275" uniqueCount="146">
  <si>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</si>
  <si>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</si>
  <si>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</si>
  <si>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</si>
  <si>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</si>
  <si>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</si>
  <si>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</si>
  <si>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</si>
  <si>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</si>
  <si>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</si>
  <si>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</si>
  <si>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</si>
  <si>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</si>
  <si>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LOWER MERRIMACK</t>
  </si>
  <si>
    <t xml:space="preserve">CITY OF LAWRENCE </t>
  </si>
  <si>
    <t>JULY 1, 2019- JUNE 30, 2020</t>
  </si>
  <si>
    <t>7003-1630</t>
  </si>
  <si>
    <t>7003-1778</t>
  </si>
  <si>
    <t>STATE ONE STOP</t>
  </si>
  <si>
    <t>7003-0803</t>
  </si>
  <si>
    <t>N/A</t>
  </si>
  <si>
    <t>WP 90%</t>
  </si>
  <si>
    <t>7002-6626</t>
  </si>
  <si>
    <t>WP 10%</t>
  </si>
  <si>
    <t>17.207</t>
  </si>
  <si>
    <t>DOE -ELEMENTARY &amp; SECONDARY ED</t>
  </si>
  <si>
    <t>84.002A</t>
  </si>
  <si>
    <t>7002-6628</t>
  </si>
  <si>
    <t>RAPID RESPONSE</t>
  </si>
  <si>
    <t>ELDER AFFAIRS</t>
  </si>
  <si>
    <t xml:space="preserve">4400-1979 </t>
  </si>
  <si>
    <t>DOE-CAREER PATHWAYS</t>
  </si>
  <si>
    <t>MA COMMISSION FOR THE BLIND</t>
  </si>
  <si>
    <t>MA REHAB COMMISSION</t>
  </si>
  <si>
    <t>FTRADE2018</t>
  </si>
  <si>
    <t>7003-1010</t>
  </si>
  <si>
    <t>J202</t>
  </si>
  <si>
    <t>CT EOL 19CCLAWTRADE</t>
  </si>
  <si>
    <t>WORKFORCE TRAINING FUND</t>
  </si>
  <si>
    <t>7003-0135</t>
  </si>
  <si>
    <t>FTRADE2019</t>
  </si>
  <si>
    <t>J302</t>
  </si>
  <si>
    <t>INITIAL AWARD FY20</t>
  </si>
  <si>
    <t>CT EOL 20CCLAWSOSWTF</t>
  </si>
  <si>
    <t>J464</t>
  </si>
  <si>
    <t>J484</t>
  </si>
  <si>
    <t xml:space="preserve">BUDGET SHEET #1 </t>
  </si>
  <si>
    <t>TO ADD WTF &amp; SOS FUNDS</t>
  </si>
  <si>
    <t>WTRUSTF20</t>
  </si>
  <si>
    <t>STOSCC2020</t>
  </si>
  <si>
    <t>INITIAL AWARD FY20 AUGUST 7, 2019</t>
  </si>
  <si>
    <t>BUDGET #1 FY20</t>
  </si>
  <si>
    <t>BUDGET#1 FY20 AUGUST 9, 2019</t>
  </si>
  <si>
    <t>TO ADD WP FUNDS</t>
  </si>
  <si>
    <t>JULY 1, 2019-JUNE 30, 2020</t>
  </si>
  <si>
    <t>FES2020</t>
  </si>
  <si>
    <t>J405</t>
  </si>
  <si>
    <t>JULY 1, 2020-JUNE 30, 2021</t>
  </si>
  <si>
    <t>JULY 1, 2021-JUNE 30, 2022</t>
  </si>
  <si>
    <t>J407</t>
  </si>
  <si>
    <t>CT EOL 20CCLAWWP</t>
  </si>
  <si>
    <t>BUDGET #2 FY20</t>
  </si>
  <si>
    <t>CT EOL 20CCLAWNEGREA</t>
  </si>
  <si>
    <t>JULY 1, 2019 - JUNE 30, 2020</t>
  </si>
  <si>
    <t>FEM64PLC19</t>
  </si>
  <si>
    <t>5801</t>
  </si>
  <si>
    <t>7003-1777</t>
  </si>
  <si>
    <t>TO ADD POLARTEC  FUNDS</t>
  </si>
  <si>
    <t>BUDGET#2 FY20 AUGUST 21, 2019</t>
  </si>
  <si>
    <t>BUDGET #3 FY20</t>
  </si>
  <si>
    <r>
      <t>FY20 YOUTH</t>
    </r>
    <r>
      <rPr>
        <b/>
        <sz val="11"/>
        <color indexed="10"/>
        <rFont val="Book Antiqua"/>
        <family val="1"/>
      </rPr>
      <t>-(EFFECTIVE DATE 4.1.19-6.30.22)</t>
    </r>
  </si>
  <si>
    <t>FWIAYTH20</t>
  </si>
  <si>
    <t>FY20 ADULT</t>
  </si>
  <si>
    <t>FWIAADT20A</t>
  </si>
  <si>
    <t>6402</t>
  </si>
  <si>
    <t>FY20 D WKR</t>
  </si>
  <si>
    <t>FWIADWK20A</t>
  </si>
  <si>
    <t>6403</t>
  </si>
  <si>
    <t>TO ADD WIOA FUNDS</t>
  </si>
  <si>
    <t>BUDGET#3 FY20 AUGUST 30, 2019</t>
  </si>
  <si>
    <t>CT EOL 20CCLAWWIA</t>
  </si>
  <si>
    <t>BUDGET #4 FY20</t>
  </si>
  <si>
    <r>
      <t xml:space="preserve"> </t>
    </r>
    <r>
      <rPr>
        <b/>
        <sz val="11"/>
        <color indexed="8"/>
        <rFont val="Book Antiqua"/>
        <family val="1"/>
      </rPr>
      <t>FH126A19VR</t>
    </r>
  </si>
  <si>
    <t>4110-3021</t>
  </si>
  <si>
    <t xml:space="preserve"> J422</t>
  </si>
  <si>
    <t xml:space="preserve"> T100VR0019</t>
  </si>
  <si>
    <t xml:space="preserve"> J421</t>
  </si>
  <si>
    <t>TO ADD PARTNER FUNDS</t>
  </si>
  <si>
    <t>TO EXTEND POLARTEC SERVICE DATE TO 9/30/20</t>
  </si>
  <si>
    <t>POLARTEC (SERVICE DATE: 10.1.17-9.30.19)-CHANGED TO 9.30.20</t>
  </si>
  <si>
    <t>JULY 1, 2020 - JUNE 30, 2021</t>
  </si>
  <si>
    <t>BUDGET#4 FY20 OCTOBER 9, 2019</t>
  </si>
  <si>
    <t xml:space="preserve"> 4120-0029</t>
  </si>
  <si>
    <r>
      <t xml:space="preserve">FY20 ADULT </t>
    </r>
    <r>
      <rPr>
        <b/>
        <sz val="11"/>
        <color indexed="10"/>
        <rFont val="Book Antiqua"/>
        <family val="1"/>
      </rPr>
      <t>(EFFECTIVE DATE 10.1.19-6.30.22)</t>
    </r>
  </si>
  <si>
    <t>FWIAADT20B</t>
  </si>
  <si>
    <r>
      <t xml:space="preserve">FY20 D WKR </t>
    </r>
    <r>
      <rPr>
        <b/>
        <sz val="11"/>
        <color indexed="10"/>
        <rFont val="Book Antiqua"/>
        <family val="1"/>
      </rPr>
      <t>(EFFECTIVE DATE 10.1.19-6.30.22)</t>
    </r>
  </si>
  <si>
    <t>FWIADWK20B</t>
  </si>
  <si>
    <t>BUDGET #5 FY20</t>
  </si>
  <si>
    <t>BUDGET#5 FY20 NOVEMBER 5, 2019</t>
  </si>
  <si>
    <t>TO ADD WIOA FUNDS (OCT ALLOCATION) less retained if applicable</t>
  </si>
  <si>
    <t>BUDGET #6 FY20</t>
  </si>
  <si>
    <t>OCT 30, 2019-JUNE 30, 2020</t>
  </si>
  <si>
    <t>FV002A1922</t>
  </si>
  <si>
    <t>7038-0107</t>
  </si>
  <si>
    <t>J423</t>
  </si>
  <si>
    <t>SEPT 29, 2019-JUNE 30, 2020</t>
  </si>
  <si>
    <t>FAD33734O6</t>
  </si>
  <si>
    <t>9110-1178</t>
  </si>
  <si>
    <t>J416</t>
  </si>
  <si>
    <t>BUDGET#6 FY20 NOVEMBER 26, 2019</t>
  </si>
  <si>
    <t>BUDGET #7 FY20</t>
  </si>
  <si>
    <t>CT EOL 20CCLAWVETSUI</t>
  </si>
  <si>
    <t>TO ADD DVOP  FUNDS</t>
  </si>
  <si>
    <t>DVOP (SERVICE DATE 10.1.19-12.31.20)</t>
  </si>
  <si>
    <t>OCT 1, 2019-JUNE 30, 2020</t>
  </si>
  <si>
    <t>FVETS2020</t>
  </si>
  <si>
    <t>J409</t>
  </si>
  <si>
    <t>JULY 1, 2020-DEC 31, 2020</t>
  </si>
  <si>
    <t>BUDGET#7 FY20 DECEMBER 3, 2019</t>
  </si>
  <si>
    <t>BUDGET #8 FY20</t>
  </si>
  <si>
    <t>OPERATION ABLE</t>
  </si>
  <si>
    <t>DCSSCSEP20</t>
  </si>
  <si>
    <t>7003-0006</t>
  </si>
  <si>
    <t>J446</t>
  </si>
  <si>
    <t>BUDGET#8 FY20 DECEMBER 4, 2019</t>
  </si>
  <si>
    <t>BUDGET #9 FY20</t>
  </si>
  <si>
    <t>DTA</t>
  </si>
  <si>
    <t>SPSS2020</t>
  </si>
  <si>
    <t>J427</t>
  </si>
  <si>
    <t>TO DTA &amp; RAPID RESPONSE FUNDS</t>
  </si>
  <si>
    <t>BUDGET#9 FY20 DECEMBER 16, 2019</t>
  </si>
  <si>
    <t>BUDGET #10 FY20</t>
  </si>
  <si>
    <t>DVOP (SERVICE DATE 7.1.19-12.31.19)</t>
  </si>
  <si>
    <t>JULY 1, 2019-DEC 31, 2019</t>
  </si>
  <si>
    <t>FVETS2019</t>
  </si>
  <si>
    <t>J309</t>
  </si>
  <si>
    <t>TO ADD DVOP FUNDS</t>
  </si>
  <si>
    <t>BUDGET#10 FY20 DECEMBER 18, 2019</t>
  </si>
  <si>
    <t>BUDGET #11 FY20</t>
  </si>
  <si>
    <t>TO ADD ADDITIONAL SOS FUNDS</t>
  </si>
  <si>
    <t>BUDGET#11 FY20 JANUARY 15, 2020</t>
  </si>
  <si>
    <t>ADDITIONAL STATE ONE STOP</t>
  </si>
  <si>
    <t>BUDGET #12 FY20</t>
  </si>
  <si>
    <t>TO ADD ADDITIONAL WP FUNDS</t>
  </si>
  <si>
    <t>BUDGET#12 FY20 JANUARY 17, 2020</t>
  </si>
  <si>
    <t>VOID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</si>
</sst>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b/>
      <sz val="11"/>
      <color indexed="8"/>
      <name val="Book Antiqua"/>
      <family val="1"/>
    </font>
    <font>
      <b/>
      <sz val="11"/>
      <color indexed="10"/>
      <name val="Book Antiqua"/>
      <family val="1"/>
    </font>
    <font>
      <b/>
      <sz val="9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  <font>
      <b/>
      <sz val="11"/>
      <color theme="1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 quotePrefix="1">
      <alignment horizontal="center"/>
    </xf>
    <xf numFmtId="0" fontId="8" fillId="0" borderId="13" xfId="0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/>
    </xf>
    <xf numFmtId="44" fontId="9" fillId="0" borderId="12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7" fontId="9" fillId="0" borderId="16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43" fontId="9" fillId="0" borderId="15" xfId="0" applyNumberFormat="1" applyFont="1" applyBorder="1" applyAlignment="1">
      <alignment horizontal="center"/>
    </xf>
    <xf numFmtId="43" fontId="9" fillId="0" borderId="15" xfId="0" applyNumberFormat="1" applyFont="1" applyFill="1" applyBorder="1" applyAlignment="1">
      <alignment horizontal="center"/>
    </xf>
    <xf numFmtId="7" fontId="9" fillId="0" borderId="15" xfId="44" applyNumberFormat="1" applyFont="1" applyFill="1" applyBorder="1" applyAlignment="1">
      <alignment horizontal="center"/>
    </xf>
    <xf numFmtId="7" fontId="9" fillId="0" borderId="11" xfId="0" applyNumberFormat="1" applyFont="1" applyFill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9" fillId="0" borderId="13" xfId="0" applyFont="1" applyFill="1" applyBorder="1" applyAlignment="1">
      <alignment horizontal="left"/>
    </xf>
    <xf numFmtId="0" fontId="9" fillId="0" borderId="11" xfId="0" applyFont="1" applyFill="1" applyBorder="1" applyAlignment="1" quotePrefix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/>
    </xf>
    <xf numFmtId="0" fontId="9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/>
    </xf>
    <xf numFmtId="0" fontId="9" fillId="0" borderId="16" xfId="0" applyFont="1" applyFill="1" applyBorder="1" applyAlignment="1" quotePrefix="1">
      <alignment horizontal="center"/>
    </xf>
    <xf numFmtId="0" fontId="9" fillId="0" borderId="16" xfId="0" applyFont="1" applyFill="1" applyBorder="1" applyAlignment="1">
      <alignment horizontal="center" wrapText="1"/>
    </xf>
    <xf numFmtId="49" fontId="9" fillId="0" borderId="16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wrapText="1"/>
    </xf>
    <xf numFmtId="0" fontId="9" fillId="0" borderId="16" xfId="0" applyFont="1" applyBorder="1" applyAlignment="1">
      <alignment horizontal="center"/>
    </xf>
    <xf numFmtId="0" fontId="11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/>
    </xf>
    <xf numFmtId="0" fontId="9" fillId="0" borderId="13" xfId="0" applyFont="1" applyFill="1" applyBorder="1" applyAlignment="1" quotePrefix="1">
      <alignment horizontal="center"/>
    </xf>
    <xf numFmtId="7" fontId="9" fillId="0" borderId="11" xfId="44" applyNumberFormat="1" applyFont="1" applyFill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50" fillId="0" borderId="11" xfId="0" applyFont="1" applyBorder="1" applyAlignment="1">
      <alignment horizontal="center" vertical="center"/>
    </xf>
    <xf numFmtId="44" fontId="9" fillId="0" borderId="11" xfId="44" applyFont="1" applyFill="1" applyBorder="1" applyAlignment="1">
      <alignment horizontal="center"/>
    </xf>
    <xf numFmtId="0" fontId="14" fillId="0" borderId="13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/>
    </xf>
    <xf numFmtId="0" fontId="9" fillId="0" borderId="1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0"/>
  <sheetViews>
    <sheetView tabSelected="1" zoomScalePageLayoutView="0" workbookViewId="0" topLeftCell="A1">
      <selection activeCell="C104" sqref="C104"/>
    </sheetView>
  </sheetViews>
  <sheetFormatPr defaultColWidth="9.140625" defaultRowHeight="12.75"/>
  <cols>
    <col min="1" max="1" width="61.1406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5.57421875" style="4" hidden="1" customWidth="1"/>
    <col min="8" max="10" width="13.7109375" style="4" hidden="1" customWidth="1"/>
    <col min="11" max="18" width="18.57421875" style="4" hidden="1" customWidth="1"/>
    <col min="19" max="19" width="18.57421875" style="4" customWidth="1"/>
    <col min="20" max="20" width="15.00390625" style="3" hidden="1" customWidth="1"/>
    <col min="21" max="16384" width="9.140625" style="3" customWidth="1"/>
  </cols>
  <sheetData>
    <row r="1" spans="1:19" ht="20.25">
      <c r="A1" s="3" t="s">
        <v>12</v>
      </c>
      <c r="B1" s="78" t="s">
        <v>10</v>
      </c>
      <c r="C1" s="79"/>
      <c r="D1" s="79"/>
      <c r="E1" s="79"/>
      <c r="F1" s="79"/>
      <c r="G1" s="7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1:6" ht="20.25">
      <c r="A2" s="5" t="s">
        <v>13</v>
      </c>
      <c r="B2" s="7"/>
      <c r="C2" s="7"/>
      <c r="D2" s="7"/>
      <c r="E2" s="8"/>
      <c r="F2" s="8"/>
    </row>
    <row r="3" spans="1:3" ht="20.25">
      <c r="A3" s="5" t="s">
        <v>14</v>
      </c>
      <c r="B3" s="7" t="s">
        <v>7</v>
      </c>
      <c r="C3" s="1"/>
    </row>
    <row r="4" spans="1:3" ht="21" thickBot="1">
      <c r="A4" s="5"/>
      <c r="B4" s="6"/>
      <c r="C4" s="1"/>
    </row>
    <row r="5" spans="1:20" s="10" customFormat="1" ht="30.75" thickBot="1">
      <c r="A5" s="38"/>
      <c r="B5" s="39" t="s">
        <v>2</v>
      </c>
      <c r="C5" s="39" t="s">
        <v>3</v>
      </c>
      <c r="D5" s="39" t="s">
        <v>4</v>
      </c>
      <c r="E5" s="39" t="s">
        <v>5</v>
      </c>
      <c r="F5" s="39" t="s">
        <v>1</v>
      </c>
      <c r="G5" s="39" t="s">
        <v>42</v>
      </c>
      <c r="H5" s="53" t="s">
        <v>51</v>
      </c>
      <c r="I5" s="53" t="s">
        <v>61</v>
      </c>
      <c r="J5" s="53" t="s">
        <v>69</v>
      </c>
      <c r="K5" s="53" t="s">
        <v>81</v>
      </c>
      <c r="L5" s="53" t="s">
        <v>97</v>
      </c>
      <c r="M5" s="53" t="s">
        <v>100</v>
      </c>
      <c r="N5" s="53" t="s">
        <v>110</v>
      </c>
      <c r="O5" s="53" t="s">
        <v>119</v>
      </c>
      <c r="P5" s="53" t="s">
        <v>125</v>
      </c>
      <c r="Q5" s="53" t="s">
        <v>131</v>
      </c>
      <c r="R5" s="53" t="s">
        <v>138</v>
      </c>
      <c r="S5" s="53" t="s">
        <v>142</v>
      </c>
      <c r="T5" s="9" t="s">
        <v>6</v>
      </c>
    </row>
    <row r="6" spans="1:20" s="21" customFormat="1" ht="16.5" hidden="1">
      <c r="A6" s="32" t="s">
        <v>8</v>
      </c>
      <c r="B6" s="33"/>
      <c r="C6" s="34"/>
      <c r="D6" s="34"/>
      <c r="E6" s="35"/>
      <c r="F6" s="36"/>
      <c r="G6" s="36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37"/>
    </row>
    <row r="7" spans="1:20" s="21" customFormat="1" ht="16.5" hidden="1">
      <c r="A7" s="15" t="s">
        <v>80</v>
      </c>
      <c r="B7" s="11"/>
      <c r="C7" s="12"/>
      <c r="D7" s="12"/>
      <c r="E7" s="13"/>
      <c r="F7" s="14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6"/>
    </row>
    <row r="8" spans="1:20" s="21" customFormat="1" ht="16.5" hidden="1">
      <c r="A8" s="50" t="s">
        <v>70</v>
      </c>
      <c r="B8" s="51" t="s">
        <v>15</v>
      </c>
      <c r="C8" s="52" t="s">
        <v>71</v>
      </c>
      <c r="D8" s="15" t="s">
        <v>11</v>
      </c>
      <c r="E8" s="48">
        <v>6401</v>
      </c>
      <c r="F8" s="17">
        <v>17.259</v>
      </c>
      <c r="G8" s="18"/>
      <c r="H8" s="18"/>
      <c r="I8" s="18"/>
      <c r="J8" s="18">
        <f>776072-2</f>
        <v>776070</v>
      </c>
      <c r="K8" s="18"/>
      <c r="L8" s="18">
        <v>2296</v>
      </c>
      <c r="M8" s="18"/>
      <c r="N8" s="18"/>
      <c r="O8" s="18"/>
      <c r="P8" s="18"/>
      <c r="Q8" s="18"/>
      <c r="R8" s="18"/>
      <c r="S8" s="18"/>
      <c r="T8" s="46">
        <f>SUM(G8:L8)</f>
        <v>778366</v>
      </c>
    </row>
    <row r="9" spans="1:20" s="10" customFormat="1" ht="16.5" hidden="1">
      <c r="A9" s="50" t="s">
        <v>70</v>
      </c>
      <c r="B9" s="17" t="s">
        <v>57</v>
      </c>
      <c r="C9" s="52" t="s">
        <v>71</v>
      </c>
      <c r="D9" s="15" t="s">
        <v>11</v>
      </c>
      <c r="E9" s="48">
        <v>6401</v>
      </c>
      <c r="F9" s="17">
        <v>17.259</v>
      </c>
      <c r="G9" s="18"/>
      <c r="H9" s="18"/>
      <c r="I9" s="18"/>
      <c r="J9" s="18">
        <v>1</v>
      </c>
      <c r="K9" s="18"/>
      <c r="L9" s="18"/>
      <c r="M9" s="18"/>
      <c r="N9" s="18"/>
      <c r="O9" s="18"/>
      <c r="P9" s="18"/>
      <c r="Q9" s="18"/>
      <c r="R9" s="18"/>
      <c r="S9" s="18"/>
      <c r="T9" s="46">
        <f aca="true" t="shared" si="0" ref="T9:T22">SUM(G9:L9)</f>
        <v>1</v>
      </c>
    </row>
    <row r="10" spans="1:20" s="10" customFormat="1" ht="16.5" hidden="1">
      <c r="A10" s="50" t="s">
        <v>70</v>
      </c>
      <c r="B10" s="17" t="s">
        <v>58</v>
      </c>
      <c r="C10" s="52" t="s">
        <v>71</v>
      </c>
      <c r="D10" s="15" t="s">
        <v>11</v>
      </c>
      <c r="E10" s="48">
        <v>6401</v>
      </c>
      <c r="F10" s="17">
        <v>17.259</v>
      </c>
      <c r="G10" s="18"/>
      <c r="H10" s="18"/>
      <c r="I10" s="18"/>
      <c r="J10" s="18">
        <v>1</v>
      </c>
      <c r="K10" s="18"/>
      <c r="L10" s="18"/>
      <c r="M10" s="18"/>
      <c r="N10" s="18"/>
      <c r="O10" s="18"/>
      <c r="P10" s="18"/>
      <c r="Q10" s="18"/>
      <c r="R10" s="18"/>
      <c r="S10" s="18"/>
      <c r="T10" s="46">
        <f t="shared" si="0"/>
        <v>1</v>
      </c>
    </row>
    <row r="11" spans="1:20" s="23" customFormat="1" ht="15" hidden="1">
      <c r="A11" s="50" t="s">
        <v>72</v>
      </c>
      <c r="B11" s="51" t="s">
        <v>15</v>
      </c>
      <c r="C11" s="15" t="s">
        <v>73</v>
      </c>
      <c r="D11" s="47" t="s">
        <v>16</v>
      </c>
      <c r="E11" s="17" t="s">
        <v>74</v>
      </c>
      <c r="F11" s="47">
        <v>17.258</v>
      </c>
      <c r="G11" s="18"/>
      <c r="H11" s="18"/>
      <c r="I11" s="18"/>
      <c r="J11" s="18">
        <f>108866-2</f>
        <v>108864</v>
      </c>
      <c r="K11" s="18"/>
      <c r="L11" s="18"/>
      <c r="M11" s="18"/>
      <c r="N11" s="18"/>
      <c r="O11" s="18"/>
      <c r="P11" s="18"/>
      <c r="Q11" s="18"/>
      <c r="R11" s="18"/>
      <c r="S11" s="18"/>
      <c r="T11" s="46">
        <f t="shared" si="0"/>
        <v>108864</v>
      </c>
    </row>
    <row r="12" spans="1:20" s="10" customFormat="1" ht="16.5" hidden="1">
      <c r="A12" s="50" t="s">
        <v>72</v>
      </c>
      <c r="B12" s="17" t="s">
        <v>57</v>
      </c>
      <c r="C12" s="15" t="s">
        <v>73</v>
      </c>
      <c r="D12" s="47" t="s">
        <v>16</v>
      </c>
      <c r="E12" s="17" t="s">
        <v>74</v>
      </c>
      <c r="F12" s="47">
        <v>17.258</v>
      </c>
      <c r="G12" s="18"/>
      <c r="H12" s="18"/>
      <c r="I12" s="18"/>
      <c r="J12" s="18">
        <v>1</v>
      </c>
      <c r="K12" s="18"/>
      <c r="L12" s="18"/>
      <c r="M12" s="18"/>
      <c r="N12" s="18"/>
      <c r="O12" s="18"/>
      <c r="P12" s="18"/>
      <c r="Q12" s="18"/>
      <c r="R12" s="18"/>
      <c r="S12" s="18"/>
      <c r="T12" s="46">
        <f t="shared" si="0"/>
        <v>1</v>
      </c>
    </row>
    <row r="13" spans="1:20" s="23" customFormat="1" ht="15" hidden="1">
      <c r="A13" s="50" t="s">
        <v>72</v>
      </c>
      <c r="B13" s="17" t="s">
        <v>58</v>
      </c>
      <c r="C13" s="15" t="s">
        <v>73</v>
      </c>
      <c r="D13" s="47" t="s">
        <v>16</v>
      </c>
      <c r="E13" s="17" t="s">
        <v>74</v>
      </c>
      <c r="F13" s="47">
        <v>17.258</v>
      </c>
      <c r="G13" s="18"/>
      <c r="H13" s="18"/>
      <c r="I13" s="18"/>
      <c r="J13" s="18">
        <v>1</v>
      </c>
      <c r="K13" s="18"/>
      <c r="L13" s="18"/>
      <c r="M13" s="18"/>
      <c r="N13" s="18"/>
      <c r="O13" s="18"/>
      <c r="P13" s="18"/>
      <c r="Q13" s="18"/>
      <c r="R13" s="18"/>
      <c r="S13" s="18"/>
      <c r="T13" s="46">
        <f t="shared" si="0"/>
        <v>1</v>
      </c>
    </row>
    <row r="14" spans="1:20" s="23" customFormat="1" ht="16.5" hidden="1">
      <c r="A14" s="50" t="s">
        <v>93</v>
      </c>
      <c r="B14" s="51" t="s">
        <v>15</v>
      </c>
      <c r="C14" s="31" t="s">
        <v>94</v>
      </c>
      <c r="D14" s="47" t="s">
        <v>16</v>
      </c>
      <c r="E14" s="17" t="s">
        <v>74</v>
      </c>
      <c r="F14" s="47">
        <v>17.258</v>
      </c>
      <c r="G14" s="18"/>
      <c r="H14" s="18"/>
      <c r="I14" s="18"/>
      <c r="J14" s="18"/>
      <c r="K14" s="18"/>
      <c r="L14" s="18">
        <f>580378-2</f>
        <v>580376</v>
      </c>
      <c r="M14" s="18"/>
      <c r="N14" s="18"/>
      <c r="O14" s="18"/>
      <c r="P14" s="18"/>
      <c r="Q14" s="18"/>
      <c r="R14" s="18"/>
      <c r="S14" s="18"/>
      <c r="T14" s="46">
        <f t="shared" si="0"/>
        <v>580376</v>
      </c>
    </row>
    <row r="15" spans="1:20" s="23" customFormat="1" ht="16.5" hidden="1">
      <c r="A15" s="50" t="s">
        <v>93</v>
      </c>
      <c r="B15" s="17" t="s">
        <v>57</v>
      </c>
      <c r="C15" s="31" t="s">
        <v>94</v>
      </c>
      <c r="D15" s="47" t="s">
        <v>16</v>
      </c>
      <c r="E15" s="17" t="s">
        <v>74</v>
      </c>
      <c r="F15" s="47">
        <v>17.258</v>
      </c>
      <c r="G15" s="18"/>
      <c r="H15" s="18"/>
      <c r="I15" s="18"/>
      <c r="J15" s="18"/>
      <c r="K15" s="18"/>
      <c r="L15" s="18">
        <v>1</v>
      </c>
      <c r="M15" s="18"/>
      <c r="N15" s="18"/>
      <c r="O15" s="18"/>
      <c r="P15" s="18"/>
      <c r="Q15" s="18"/>
      <c r="R15" s="18"/>
      <c r="S15" s="18"/>
      <c r="T15" s="46">
        <f t="shared" si="0"/>
        <v>1</v>
      </c>
    </row>
    <row r="16" spans="1:20" s="23" customFormat="1" ht="16.5" hidden="1">
      <c r="A16" s="50" t="s">
        <v>93</v>
      </c>
      <c r="B16" s="17" t="s">
        <v>58</v>
      </c>
      <c r="C16" s="31" t="s">
        <v>94</v>
      </c>
      <c r="D16" s="47" t="s">
        <v>16</v>
      </c>
      <c r="E16" s="17" t="s">
        <v>74</v>
      </c>
      <c r="F16" s="47">
        <v>17.258</v>
      </c>
      <c r="G16" s="18"/>
      <c r="H16" s="18"/>
      <c r="I16" s="18"/>
      <c r="J16" s="18"/>
      <c r="K16" s="18"/>
      <c r="L16" s="18">
        <v>1</v>
      </c>
      <c r="M16" s="18"/>
      <c r="N16" s="18"/>
      <c r="O16" s="18"/>
      <c r="P16" s="18"/>
      <c r="Q16" s="18"/>
      <c r="R16" s="18"/>
      <c r="S16" s="18"/>
      <c r="T16" s="46">
        <f t="shared" si="0"/>
        <v>1</v>
      </c>
    </row>
    <row r="17" spans="1:20" s="23" customFormat="1" ht="15" hidden="1">
      <c r="A17" s="50" t="s">
        <v>75</v>
      </c>
      <c r="B17" s="51" t="s">
        <v>15</v>
      </c>
      <c r="C17" s="15" t="s">
        <v>76</v>
      </c>
      <c r="D17" s="47" t="s">
        <v>17</v>
      </c>
      <c r="E17" s="17" t="s">
        <v>77</v>
      </c>
      <c r="F17" s="47">
        <v>17.278</v>
      </c>
      <c r="G17" s="18"/>
      <c r="H17" s="18"/>
      <c r="I17" s="18"/>
      <c r="J17" s="18">
        <f>106440-2</f>
        <v>106438</v>
      </c>
      <c r="K17" s="18"/>
      <c r="L17" s="18"/>
      <c r="M17" s="18"/>
      <c r="N17" s="18"/>
      <c r="O17" s="18"/>
      <c r="P17" s="18"/>
      <c r="Q17" s="18"/>
      <c r="R17" s="18"/>
      <c r="S17" s="18"/>
      <c r="T17" s="46">
        <f t="shared" si="0"/>
        <v>106438</v>
      </c>
    </row>
    <row r="18" spans="1:20" s="10" customFormat="1" ht="16.5" hidden="1">
      <c r="A18" s="50" t="s">
        <v>75</v>
      </c>
      <c r="B18" s="17" t="s">
        <v>57</v>
      </c>
      <c r="C18" s="15" t="s">
        <v>76</v>
      </c>
      <c r="D18" s="47" t="s">
        <v>17</v>
      </c>
      <c r="E18" s="17" t="s">
        <v>77</v>
      </c>
      <c r="F18" s="47">
        <v>17.278</v>
      </c>
      <c r="G18" s="18"/>
      <c r="H18" s="18"/>
      <c r="I18" s="18"/>
      <c r="J18" s="18">
        <v>1</v>
      </c>
      <c r="K18" s="18"/>
      <c r="L18" s="18"/>
      <c r="M18" s="18"/>
      <c r="N18" s="18"/>
      <c r="O18" s="18"/>
      <c r="P18" s="18"/>
      <c r="Q18" s="18"/>
      <c r="R18" s="18"/>
      <c r="S18" s="18"/>
      <c r="T18" s="46">
        <f t="shared" si="0"/>
        <v>1</v>
      </c>
    </row>
    <row r="19" spans="1:20" s="10" customFormat="1" ht="16.5" hidden="1">
      <c r="A19" s="50" t="s">
        <v>75</v>
      </c>
      <c r="B19" s="17" t="s">
        <v>58</v>
      </c>
      <c r="C19" s="15" t="s">
        <v>76</v>
      </c>
      <c r="D19" s="47" t="s">
        <v>17</v>
      </c>
      <c r="E19" s="17" t="s">
        <v>77</v>
      </c>
      <c r="F19" s="47">
        <v>17.278</v>
      </c>
      <c r="G19" s="18"/>
      <c r="H19" s="18"/>
      <c r="I19" s="18"/>
      <c r="J19" s="18">
        <v>1</v>
      </c>
      <c r="K19" s="18"/>
      <c r="L19" s="18"/>
      <c r="M19" s="18"/>
      <c r="N19" s="18"/>
      <c r="O19" s="18"/>
      <c r="P19" s="18"/>
      <c r="Q19" s="18"/>
      <c r="R19" s="18"/>
      <c r="S19" s="18"/>
      <c r="T19" s="46">
        <f t="shared" si="0"/>
        <v>1</v>
      </c>
    </row>
    <row r="20" spans="1:20" s="10" customFormat="1" ht="16.5" hidden="1">
      <c r="A20" s="50" t="s">
        <v>95</v>
      </c>
      <c r="B20" s="51" t="s">
        <v>15</v>
      </c>
      <c r="C20" s="31" t="s">
        <v>96</v>
      </c>
      <c r="D20" s="47" t="s">
        <v>17</v>
      </c>
      <c r="E20" s="17" t="s">
        <v>77</v>
      </c>
      <c r="F20" s="47">
        <v>17.278</v>
      </c>
      <c r="G20" s="18"/>
      <c r="H20" s="18"/>
      <c r="I20" s="18"/>
      <c r="J20" s="18"/>
      <c r="K20" s="18"/>
      <c r="L20" s="18">
        <f>504660-2</f>
        <v>504658</v>
      </c>
      <c r="M20" s="18"/>
      <c r="N20" s="18"/>
      <c r="O20" s="18"/>
      <c r="P20" s="18"/>
      <c r="Q20" s="18"/>
      <c r="R20" s="18"/>
      <c r="S20" s="18"/>
      <c r="T20" s="46">
        <f t="shared" si="0"/>
        <v>504658</v>
      </c>
    </row>
    <row r="21" spans="1:20" s="10" customFormat="1" ht="16.5" hidden="1">
      <c r="A21" s="50" t="s">
        <v>95</v>
      </c>
      <c r="B21" s="17" t="s">
        <v>57</v>
      </c>
      <c r="C21" s="31" t="s">
        <v>96</v>
      </c>
      <c r="D21" s="47" t="s">
        <v>17</v>
      </c>
      <c r="E21" s="17" t="s">
        <v>77</v>
      </c>
      <c r="F21" s="47">
        <v>17.278</v>
      </c>
      <c r="G21" s="18"/>
      <c r="H21" s="18"/>
      <c r="I21" s="18"/>
      <c r="J21" s="18"/>
      <c r="K21" s="18"/>
      <c r="L21" s="18">
        <v>1</v>
      </c>
      <c r="M21" s="18"/>
      <c r="N21" s="18"/>
      <c r="O21" s="18"/>
      <c r="P21" s="18"/>
      <c r="Q21" s="18"/>
      <c r="R21" s="18"/>
      <c r="S21" s="18"/>
      <c r="T21" s="46">
        <f t="shared" si="0"/>
        <v>1</v>
      </c>
    </row>
    <row r="22" spans="1:20" s="10" customFormat="1" ht="16.5" hidden="1">
      <c r="A22" s="50" t="s">
        <v>95</v>
      </c>
      <c r="B22" s="17" t="s">
        <v>58</v>
      </c>
      <c r="C22" s="31" t="s">
        <v>96</v>
      </c>
      <c r="D22" s="47" t="s">
        <v>17</v>
      </c>
      <c r="E22" s="17" t="s">
        <v>77</v>
      </c>
      <c r="F22" s="47">
        <v>17.278</v>
      </c>
      <c r="G22" s="18"/>
      <c r="H22" s="18"/>
      <c r="I22" s="18"/>
      <c r="J22" s="18"/>
      <c r="K22" s="18"/>
      <c r="L22" s="18">
        <v>1</v>
      </c>
      <c r="M22" s="18"/>
      <c r="N22" s="18"/>
      <c r="O22" s="18"/>
      <c r="P22" s="18"/>
      <c r="Q22" s="18"/>
      <c r="R22" s="18"/>
      <c r="S22" s="18"/>
      <c r="T22" s="46">
        <f t="shared" si="0"/>
        <v>1</v>
      </c>
    </row>
    <row r="23" spans="1:20" s="10" customFormat="1" ht="16.5" hidden="1">
      <c r="A23" s="50" t="s">
        <v>28</v>
      </c>
      <c r="B23" s="51" t="s">
        <v>15</v>
      </c>
      <c r="C23" s="15" t="s">
        <v>76</v>
      </c>
      <c r="D23" s="47" t="s">
        <v>17</v>
      </c>
      <c r="E23" s="17">
        <v>6423</v>
      </c>
      <c r="F23" s="47">
        <v>17.278</v>
      </c>
      <c r="G23" s="18"/>
      <c r="H23" s="18"/>
      <c r="I23" s="18"/>
      <c r="J23" s="18"/>
      <c r="K23" s="18"/>
      <c r="L23" s="18"/>
      <c r="M23" s="18"/>
      <c r="N23" s="18"/>
      <c r="O23" s="18"/>
      <c r="P23" s="71">
        <v>45000</v>
      </c>
      <c r="Q23" s="71"/>
      <c r="R23" s="71"/>
      <c r="S23" s="71"/>
      <c r="T23" s="46">
        <f>SUM(P23)</f>
        <v>45000</v>
      </c>
    </row>
    <row r="24" spans="1:20" s="21" customFormat="1" ht="16.5">
      <c r="A24" s="22"/>
      <c r="B24" s="17"/>
      <c r="C24" s="31"/>
      <c r="D24" s="31"/>
      <c r="E24" s="31"/>
      <c r="F24" s="31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46">
        <f aca="true" t="shared" si="1" ref="T24:T70">SUM(G24:J24)</f>
        <v>0</v>
      </c>
    </row>
    <row r="25" spans="1:20" s="21" customFormat="1" ht="16.5" hidden="1">
      <c r="A25" s="32" t="s">
        <v>8</v>
      </c>
      <c r="B25" s="17"/>
      <c r="C25" s="31"/>
      <c r="D25" s="31"/>
      <c r="E25" s="31"/>
      <c r="F25" s="31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46">
        <f t="shared" si="1"/>
        <v>0</v>
      </c>
    </row>
    <row r="26" spans="1:20" s="21" customFormat="1" ht="16.5" hidden="1">
      <c r="A26" s="22" t="s">
        <v>43</v>
      </c>
      <c r="B26" s="17"/>
      <c r="C26" s="31"/>
      <c r="D26" s="31"/>
      <c r="E26" s="31"/>
      <c r="F26" s="31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46">
        <f t="shared" si="1"/>
        <v>0</v>
      </c>
    </row>
    <row r="27" spans="1:20" s="21" customFormat="1" ht="16.5" hidden="1">
      <c r="A27" s="65" t="s">
        <v>38</v>
      </c>
      <c r="B27" s="17" t="s">
        <v>15</v>
      </c>
      <c r="C27" s="56" t="s">
        <v>48</v>
      </c>
      <c r="D27" s="56" t="s">
        <v>39</v>
      </c>
      <c r="E27" s="56" t="s">
        <v>44</v>
      </c>
      <c r="F27" s="17" t="s">
        <v>20</v>
      </c>
      <c r="G27" s="18">
        <v>95000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46">
        <f t="shared" si="1"/>
        <v>95000</v>
      </c>
    </row>
    <row r="28" spans="1:20" s="21" customFormat="1" ht="16.5" hidden="1">
      <c r="A28" s="55" t="s">
        <v>18</v>
      </c>
      <c r="B28" s="17" t="s">
        <v>15</v>
      </c>
      <c r="C28" s="56" t="s">
        <v>49</v>
      </c>
      <c r="D28" s="56" t="s">
        <v>19</v>
      </c>
      <c r="E28" s="56" t="s">
        <v>45</v>
      </c>
      <c r="F28" s="15" t="s">
        <v>20</v>
      </c>
      <c r="G28" s="18">
        <v>227598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46">
        <f t="shared" si="1"/>
        <v>227598</v>
      </c>
    </row>
    <row r="29" spans="1:20" s="21" customFormat="1" ht="16.5" hidden="1">
      <c r="A29" s="55" t="s">
        <v>141</v>
      </c>
      <c r="B29" s="17" t="s">
        <v>15</v>
      </c>
      <c r="C29" s="56" t="s">
        <v>49</v>
      </c>
      <c r="D29" s="56" t="s">
        <v>19</v>
      </c>
      <c r="E29" s="56" t="s">
        <v>45</v>
      </c>
      <c r="F29" s="17" t="s">
        <v>20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>
        <v>23000</v>
      </c>
      <c r="S29" s="18"/>
      <c r="T29" s="46">
        <f>SUM(Q29:R29)</f>
        <v>23000</v>
      </c>
    </row>
    <row r="30" spans="1:20" s="21" customFormat="1" ht="16.5">
      <c r="A30" s="22"/>
      <c r="B30" s="17"/>
      <c r="C30" s="31"/>
      <c r="D30" s="31"/>
      <c r="E30" s="31"/>
      <c r="F30" s="31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46">
        <f t="shared" si="1"/>
        <v>0</v>
      </c>
    </row>
    <row r="31" spans="1:20" s="21" customFormat="1" ht="16.5">
      <c r="A31" s="32" t="s">
        <v>8</v>
      </c>
      <c r="B31" s="17"/>
      <c r="C31" s="31"/>
      <c r="D31" s="31"/>
      <c r="E31" s="31"/>
      <c r="F31" s="31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46">
        <f t="shared" si="1"/>
        <v>0</v>
      </c>
    </row>
    <row r="32" spans="1:20" s="21" customFormat="1" ht="16.5">
      <c r="A32" s="15" t="s">
        <v>60</v>
      </c>
      <c r="B32" s="11"/>
      <c r="C32" s="12"/>
      <c r="D32" s="12"/>
      <c r="E32" s="13"/>
      <c r="F32" s="14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46">
        <f t="shared" si="1"/>
        <v>0</v>
      </c>
    </row>
    <row r="33" spans="1:20" s="21" customFormat="1" ht="16.5">
      <c r="A33" s="22" t="s">
        <v>21</v>
      </c>
      <c r="B33" s="17" t="s">
        <v>54</v>
      </c>
      <c r="C33" s="56" t="s">
        <v>55</v>
      </c>
      <c r="D33" s="56" t="s">
        <v>22</v>
      </c>
      <c r="E33" s="57" t="s">
        <v>56</v>
      </c>
      <c r="F33" s="17">
        <v>17.207</v>
      </c>
      <c r="G33" s="18"/>
      <c r="H33" s="18">
        <f>517234-2</f>
        <v>517232</v>
      </c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>
        <v>1459</v>
      </c>
      <c r="T33" s="46">
        <f>SUM(I33:S33)</f>
        <v>1459</v>
      </c>
    </row>
    <row r="34" spans="1:20" s="21" customFormat="1" ht="16.5" hidden="1">
      <c r="A34" s="22" t="s">
        <v>21</v>
      </c>
      <c r="B34" s="17" t="s">
        <v>57</v>
      </c>
      <c r="C34" s="56" t="s">
        <v>55</v>
      </c>
      <c r="D34" s="56" t="s">
        <v>22</v>
      </c>
      <c r="E34" s="57" t="s">
        <v>56</v>
      </c>
      <c r="F34" s="17">
        <v>17.207</v>
      </c>
      <c r="G34" s="18"/>
      <c r="H34" s="18">
        <v>1</v>
      </c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46">
        <f t="shared" si="1"/>
        <v>1</v>
      </c>
    </row>
    <row r="35" spans="1:20" s="21" customFormat="1" ht="16.5" hidden="1">
      <c r="A35" s="22" t="s">
        <v>21</v>
      </c>
      <c r="B35" s="17" t="s">
        <v>58</v>
      </c>
      <c r="C35" s="56" t="s">
        <v>55</v>
      </c>
      <c r="D35" s="56" t="s">
        <v>22</v>
      </c>
      <c r="E35" s="57" t="s">
        <v>56</v>
      </c>
      <c r="F35" s="17">
        <v>17.207</v>
      </c>
      <c r="G35" s="18"/>
      <c r="H35" s="18">
        <v>1</v>
      </c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46">
        <f t="shared" si="1"/>
        <v>1</v>
      </c>
    </row>
    <row r="36" spans="1:20" s="21" customFormat="1" ht="16.5">
      <c r="A36" s="22" t="s">
        <v>23</v>
      </c>
      <c r="B36" s="17" t="s">
        <v>54</v>
      </c>
      <c r="C36" s="56" t="s">
        <v>55</v>
      </c>
      <c r="D36" s="56" t="s">
        <v>22</v>
      </c>
      <c r="E36" s="57" t="s">
        <v>59</v>
      </c>
      <c r="F36" s="17" t="s">
        <v>24</v>
      </c>
      <c r="G36" s="18"/>
      <c r="H36" s="18">
        <f>44540-2</f>
        <v>44538</v>
      </c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>
        <v>125</v>
      </c>
      <c r="T36" s="46">
        <f>SUM(I36:S36)</f>
        <v>125</v>
      </c>
    </row>
    <row r="37" spans="1:20" s="21" customFormat="1" ht="16.5" hidden="1">
      <c r="A37" s="22" t="s">
        <v>23</v>
      </c>
      <c r="B37" s="17" t="s">
        <v>57</v>
      </c>
      <c r="C37" s="56" t="s">
        <v>55</v>
      </c>
      <c r="D37" s="56" t="s">
        <v>22</v>
      </c>
      <c r="E37" s="57" t="s">
        <v>59</v>
      </c>
      <c r="F37" s="17" t="s">
        <v>24</v>
      </c>
      <c r="G37" s="18"/>
      <c r="H37" s="18">
        <v>1</v>
      </c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46">
        <f t="shared" si="1"/>
        <v>1</v>
      </c>
    </row>
    <row r="38" spans="1:20" s="21" customFormat="1" ht="16.5" hidden="1">
      <c r="A38" s="22" t="s">
        <v>23</v>
      </c>
      <c r="B38" s="17" t="s">
        <v>58</v>
      </c>
      <c r="C38" s="56" t="s">
        <v>55</v>
      </c>
      <c r="D38" s="56" t="s">
        <v>22</v>
      </c>
      <c r="E38" s="57" t="s">
        <v>59</v>
      </c>
      <c r="F38" s="17" t="s">
        <v>24</v>
      </c>
      <c r="G38" s="18"/>
      <c r="H38" s="18">
        <v>1</v>
      </c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46">
        <f t="shared" si="1"/>
        <v>1</v>
      </c>
    </row>
    <row r="39" spans="1:20" s="21" customFormat="1" ht="16.5" hidden="1">
      <c r="A39" s="59" t="s">
        <v>25</v>
      </c>
      <c r="B39" s="17" t="s">
        <v>101</v>
      </c>
      <c r="C39" s="56" t="s">
        <v>102</v>
      </c>
      <c r="D39" s="61" t="s">
        <v>103</v>
      </c>
      <c r="E39" s="62" t="s">
        <v>104</v>
      </c>
      <c r="F39" s="60" t="s">
        <v>26</v>
      </c>
      <c r="G39" s="18"/>
      <c r="H39" s="18"/>
      <c r="I39" s="18"/>
      <c r="J39" s="18"/>
      <c r="K39" s="18"/>
      <c r="L39" s="18"/>
      <c r="M39" s="18">
        <v>11885.82</v>
      </c>
      <c r="N39" s="18"/>
      <c r="O39" s="18"/>
      <c r="P39" s="18"/>
      <c r="Q39" s="18"/>
      <c r="R39" s="18"/>
      <c r="S39" s="18"/>
      <c r="T39" s="46">
        <f>SUM(L39:M39)</f>
        <v>11885.82</v>
      </c>
    </row>
    <row r="40" spans="1:20" s="21" customFormat="1" ht="16.5" hidden="1">
      <c r="A40" s="59" t="s">
        <v>29</v>
      </c>
      <c r="B40" s="17" t="s">
        <v>105</v>
      </c>
      <c r="C40" s="47" t="s">
        <v>106</v>
      </c>
      <c r="D40" s="47" t="s">
        <v>107</v>
      </c>
      <c r="E40" s="47" t="s">
        <v>108</v>
      </c>
      <c r="F40" s="17" t="s">
        <v>20</v>
      </c>
      <c r="G40" s="18"/>
      <c r="H40" s="18"/>
      <c r="I40" s="18"/>
      <c r="J40" s="18"/>
      <c r="K40" s="18"/>
      <c r="L40" s="18"/>
      <c r="M40" s="18">
        <v>2669.72</v>
      </c>
      <c r="N40" s="18"/>
      <c r="O40" s="18"/>
      <c r="P40" s="18"/>
      <c r="Q40" s="18"/>
      <c r="R40" s="18"/>
      <c r="S40" s="18"/>
      <c r="T40" s="46">
        <f>SUM(L40:M40)</f>
        <v>2669.72</v>
      </c>
    </row>
    <row r="41" spans="1:20" s="21" customFormat="1" ht="16.5" hidden="1">
      <c r="A41" s="74" t="s">
        <v>31</v>
      </c>
      <c r="B41" s="17"/>
      <c r="C41" s="64"/>
      <c r="D41" s="64"/>
      <c r="E41" s="64"/>
      <c r="F41" s="60" t="s">
        <v>20</v>
      </c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46">
        <f t="shared" si="1"/>
        <v>0</v>
      </c>
    </row>
    <row r="42" spans="1:20" s="21" customFormat="1" ht="16.5" hidden="1">
      <c r="A42" s="59" t="s">
        <v>32</v>
      </c>
      <c r="B42" s="17" t="s">
        <v>54</v>
      </c>
      <c r="C42" s="70" t="s">
        <v>82</v>
      </c>
      <c r="D42" s="70" t="s">
        <v>83</v>
      </c>
      <c r="E42" s="70" t="s">
        <v>84</v>
      </c>
      <c r="F42" s="17" t="s">
        <v>20</v>
      </c>
      <c r="G42" s="18"/>
      <c r="H42" s="18"/>
      <c r="I42" s="18"/>
      <c r="J42" s="18"/>
      <c r="K42" s="71">
        <v>3050</v>
      </c>
      <c r="L42" s="71"/>
      <c r="M42" s="71"/>
      <c r="N42" s="71"/>
      <c r="O42" s="71"/>
      <c r="P42" s="71"/>
      <c r="Q42" s="71"/>
      <c r="R42" s="71"/>
      <c r="S42" s="71"/>
      <c r="T42" s="46">
        <f>SUM(J42:K42)</f>
        <v>3050</v>
      </c>
    </row>
    <row r="43" spans="1:20" s="21" customFormat="1" ht="16.5" hidden="1">
      <c r="A43" s="59" t="s">
        <v>33</v>
      </c>
      <c r="B43" s="17" t="s">
        <v>54</v>
      </c>
      <c r="C43" s="70" t="s">
        <v>85</v>
      </c>
      <c r="D43" s="73" t="s">
        <v>92</v>
      </c>
      <c r="E43" s="70" t="s">
        <v>86</v>
      </c>
      <c r="F43" s="17" t="s">
        <v>20</v>
      </c>
      <c r="G43" s="18"/>
      <c r="H43" s="18"/>
      <c r="I43" s="18"/>
      <c r="J43" s="18"/>
      <c r="K43" s="71">
        <v>1648.37</v>
      </c>
      <c r="L43" s="71"/>
      <c r="M43" s="71"/>
      <c r="N43" s="71"/>
      <c r="O43" s="71"/>
      <c r="P43" s="71"/>
      <c r="Q43" s="71"/>
      <c r="R43" s="71"/>
      <c r="S43" s="71"/>
      <c r="T43" s="46">
        <f>SUM(J43:K43)</f>
        <v>1648.37</v>
      </c>
    </row>
    <row r="44" spans="1:20" s="21" customFormat="1" ht="16.5" hidden="1">
      <c r="A44" s="76" t="s">
        <v>120</v>
      </c>
      <c r="B44" s="17" t="s">
        <v>54</v>
      </c>
      <c r="C44" s="47" t="s">
        <v>121</v>
      </c>
      <c r="D44" s="47" t="s">
        <v>122</v>
      </c>
      <c r="E44" s="15" t="s">
        <v>123</v>
      </c>
      <c r="F44" s="17" t="s">
        <v>20</v>
      </c>
      <c r="G44" s="18"/>
      <c r="H44" s="18"/>
      <c r="I44" s="18"/>
      <c r="J44" s="18"/>
      <c r="K44" s="71"/>
      <c r="L44" s="71"/>
      <c r="M44" s="71"/>
      <c r="N44" s="71"/>
      <c r="O44" s="71">
        <v>2006.95</v>
      </c>
      <c r="P44" s="71"/>
      <c r="Q44" s="71"/>
      <c r="R44" s="71"/>
      <c r="S44" s="71"/>
      <c r="T44" s="16">
        <f>SUM(N44:O44)</f>
        <v>2006.95</v>
      </c>
    </row>
    <row r="45" spans="1:20" s="21" customFormat="1" ht="16.5" hidden="1">
      <c r="A45" s="59" t="s">
        <v>126</v>
      </c>
      <c r="B45" s="17" t="s">
        <v>54</v>
      </c>
      <c r="C45" s="47" t="s">
        <v>127</v>
      </c>
      <c r="D45" s="47" t="s">
        <v>30</v>
      </c>
      <c r="E45" s="47" t="s">
        <v>128</v>
      </c>
      <c r="F45" s="17" t="s">
        <v>20</v>
      </c>
      <c r="G45" s="18"/>
      <c r="H45" s="18"/>
      <c r="I45" s="18"/>
      <c r="J45" s="18"/>
      <c r="K45" s="71"/>
      <c r="L45" s="71"/>
      <c r="M45" s="71"/>
      <c r="N45" s="71"/>
      <c r="O45" s="71"/>
      <c r="P45" s="71">
        <v>51190.3</v>
      </c>
      <c r="Q45" s="71"/>
      <c r="R45" s="71"/>
      <c r="S45" s="71"/>
      <c r="T45" s="16">
        <f>SUM(P45)</f>
        <v>51190.3</v>
      </c>
    </row>
    <row r="46" spans="1:20" s="21" customFormat="1" ht="16.5" hidden="1">
      <c r="A46" s="76"/>
      <c r="B46" s="60"/>
      <c r="C46" s="64"/>
      <c r="D46" s="64"/>
      <c r="E46" s="77"/>
      <c r="F46" s="60"/>
      <c r="G46" s="18"/>
      <c r="H46" s="18"/>
      <c r="I46" s="18"/>
      <c r="J46" s="18"/>
      <c r="K46" s="71"/>
      <c r="L46" s="71"/>
      <c r="M46" s="71"/>
      <c r="N46" s="71"/>
      <c r="O46" s="71"/>
      <c r="P46" s="71"/>
      <c r="Q46" s="71"/>
      <c r="R46" s="71"/>
      <c r="S46" s="71"/>
      <c r="T46" s="16">
        <f>SUM(O46:P46)</f>
        <v>0</v>
      </c>
    </row>
    <row r="47" spans="1:20" s="21" customFormat="1" ht="16.5" hidden="1">
      <c r="A47" s="22"/>
      <c r="B47" s="60"/>
      <c r="C47" s="64"/>
      <c r="D47" s="64"/>
      <c r="E47" s="64"/>
      <c r="F47" s="60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46">
        <f t="shared" si="1"/>
        <v>0</v>
      </c>
    </row>
    <row r="48" spans="1:20" s="21" customFormat="1" ht="16.5" hidden="1">
      <c r="A48" s="32" t="s">
        <v>8</v>
      </c>
      <c r="B48" s="60"/>
      <c r="C48" s="64"/>
      <c r="D48" s="64"/>
      <c r="E48" s="64"/>
      <c r="F48" s="60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46">
        <f t="shared" si="1"/>
        <v>0</v>
      </c>
    </row>
    <row r="49" spans="1:20" s="21" customFormat="1" ht="16.5" hidden="1">
      <c r="A49" s="15" t="s">
        <v>37</v>
      </c>
      <c r="B49" s="60"/>
      <c r="C49" s="64"/>
      <c r="D49" s="64"/>
      <c r="E49" s="64"/>
      <c r="F49" s="60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46">
        <f t="shared" si="1"/>
        <v>0</v>
      </c>
    </row>
    <row r="50" spans="1:20" s="21" customFormat="1" ht="16.5" hidden="1">
      <c r="A50" s="50"/>
      <c r="B50" s="17"/>
      <c r="C50" s="56" t="s">
        <v>34</v>
      </c>
      <c r="D50" s="56" t="s">
        <v>35</v>
      </c>
      <c r="E50" s="57" t="s">
        <v>36</v>
      </c>
      <c r="F50" s="15">
        <v>17.245</v>
      </c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46">
        <f t="shared" si="1"/>
        <v>0</v>
      </c>
    </row>
    <row r="51" spans="1:20" s="21" customFormat="1" ht="16.5" hidden="1">
      <c r="A51" s="50"/>
      <c r="B51" s="17"/>
      <c r="C51" s="56" t="s">
        <v>34</v>
      </c>
      <c r="D51" s="56" t="s">
        <v>35</v>
      </c>
      <c r="E51" s="57" t="s">
        <v>36</v>
      </c>
      <c r="F51" s="15">
        <v>17.245</v>
      </c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46">
        <f t="shared" si="1"/>
        <v>0</v>
      </c>
    </row>
    <row r="52" spans="1:20" s="21" customFormat="1" ht="16.5" hidden="1">
      <c r="A52" s="50"/>
      <c r="B52" s="17"/>
      <c r="C52" s="56" t="s">
        <v>34</v>
      </c>
      <c r="D52" s="56" t="s">
        <v>35</v>
      </c>
      <c r="E52" s="57" t="s">
        <v>36</v>
      </c>
      <c r="F52" s="15">
        <v>17.245</v>
      </c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46">
        <f t="shared" si="1"/>
        <v>0</v>
      </c>
    </row>
    <row r="53" spans="1:20" s="21" customFormat="1" ht="16.5" hidden="1">
      <c r="A53" s="66"/>
      <c r="B53" s="67"/>
      <c r="C53" s="47" t="s">
        <v>40</v>
      </c>
      <c r="D53" s="47" t="s">
        <v>35</v>
      </c>
      <c r="E53" s="15" t="s">
        <v>41</v>
      </c>
      <c r="F53" s="47">
        <v>17.245</v>
      </c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46">
        <f t="shared" si="1"/>
        <v>0</v>
      </c>
    </row>
    <row r="54" spans="1:20" s="21" customFormat="1" ht="16.5" hidden="1">
      <c r="A54" s="66"/>
      <c r="B54" s="17"/>
      <c r="C54" s="47" t="s">
        <v>40</v>
      </c>
      <c r="D54" s="47" t="s">
        <v>35</v>
      </c>
      <c r="E54" s="15" t="s">
        <v>41</v>
      </c>
      <c r="F54" s="47">
        <v>17.245</v>
      </c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46">
        <f t="shared" si="1"/>
        <v>0</v>
      </c>
    </row>
    <row r="55" spans="1:20" s="21" customFormat="1" ht="16.5" hidden="1">
      <c r="A55" s="66"/>
      <c r="B55" s="17"/>
      <c r="C55" s="47" t="s">
        <v>40</v>
      </c>
      <c r="D55" s="47" t="s">
        <v>35</v>
      </c>
      <c r="E55" s="15" t="s">
        <v>41</v>
      </c>
      <c r="F55" s="47">
        <v>17.245</v>
      </c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46">
        <f t="shared" si="1"/>
        <v>0</v>
      </c>
    </row>
    <row r="56" spans="1:20" s="21" customFormat="1" ht="16.5" hidden="1">
      <c r="A56" s="22"/>
      <c r="B56" s="60"/>
      <c r="C56" s="61"/>
      <c r="D56" s="61"/>
      <c r="E56" s="62"/>
      <c r="F56" s="60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46">
        <f t="shared" si="1"/>
        <v>0</v>
      </c>
    </row>
    <row r="57" spans="1:20" s="21" customFormat="1" ht="16.5" hidden="1">
      <c r="A57" s="32" t="s">
        <v>8</v>
      </c>
      <c r="B57" s="60"/>
      <c r="C57" s="61"/>
      <c r="D57" s="61"/>
      <c r="E57" s="62"/>
      <c r="F57" s="60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46">
        <f t="shared" si="1"/>
        <v>0</v>
      </c>
    </row>
    <row r="58" spans="1:20" s="21" customFormat="1" ht="16.5" hidden="1">
      <c r="A58" s="15" t="s">
        <v>111</v>
      </c>
      <c r="B58" s="60"/>
      <c r="C58" s="61"/>
      <c r="D58" s="61"/>
      <c r="E58" s="62"/>
      <c r="F58" s="60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46">
        <f t="shared" si="1"/>
        <v>0</v>
      </c>
    </row>
    <row r="59" spans="1:20" s="21" customFormat="1" ht="16.5" hidden="1">
      <c r="A59" s="63" t="s">
        <v>113</v>
      </c>
      <c r="B59" s="17" t="s">
        <v>114</v>
      </c>
      <c r="C59" s="56" t="s">
        <v>115</v>
      </c>
      <c r="D59" s="56" t="s">
        <v>27</v>
      </c>
      <c r="E59" s="57" t="s">
        <v>116</v>
      </c>
      <c r="F59" s="75">
        <v>17.801</v>
      </c>
      <c r="G59" s="18"/>
      <c r="H59" s="18"/>
      <c r="I59" s="18"/>
      <c r="J59" s="18"/>
      <c r="K59" s="18"/>
      <c r="L59" s="18"/>
      <c r="M59" s="18"/>
      <c r="N59" s="18">
        <f>25946-1</f>
        <v>25945</v>
      </c>
      <c r="O59" s="18"/>
      <c r="P59" s="18"/>
      <c r="Q59" s="18">
        <f>17297.37-1</f>
        <v>17296.37</v>
      </c>
      <c r="R59" s="18"/>
      <c r="S59" s="18"/>
      <c r="T59" s="46">
        <f>SUM(P59:Q59)</f>
        <v>17296.37</v>
      </c>
    </row>
    <row r="60" spans="1:20" s="21" customFormat="1" ht="16.5" hidden="1">
      <c r="A60" s="63" t="s">
        <v>113</v>
      </c>
      <c r="B60" s="17" t="s">
        <v>117</v>
      </c>
      <c r="C60" s="56" t="s">
        <v>115</v>
      </c>
      <c r="D60" s="56" t="s">
        <v>27</v>
      </c>
      <c r="E60" s="57" t="s">
        <v>116</v>
      </c>
      <c r="F60" s="75">
        <v>17.801</v>
      </c>
      <c r="G60" s="18"/>
      <c r="H60" s="18"/>
      <c r="I60" s="18"/>
      <c r="J60" s="18"/>
      <c r="K60" s="18"/>
      <c r="L60" s="18"/>
      <c r="M60" s="18"/>
      <c r="N60" s="18">
        <v>1</v>
      </c>
      <c r="O60" s="18"/>
      <c r="P60" s="18"/>
      <c r="Q60" s="18">
        <v>1</v>
      </c>
      <c r="R60" s="18"/>
      <c r="S60" s="18"/>
      <c r="T60" s="46">
        <f aca="true" t="shared" si="2" ref="T60:T67">SUM(P60:Q60)</f>
        <v>1</v>
      </c>
    </row>
    <row r="61" spans="1:20" s="21" customFormat="1" ht="16.5" hidden="1">
      <c r="A61" s="63" t="s">
        <v>132</v>
      </c>
      <c r="B61" s="17" t="s">
        <v>133</v>
      </c>
      <c r="C61" s="56" t="s">
        <v>134</v>
      </c>
      <c r="D61" s="56" t="s">
        <v>27</v>
      </c>
      <c r="E61" s="57" t="s">
        <v>135</v>
      </c>
      <c r="F61" s="75">
        <v>17.801</v>
      </c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>
        <v>8648.69</v>
      </c>
      <c r="R61" s="18"/>
      <c r="S61" s="18"/>
      <c r="T61" s="46">
        <f t="shared" si="2"/>
        <v>8648.69</v>
      </c>
    </row>
    <row r="62" spans="1:20" s="21" customFormat="1" ht="16.5" hidden="1">
      <c r="A62" s="63"/>
      <c r="B62" s="17"/>
      <c r="C62" s="56"/>
      <c r="D62" s="56"/>
      <c r="E62" s="57"/>
      <c r="F62" s="75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46">
        <f t="shared" si="2"/>
        <v>0</v>
      </c>
    </row>
    <row r="63" spans="1:20" s="21" customFormat="1" ht="16.5" hidden="1">
      <c r="A63" s="58" t="s">
        <v>8</v>
      </c>
      <c r="B63" s="17"/>
      <c r="C63" s="56"/>
      <c r="D63" s="56"/>
      <c r="E63" s="57"/>
      <c r="F63" s="17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46">
        <f t="shared" si="2"/>
        <v>0</v>
      </c>
    </row>
    <row r="64" spans="1:20" s="21" customFormat="1" ht="16.5" hidden="1">
      <c r="A64" s="15" t="s">
        <v>62</v>
      </c>
      <c r="B64" s="11"/>
      <c r="C64" s="12"/>
      <c r="D64" s="12"/>
      <c r="E64" s="13"/>
      <c r="F64" s="14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46">
        <f t="shared" si="2"/>
        <v>0</v>
      </c>
    </row>
    <row r="65" spans="1:20" s="21" customFormat="1" ht="16.5" hidden="1">
      <c r="A65" s="72" t="s">
        <v>89</v>
      </c>
      <c r="B65" s="17" t="s">
        <v>63</v>
      </c>
      <c r="C65" s="69" t="s">
        <v>64</v>
      </c>
      <c r="D65" s="47" t="s">
        <v>66</v>
      </c>
      <c r="E65" s="57" t="s">
        <v>65</v>
      </c>
      <c r="F65" s="15">
        <v>17.277</v>
      </c>
      <c r="G65" s="18"/>
      <c r="H65" s="18"/>
      <c r="I65" s="18">
        <v>326608</v>
      </c>
      <c r="J65" s="18"/>
      <c r="K65" s="18">
        <v>-1</v>
      </c>
      <c r="L65" s="18"/>
      <c r="M65" s="18"/>
      <c r="N65" s="18"/>
      <c r="O65" s="18"/>
      <c r="P65" s="18"/>
      <c r="Q65" s="18"/>
      <c r="R65" s="18"/>
      <c r="S65" s="18"/>
      <c r="T65" s="46">
        <f t="shared" si="2"/>
        <v>0</v>
      </c>
    </row>
    <row r="66" spans="1:20" s="21" customFormat="1" ht="16.5" hidden="1">
      <c r="A66" s="72" t="s">
        <v>89</v>
      </c>
      <c r="B66" s="17" t="s">
        <v>90</v>
      </c>
      <c r="C66" s="69" t="s">
        <v>64</v>
      </c>
      <c r="D66" s="47" t="s">
        <v>66</v>
      </c>
      <c r="E66" s="57" t="s">
        <v>65</v>
      </c>
      <c r="F66" s="15">
        <v>17.277</v>
      </c>
      <c r="G66" s="18"/>
      <c r="H66" s="18"/>
      <c r="I66" s="18"/>
      <c r="J66" s="18"/>
      <c r="K66" s="18">
        <v>1</v>
      </c>
      <c r="L66" s="18"/>
      <c r="M66" s="18"/>
      <c r="N66" s="18"/>
      <c r="O66" s="18"/>
      <c r="P66" s="18"/>
      <c r="Q66" s="18"/>
      <c r="R66" s="18"/>
      <c r="S66" s="18"/>
      <c r="T66" s="46">
        <f t="shared" si="2"/>
        <v>0</v>
      </c>
    </row>
    <row r="67" spans="1:20" s="21" customFormat="1" ht="16.5" hidden="1">
      <c r="A67" s="22"/>
      <c r="B67" s="17"/>
      <c r="C67" s="15"/>
      <c r="D67" s="15"/>
      <c r="E67" s="15"/>
      <c r="F67" s="15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6">
        <f t="shared" si="2"/>
        <v>0</v>
      </c>
    </row>
    <row r="68" spans="1:20" s="21" customFormat="1" ht="16.5" hidden="1">
      <c r="A68" s="22"/>
      <c r="B68" s="17"/>
      <c r="C68" s="15"/>
      <c r="D68" s="15"/>
      <c r="E68" s="15"/>
      <c r="F68" s="15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6">
        <f>SUM(M68:N68)</f>
        <v>0</v>
      </c>
    </row>
    <row r="69" spans="1:20" s="10" customFormat="1" ht="17.25" thickBot="1">
      <c r="A69" s="50"/>
      <c r="B69" s="17"/>
      <c r="C69" s="56"/>
      <c r="D69" s="56"/>
      <c r="E69" s="57"/>
      <c r="F69" s="15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6">
        <f t="shared" si="1"/>
        <v>0</v>
      </c>
    </row>
    <row r="70" spans="1:20" s="10" customFormat="1" ht="17.25" thickBot="1">
      <c r="A70" s="41" t="s">
        <v>0</v>
      </c>
      <c r="B70" s="42"/>
      <c r="C70" s="43"/>
      <c r="D70" s="43"/>
      <c r="E70" s="43"/>
      <c r="F70" s="44"/>
      <c r="G70" s="45">
        <f>SUM(G8:G69)</f>
        <v>322598</v>
      </c>
      <c r="H70" s="68">
        <f>SUM(H6:H69)</f>
        <v>561774</v>
      </c>
      <c r="I70" s="68">
        <f>SUM(I63:I69)</f>
        <v>326608</v>
      </c>
      <c r="J70" s="68">
        <f>SUM(J7:J69)</f>
        <v>991378</v>
      </c>
      <c r="K70" s="68">
        <f>SUM(K31:K69)</f>
        <v>4698.37</v>
      </c>
      <c r="L70" s="68">
        <f>SUM(L6:L24)</f>
        <v>1087334</v>
      </c>
      <c r="M70" s="68">
        <f>SUM(M30:M69)</f>
        <v>14555.539999999999</v>
      </c>
      <c r="N70" s="68">
        <f>SUM(N57:N69)</f>
        <v>25946</v>
      </c>
      <c r="O70" s="68">
        <f>SUM(O30:O69)</f>
        <v>2006.95</v>
      </c>
      <c r="P70" s="68">
        <f>SUM(P7:P69)</f>
        <v>96190.3</v>
      </c>
      <c r="Q70" s="68">
        <f>SUM(Q29:Q69)</f>
        <v>25946.059999999998</v>
      </c>
      <c r="R70" s="68">
        <f>SUM(R24:R69)</f>
        <v>23000</v>
      </c>
      <c r="S70" s="68">
        <f>SUM(S24:S69)</f>
        <v>1584</v>
      </c>
      <c r="T70" s="46">
        <f t="shared" si="1"/>
        <v>2202358</v>
      </c>
    </row>
    <row r="71" spans="1:20" s="10" customFormat="1" ht="16.5">
      <c r="A71" s="24"/>
      <c r="B71" s="24"/>
      <c r="C71" s="25"/>
      <c r="D71" s="25"/>
      <c r="E71" s="25"/>
      <c r="F71" s="26"/>
      <c r="G71" s="27"/>
      <c r="H71" s="27" t="s">
        <v>145</v>
      </c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8"/>
    </row>
    <row r="72" spans="1:19" s="10" customFormat="1" ht="16.5">
      <c r="A72" s="23" t="s">
        <v>9</v>
      </c>
      <c r="C72" s="29"/>
      <c r="D72" s="29"/>
      <c r="E72" s="29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</row>
    <row r="73" spans="1:19" s="10" customFormat="1" ht="16.5" hidden="1">
      <c r="A73" s="19" t="s">
        <v>50</v>
      </c>
      <c r="C73" s="29"/>
      <c r="D73" s="29"/>
      <c r="E73" s="29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</row>
    <row r="74" spans="1:19" s="10" customFormat="1" ht="16.5" hidden="1">
      <c r="A74" s="20" t="s">
        <v>47</v>
      </c>
      <c r="C74" s="29"/>
      <c r="D74" s="29"/>
      <c r="E74" s="29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</row>
    <row r="75" spans="1:19" s="10" customFormat="1" ht="16.5" hidden="1">
      <c r="A75" s="23" t="s">
        <v>46</v>
      </c>
      <c r="C75" s="29"/>
      <c r="D75" s="29"/>
      <c r="E75" s="29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</row>
    <row r="76" spans="1:19" s="10" customFormat="1" ht="16.5" hidden="1">
      <c r="A76" s="23" t="s">
        <v>52</v>
      </c>
      <c r="C76" s="29"/>
      <c r="D76" s="29"/>
      <c r="E76" s="29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</row>
    <row r="77" spans="1:19" s="10" customFormat="1" ht="16.5" hidden="1">
      <c r="A77" s="23" t="s">
        <v>53</v>
      </c>
      <c r="C77" s="29"/>
      <c r="D77" s="29"/>
      <c r="E77" s="29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</row>
    <row r="78" ht="15" hidden="1">
      <c r="A78" s="23" t="s">
        <v>68</v>
      </c>
    </row>
    <row r="79" ht="15" hidden="1">
      <c r="A79" s="23" t="s">
        <v>67</v>
      </c>
    </row>
    <row r="80" ht="15" hidden="1">
      <c r="A80" s="23" t="s">
        <v>79</v>
      </c>
    </row>
    <row r="81" ht="15" hidden="1">
      <c r="A81" s="23" t="s">
        <v>78</v>
      </c>
    </row>
    <row r="82" ht="15" hidden="1">
      <c r="A82" s="23" t="s">
        <v>91</v>
      </c>
    </row>
    <row r="83" ht="15" hidden="1">
      <c r="A83" s="23" t="s">
        <v>87</v>
      </c>
    </row>
    <row r="84" ht="15" hidden="1">
      <c r="A84" s="23" t="s">
        <v>88</v>
      </c>
    </row>
    <row r="85" ht="15" hidden="1">
      <c r="A85" s="23" t="s">
        <v>98</v>
      </c>
    </row>
    <row r="86" ht="15" hidden="1">
      <c r="A86" s="23" t="s">
        <v>99</v>
      </c>
    </row>
    <row r="87" ht="15" hidden="1">
      <c r="A87" s="23" t="s">
        <v>109</v>
      </c>
    </row>
    <row r="88" ht="15" hidden="1">
      <c r="A88" s="23" t="s">
        <v>87</v>
      </c>
    </row>
    <row r="89" ht="15" hidden="1">
      <c r="A89" s="23" t="s">
        <v>118</v>
      </c>
    </row>
    <row r="90" ht="15" hidden="1">
      <c r="A90" s="23" t="s">
        <v>112</v>
      </c>
    </row>
    <row r="91" ht="15" hidden="1">
      <c r="A91" s="23" t="s">
        <v>124</v>
      </c>
    </row>
    <row r="92" ht="15" hidden="1">
      <c r="A92" s="23" t="s">
        <v>87</v>
      </c>
    </row>
    <row r="93" ht="15" hidden="1">
      <c r="A93" s="23" t="s">
        <v>130</v>
      </c>
    </row>
    <row r="94" ht="15" hidden="1">
      <c r="A94" s="23" t="s">
        <v>129</v>
      </c>
    </row>
    <row r="95" ht="15" hidden="1">
      <c r="A95" s="23" t="s">
        <v>137</v>
      </c>
    </row>
    <row r="96" ht="15" hidden="1">
      <c r="A96" s="23" t="s">
        <v>136</v>
      </c>
    </row>
    <row r="97" ht="15" hidden="1">
      <c r="A97" s="23" t="s">
        <v>140</v>
      </c>
    </row>
    <row r="98" ht="15" hidden="1">
      <c r="A98" s="23" t="s">
        <v>139</v>
      </c>
    </row>
    <row r="99" ht="15">
      <c r="A99" s="23" t="s">
        <v>144</v>
      </c>
    </row>
    <row r="100" ht="15">
      <c r="A100" s="23" t="s">
        <v>143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2019-01-09T17:18:17Z</cp:lastPrinted>
  <dcterms:created xsi:type="dcterms:W3CDTF">2000-04-13T13:33:42Z</dcterms:created>
  <dcterms:modified xsi:type="dcterms:W3CDTF">2020-01-23T14:23:56Z</dcterms:modified>
  <cp:category/>
  <cp:version/>
  <cp:contentType/>
  <cp:contentStatus/>
</cp:coreProperties>
</file>