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25" windowWidth="12120" windowHeight="4080" activeTab="0"/>
  </bookViews>
  <sheets>
    <sheet name="NEW BEDFORD" sheetId="1" r:id="rId1"/>
  </sheets>
  <definedNames>
    <definedName name="_xlnm.Print_Area" localSheetId="0">'NEW BEDFORD'!$A$1:$G$68</definedName>
  </definedNames>
  <calcPr fullCalcOnLoad="1"/>
</workbook>
</file>

<file path=xl/sharedStrings.xml><?xml version="1.0" encoding="utf-8"?>
<sst xmlns="http://schemas.openxmlformats.org/spreadsheetml/2006/main" count="233" uniqueCount="121">
  <si>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</si>
  <si>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</si>
  <si>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</si>
  <si>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</si>
  <si>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</si>
  <si>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</si>
  <si>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</si>
  <si>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</si>
  <si>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</si>
  <si>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</si>
  <si>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</si>
  <si>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</si>
  <si>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</si>
  <si>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GREATER NEW BEDFORD</t>
  </si>
  <si>
    <t>WORKFORCE TRAINING FUND</t>
  </si>
  <si>
    <t>7003-0135</t>
  </si>
  <si>
    <t>N/A</t>
  </si>
  <si>
    <t>CT EOL 19CCNBEDTRADE</t>
  </si>
  <si>
    <t>JULY 1, 2019- JUNE 30, 2020</t>
  </si>
  <si>
    <t>7003-1631</t>
  </si>
  <si>
    <t>7003-1630</t>
  </si>
  <si>
    <t>7003-1778</t>
  </si>
  <si>
    <t>STATE ONE STOP</t>
  </si>
  <si>
    <t>7003-0803</t>
  </si>
  <si>
    <t>7002-6626</t>
  </si>
  <si>
    <t>WP 10%</t>
  </si>
  <si>
    <t>17.207</t>
  </si>
  <si>
    <t>FUIREA18</t>
  </si>
  <si>
    <t>7002-6624</t>
  </si>
  <si>
    <t>REA8</t>
  </si>
  <si>
    <t>CT EOL 19CCNBEDNEGREA</t>
  </si>
  <si>
    <t>DOE -ELEMENTARY &amp; SECONDARY ED</t>
  </si>
  <si>
    <t>84.002A</t>
  </si>
  <si>
    <t xml:space="preserve">4400-1979 </t>
  </si>
  <si>
    <t>DOE-CAREER PATHWAYS</t>
  </si>
  <si>
    <t>MA COMMISSION FOR THE BLIND</t>
  </si>
  <si>
    <t>MA REHAB COMMISSION</t>
  </si>
  <si>
    <t>FUIREA19</t>
  </si>
  <si>
    <t>REA9</t>
  </si>
  <si>
    <t xml:space="preserve">BUDGET SHEET #1 </t>
  </si>
  <si>
    <t>TO ADD WTF &amp; SOS FUNDS</t>
  </si>
  <si>
    <t>BUDGET #1 FY20</t>
  </si>
  <si>
    <t>CT EOL 20CCNBEDSOSWTF</t>
  </si>
  <si>
    <t>J464</t>
  </si>
  <si>
    <t>J484</t>
  </si>
  <si>
    <t>WTRUSTF20</t>
  </si>
  <si>
    <t>STOSCC2020</t>
  </si>
  <si>
    <t>INITIAL AWARD FY20 AUGUST 7, 2019</t>
  </si>
  <si>
    <t>BUDGET#1 FY20 AUGUST 9, 2019</t>
  </si>
  <si>
    <t>TO ADD WP FUNDS</t>
  </si>
  <si>
    <t>CT EOL 20CCNBEDWP</t>
  </si>
  <si>
    <t>WP 90%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</si>
  <si>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</si>
  <si>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</si>
  <si>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</si>
  <si>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</si>
  <si>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</si>
  <si>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</si>
  <si>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#2 FY20</t>
  </si>
  <si>
    <t>CT EOL 20CCNBEDWIA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</si>
  <si>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</si>
  <si>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</si>
  <si>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</si>
  <si>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</si>
  <si>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</si>
  <si>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</si>
  <si>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</si>
  <si>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</si>
  <si>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BUDGET#2 FY20 AUGUST 30, 2019</t>
  </si>
  <si>
    <t>TO ADD WIOA FUNDS</t>
  </si>
  <si>
    <t>BUDGET #3 FY20</t>
  </si>
  <si>
    <t>VOID</t>
  </si>
  <si>
    <t>BUDGET#3 FY20 SEPTEMBER 12, 2019</t>
  </si>
  <si>
    <t>TO ADD WP FUNDS LESS RETAINED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</si>
  <si>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</si>
  <si>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</si>
  <si>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</si>
  <si>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</si>
  <si>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</si>
  <si>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</si>
  <si>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</si>
  <si>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</si>
  <si>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</si>
  <si>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</si>
  <si>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</si>
  <si>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</si>
  <si>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</si>
  <si>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BUDGET#5 FY20 NOVEMBER 5, 2019</t>
  </si>
  <si>
    <t>TO ADD WIOA FUNDS (OCT ALLOCATION) less retained if applicable</t>
  </si>
  <si>
    <t>BUDGET #5 FY20</t>
  </si>
  <si>
    <t>BUDGET #6 FY20</t>
  </si>
  <si>
    <t>BUDGET#6 FY20 NOVEMBER 26, 2019</t>
  </si>
  <si>
    <t>OCT 30, 2019-JUNE 30, 2020</t>
  </si>
  <si>
    <t>FV002A1922</t>
  </si>
  <si>
    <t>7038-0107</t>
  </si>
  <si>
    <t>J423</t>
  </si>
  <si>
    <t>RTND</t>
  </si>
  <si>
    <t>BUDGET #7 FY20</t>
  </si>
  <si>
    <t>TO DTA FUNDS</t>
  </si>
  <si>
    <t>DTA</t>
  </si>
  <si>
    <t>SPSS2020</t>
  </si>
  <si>
    <t>J427</t>
  </si>
  <si>
    <t>BUDGET#7 FY20 DECEMBER 16, 2019</t>
  </si>
  <si>
    <t>BUDGET #8 FY20</t>
  </si>
  <si>
    <t>CT EOL 20CCNBEDVETSUI</t>
  </si>
  <si>
    <t>DVOP (SERVICE DATE 10.1.19-12.31.20)</t>
  </si>
  <si>
    <t>OCT 1, 2019-JUNE 30, 2020</t>
  </si>
  <si>
    <t>FVETS2020</t>
  </si>
  <si>
    <t>7002-6628</t>
  </si>
  <si>
    <t>J409</t>
  </si>
  <si>
    <t>JULY 1, 2020-DEC 31, 2020</t>
  </si>
  <si>
    <t>DVOP (SERVICE DATE 7.1.19-12.31.19)</t>
  </si>
  <si>
    <t>JULY 1, 2019-DEC 31, 2019</t>
  </si>
  <si>
    <t>FVETS2019</t>
  </si>
  <si>
    <t>J309</t>
  </si>
  <si>
    <t>TO ADD DVOP FUNDS</t>
  </si>
  <si>
    <t>BUDGET#8 FY20 DECEMBER 18, 2019</t>
  </si>
  <si>
    <t>BUDGET #9 FY20</t>
  </si>
  <si>
    <t>TO ADD ADDITIONAL SOS FUNDS</t>
  </si>
  <si>
    <t>BUDGET#9 FY20 JANUARY 15, 2020</t>
  </si>
  <si>
    <t>ADDITIONAL STATE ONE STOP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</si>
</sst>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7" fontId="9" fillId="0" borderId="0" xfId="0" applyNumberFormat="1" applyFont="1" applyAlignment="1">
      <alignment/>
    </xf>
    <xf numFmtId="7" fontId="8" fillId="0" borderId="0" xfId="0" applyNumberFormat="1" applyFont="1" applyFill="1" applyAlignment="1">
      <alignment/>
    </xf>
    <xf numFmtId="0" fontId="9" fillId="33" borderId="12" xfId="0" applyFont="1" applyFill="1" applyBorder="1" applyAlignment="1">
      <alignment horizontal="left"/>
    </xf>
    <xf numFmtId="44" fontId="8" fillId="0" borderId="0" xfId="44" applyFont="1" applyFill="1" applyAlignment="1">
      <alignment/>
    </xf>
    <xf numFmtId="44" fontId="8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zoomScalePageLayoutView="0" workbookViewId="0" topLeftCell="A2">
      <selection activeCell="P10" sqref="P10"/>
    </sheetView>
  </sheetViews>
  <sheetFormatPr defaultColWidth="9.140625" defaultRowHeight="12.75"/>
  <cols>
    <col min="1" max="1" width="55.14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3.28125" style="4" hidden="1" customWidth="1"/>
    <col min="8" max="8" width="13.7109375" style="4" hidden="1" customWidth="1"/>
    <col min="9" max="13" width="15.00390625" style="4" hidden="1" customWidth="1"/>
    <col min="14" max="15" width="13.7109375" style="4" hidden="1" customWidth="1"/>
    <col min="16" max="16" width="13.7109375" style="4" customWidth="1"/>
    <col min="17" max="17" width="15.00390625" style="3" hidden="1" customWidth="1"/>
    <col min="18" max="18" width="18.7109375" style="3" customWidth="1"/>
    <col min="19" max="19" width="12.7109375" style="3" bestFit="1" customWidth="1"/>
    <col min="20" max="20" width="14.00390625" style="3" bestFit="1" customWidth="1"/>
    <col min="21" max="16384" width="9.140625" style="3" customWidth="1"/>
  </cols>
  <sheetData>
    <row r="1" spans="1:16" ht="20.25">
      <c r="A1" s="3" t="s">
        <v>11</v>
      </c>
      <c r="B1" s="66" t="s">
        <v>10</v>
      </c>
      <c r="C1" s="67"/>
      <c r="D1" s="67"/>
      <c r="E1" s="67"/>
      <c r="F1" s="67"/>
      <c r="G1" s="67"/>
      <c r="H1" s="39"/>
      <c r="I1" s="39"/>
      <c r="J1" s="39"/>
      <c r="K1" s="39"/>
      <c r="L1" s="39"/>
      <c r="M1" s="39"/>
      <c r="N1" s="39"/>
      <c r="O1" s="39"/>
      <c r="P1" s="39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0.25">
      <c r="A4" s="5"/>
      <c r="B4" s="6"/>
      <c r="C4" s="1"/>
    </row>
    <row r="5" spans="1:17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41</v>
      </c>
      <c r="I5" s="10" t="s">
        <v>58</v>
      </c>
      <c r="J5" s="10" t="s">
        <v>70</v>
      </c>
      <c r="K5" s="10" t="s">
        <v>74</v>
      </c>
      <c r="L5" s="10" t="s">
        <v>89</v>
      </c>
      <c r="M5" s="10" t="s">
        <v>90</v>
      </c>
      <c r="N5" s="10" t="s">
        <v>97</v>
      </c>
      <c r="O5" s="10" t="s">
        <v>103</v>
      </c>
      <c r="P5" s="10" t="s">
        <v>117</v>
      </c>
      <c r="Q5" s="40" t="s">
        <v>6</v>
      </c>
    </row>
    <row r="6" spans="1:17" s="24" customFormat="1" ht="16.5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7"/>
    </row>
    <row r="7" spans="1:17" s="24" customFormat="1" ht="16.5">
      <c r="A7" s="16" t="s">
        <v>42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</row>
    <row r="8" spans="1:17" s="11" customFormat="1" ht="16.5" hidden="1">
      <c r="A8" s="41" t="s">
        <v>14</v>
      </c>
      <c r="B8" s="18" t="s">
        <v>18</v>
      </c>
      <c r="C8" s="42" t="s">
        <v>45</v>
      </c>
      <c r="D8" s="42" t="s">
        <v>15</v>
      </c>
      <c r="E8" s="42" t="s">
        <v>43</v>
      </c>
      <c r="F8" s="16" t="s">
        <v>16</v>
      </c>
      <c r="G8" s="21">
        <v>95000</v>
      </c>
      <c r="H8" s="21"/>
      <c r="I8" s="21"/>
      <c r="J8" s="21"/>
      <c r="K8" s="21"/>
      <c r="L8" s="21"/>
      <c r="M8" s="21"/>
      <c r="N8" s="21"/>
      <c r="O8" s="21"/>
      <c r="P8" s="21"/>
      <c r="Q8" s="45">
        <f>SUM(G8:I8)</f>
        <v>95000</v>
      </c>
    </row>
    <row r="9" spans="1:17" s="11" customFormat="1" ht="16.5" hidden="1">
      <c r="A9" s="49" t="s">
        <v>22</v>
      </c>
      <c r="B9" s="18" t="s">
        <v>18</v>
      </c>
      <c r="C9" s="42" t="s">
        <v>46</v>
      </c>
      <c r="D9" s="42" t="s">
        <v>23</v>
      </c>
      <c r="E9" s="42" t="s">
        <v>44</v>
      </c>
      <c r="F9" s="18" t="s">
        <v>16</v>
      </c>
      <c r="G9" s="21">
        <v>141204</v>
      </c>
      <c r="H9" s="21"/>
      <c r="I9" s="21"/>
      <c r="J9" s="21"/>
      <c r="K9" s="21"/>
      <c r="L9" s="21"/>
      <c r="M9" s="21"/>
      <c r="N9" s="21"/>
      <c r="O9" s="21"/>
      <c r="P9" s="21"/>
      <c r="Q9" s="45">
        <f aca="true" t="shared" si="0" ref="Q9:Q31">SUM(G9:I9)</f>
        <v>141204</v>
      </c>
    </row>
    <row r="10" spans="1:17" s="11" customFormat="1" ht="16.5">
      <c r="A10" s="49" t="s">
        <v>120</v>
      </c>
      <c r="B10" s="18" t="s">
        <v>18</v>
      </c>
      <c r="C10" s="42" t="s">
        <v>46</v>
      </c>
      <c r="D10" s="42" t="s">
        <v>23</v>
      </c>
      <c r="E10" s="42" t="s">
        <v>44</v>
      </c>
      <c r="F10" s="18" t="s">
        <v>16</v>
      </c>
      <c r="G10" s="21"/>
      <c r="H10" s="21"/>
      <c r="I10" s="21"/>
      <c r="J10" s="21"/>
      <c r="K10" s="21"/>
      <c r="L10" s="21"/>
      <c r="M10" s="21"/>
      <c r="N10" s="21"/>
      <c r="O10" s="21"/>
      <c r="P10" s="21">
        <v>14280</v>
      </c>
      <c r="Q10" s="45">
        <f>SUM(O10:P10)</f>
        <v>14280</v>
      </c>
    </row>
    <row r="11" spans="1:17" s="11" customFormat="1" ht="16.5">
      <c r="A11" s="49"/>
      <c r="B11" s="18"/>
      <c r="C11" s="48"/>
      <c r="D11" s="48"/>
      <c r="E11" s="48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45">
        <f t="shared" si="0"/>
        <v>0</v>
      </c>
    </row>
    <row r="12" spans="1:17" s="27" customFormat="1" ht="16.5" hidden="1">
      <c r="A12" s="10" t="s">
        <v>8</v>
      </c>
      <c r="B12" s="12"/>
      <c r="C12" s="20"/>
      <c r="D12" s="15"/>
      <c r="E12" s="12"/>
      <c r="F12" s="12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45">
        <f t="shared" si="0"/>
        <v>0</v>
      </c>
    </row>
    <row r="13" spans="1:17" s="11" customFormat="1" ht="16.5" hidden="1">
      <c r="A13" s="16" t="s">
        <v>17</v>
      </c>
      <c r="B13" s="12"/>
      <c r="C13" s="20"/>
      <c r="D13" s="15"/>
      <c r="E13" s="12"/>
      <c r="F13" s="12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45">
        <f t="shared" si="0"/>
        <v>0</v>
      </c>
    </row>
    <row r="14" spans="1:17" s="27" customFormat="1" ht="15" hidden="1">
      <c r="A14" s="10" t="s">
        <v>8</v>
      </c>
      <c r="B14" s="18"/>
      <c r="C14" s="42"/>
      <c r="D14" s="42"/>
      <c r="E14" s="44"/>
      <c r="F14" s="16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45">
        <f t="shared" si="0"/>
        <v>0</v>
      </c>
    </row>
    <row r="15" spans="1:17" s="27" customFormat="1" ht="15" hidden="1">
      <c r="A15" s="16" t="s">
        <v>104</v>
      </c>
      <c r="B15" s="18"/>
      <c r="C15" s="42"/>
      <c r="D15" s="42"/>
      <c r="E15" s="44"/>
      <c r="F15" s="16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5">
        <f t="shared" si="0"/>
        <v>0</v>
      </c>
    </row>
    <row r="16" spans="1:17" s="11" customFormat="1" ht="16.5" hidden="1">
      <c r="A16" s="64" t="s">
        <v>105</v>
      </c>
      <c r="B16" s="18" t="s">
        <v>106</v>
      </c>
      <c r="C16" s="42" t="s">
        <v>107</v>
      </c>
      <c r="D16" s="42" t="s">
        <v>108</v>
      </c>
      <c r="E16" s="44" t="s">
        <v>109</v>
      </c>
      <c r="F16" s="65">
        <v>17.801</v>
      </c>
      <c r="G16" s="19"/>
      <c r="H16" s="19"/>
      <c r="I16" s="19"/>
      <c r="J16" s="19"/>
      <c r="K16" s="19"/>
      <c r="L16" s="19"/>
      <c r="M16" s="19"/>
      <c r="N16" s="19"/>
      <c r="O16" s="19">
        <f>6952.95-1</f>
        <v>6951.95</v>
      </c>
      <c r="P16" s="19"/>
      <c r="Q16" s="45">
        <f t="shared" si="0"/>
        <v>0</v>
      </c>
    </row>
    <row r="17" spans="1:17" s="11" customFormat="1" ht="16.5" hidden="1">
      <c r="A17" s="64" t="s">
        <v>105</v>
      </c>
      <c r="B17" s="18" t="s">
        <v>110</v>
      </c>
      <c r="C17" s="42" t="s">
        <v>107</v>
      </c>
      <c r="D17" s="42" t="s">
        <v>108</v>
      </c>
      <c r="E17" s="44" t="s">
        <v>109</v>
      </c>
      <c r="F17" s="65">
        <v>17.801</v>
      </c>
      <c r="G17" s="19"/>
      <c r="H17" s="19"/>
      <c r="I17" s="19"/>
      <c r="J17" s="19"/>
      <c r="K17" s="19"/>
      <c r="L17" s="19"/>
      <c r="M17" s="19"/>
      <c r="N17" s="19"/>
      <c r="O17" s="19">
        <v>1</v>
      </c>
      <c r="P17" s="19"/>
      <c r="Q17" s="45">
        <f t="shared" si="0"/>
        <v>0</v>
      </c>
    </row>
    <row r="18" spans="1:17" s="11" customFormat="1" ht="16.5" hidden="1">
      <c r="A18" s="64" t="s">
        <v>111</v>
      </c>
      <c r="B18" s="18" t="s">
        <v>112</v>
      </c>
      <c r="C18" s="42" t="s">
        <v>113</v>
      </c>
      <c r="D18" s="42" t="s">
        <v>108</v>
      </c>
      <c r="E18" s="44" t="s">
        <v>114</v>
      </c>
      <c r="F18" s="65">
        <v>17.801</v>
      </c>
      <c r="G18" s="19"/>
      <c r="H18" s="19"/>
      <c r="I18" s="19"/>
      <c r="J18" s="19"/>
      <c r="K18" s="19"/>
      <c r="L18" s="19"/>
      <c r="M18" s="19"/>
      <c r="N18" s="19"/>
      <c r="O18" s="19">
        <v>3476.48</v>
      </c>
      <c r="P18" s="19"/>
      <c r="Q18" s="45">
        <f t="shared" si="0"/>
        <v>0</v>
      </c>
    </row>
    <row r="19" spans="1:17" s="11" customFormat="1" ht="16.5">
      <c r="A19" s="55"/>
      <c r="B19" s="18"/>
      <c r="C19" s="48"/>
      <c r="D19" s="48"/>
      <c r="E19" s="16"/>
      <c r="F19" s="4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45">
        <f t="shared" si="0"/>
        <v>0</v>
      </c>
    </row>
    <row r="20" spans="1:17" s="11" customFormat="1" ht="16.5">
      <c r="A20" s="43"/>
      <c r="B20" s="18"/>
      <c r="C20" s="42"/>
      <c r="D20" s="42"/>
      <c r="E20" s="44"/>
      <c r="F20" s="16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45">
        <f t="shared" si="0"/>
        <v>0</v>
      </c>
    </row>
    <row r="21" spans="1:17" s="11" customFormat="1" ht="16.5">
      <c r="A21" s="43"/>
      <c r="B21" s="18"/>
      <c r="C21" s="42"/>
      <c r="D21" s="42"/>
      <c r="E21" s="44"/>
      <c r="F21" s="16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45">
        <f t="shared" si="0"/>
        <v>0</v>
      </c>
    </row>
    <row r="22" spans="1:17" s="11" customFormat="1" ht="16.5" hidden="1">
      <c r="A22" s="10" t="s">
        <v>8</v>
      </c>
      <c r="B22" s="12"/>
      <c r="C22" s="42"/>
      <c r="D22" s="42"/>
      <c r="E22" s="44"/>
      <c r="F22" s="16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45">
        <f t="shared" si="0"/>
        <v>0</v>
      </c>
    </row>
    <row r="23" spans="1:17" s="11" customFormat="1" ht="16.5" hidden="1">
      <c r="A23" s="16" t="s">
        <v>30</v>
      </c>
      <c r="B23" s="12"/>
      <c r="C23" s="42"/>
      <c r="D23" s="42"/>
      <c r="E23" s="44"/>
      <c r="F23" s="16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45">
        <f t="shared" si="0"/>
        <v>0</v>
      </c>
    </row>
    <row r="24" spans="1:17" s="11" customFormat="1" ht="16.5" hidden="1">
      <c r="A24" s="43"/>
      <c r="B24" s="18"/>
      <c r="C24" s="42" t="s">
        <v>27</v>
      </c>
      <c r="D24" s="42" t="s">
        <v>28</v>
      </c>
      <c r="E24" s="44" t="s">
        <v>29</v>
      </c>
      <c r="F24" s="16">
        <v>17.225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45">
        <f t="shared" si="0"/>
        <v>0</v>
      </c>
    </row>
    <row r="25" spans="1:17" s="11" customFormat="1" ht="16.5" hidden="1">
      <c r="A25" s="43"/>
      <c r="B25" s="18"/>
      <c r="C25" s="42" t="s">
        <v>27</v>
      </c>
      <c r="D25" s="42" t="s">
        <v>28</v>
      </c>
      <c r="E25" s="44" t="s">
        <v>29</v>
      </c>
      <c r="F25" s="16">
        <v>17.225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45">
        <f t="shared" si="0"/>
        <v>0</v>
      </c>
    </row>
    <row r="26" spans="1:17" s="11" customFormat="1" ht="16.5" hidden="1">
      <c r="A26" s="25"/>
      <c r="B26" s="18"/>
      <c r="C26" s="16" t="s">
        <v>37</v>
      </c>
      <c r="D26" s="16" t="s">
        <v>28</v>
      </c>
      <c r="E26" s="16" t="s">
        <v>38</v>
      </c>
      <c r="F26" s="16">
        <v>17.225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45">
        <f t="shared" si="0"/>
        <v>0</v>
      </c>
    </row>
    <row r="27" spans="1:17" s="11" customFormat="1" ht="16.5" hidden="1">
      <c r="A27" s="25"/>
      <c r="B27" s="18"/>
      <c r="C27" s="16" t="s">
        <v>37</v>
      </c>
      <c r="D27" s="16" t="s">
        <v>28</v>
      </c>
      <c r="E27" s="16" t="s">
        <v>38</v>
      </c>
      <c r="F27" s="16">
        <v>17.225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45">
        <f t="shared" si="0"/>
        <v>0</v>
      </c>
    </row>
    <row r="28" spans="1:17" s="11" customFormat="1" ht="16.5" hidden="1">
      <c r="A28" s="43"/>
      <c r="B28" s="18"/>
      <c r="C28" s="42"/>
      <c r="D28" s="42"/>
      <c r="E28" s="44"/>
      <c r="F28" s="16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45">
        <f t="shared" si="0"/>
        <v>0</v>
      </c>
    </row>
    <row r="29" spans="1:17" s="11" customFormat="1" ht="16.5" hidden="1">
      <c r="A29" s="26"/>
      <c r="B29" s="12"/>
      <c r="C29" s="13"/>
      <c r="D29" s="13"/>
      <c r="E29" s="14"/>
      <c r="F29" s="15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45">
        <f t="shared" si="0"/>
        <v>0</v>
      </c>
    </row>
    <row r="30" spans="1:17" s="24" customFormat="1" ht="16.5" hidden="1">
      <c r="A30" s="10" t="s">
        <v>8</v>
      </c>
      <c r="B30" s="12"/>
      <c r="C30" s="13"/>
      <c r="D30" s="13"/>
      <c r="E30" s="14"/>
      <c r="F30" s="15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45">
        <f t="shared" si="0"/>
        <v>0</v>
      </c>
    </row>
    <row r="31" spans="1:17" s="24" customFormat="1" ht="16.5" hidden="1">
      <c r="A31" s="16" t="s">
        <v>59</v>
      </c>
      <c r="B31" s="12"/>
      <c r="C31" s="13"/>
      <c r="D31" s="13"/>
      <c r="E31" s="14"/>
      <c r="F31" s="15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5">
        <f t="shared" si="0"/>
        <v>0</v>
      </c>
    </row>
    <row r="32" spans="1:19" s="24" customFormat="1" ht="16.5" hidden="1">
      <c r="A32" s="43" t="s">
        <v>60</v>
      </c>
      <c r="B32" s="46" t="s">
        <v>18</v>
      </c>
      <c r="C32" s="47" t="s">
        <v>61</v>
      </c>
      <c r="D32" s="16" t="s">
        <v>19</v>
      </c>
      <c r="E32" s="40">
        <v>6401</v>
      </c>
      <c r="F32" s="18">
        <v>17.259</v>
      </c>
      <c r="G32" s="19"/>
      <c r="H32" s="19"/>
      <c r="I32" s="19">
        <f>560788-2</f>
        <v>560786</v>
      </c>
      <c r="J32" s="19"/>
      <c r="K32" s="19"/>
      <c r="L32" s="19">
        <v>-26287.168797</v>
      </c>
      <c r="M32" s="19"/>
      <c r="N32" s="19"/>
      <c r="O32" s="19"/>
      <c r="P32" s="19"/>
      <c r="Q32" s="45">
        <f>SUM(G32:L32)</f>
        <v>534498.831203</v>
      </c>
      <c r="S32" s="60"/>
    </row>
    <row r="33" spans="1:17" s="24" customFormat="1" ht="16.5" hidden="1">
      <c r="A33" s="43" t="s">
        <v>60</v>
      </c>
      <c r="B33" s="18" t="s">
        <v>55</v>
      </c>
      <c r="C33" s="47" t="s">
        <v>61</v>
      </c>
      <c r="D33" s="16" t="s">
        <v>19</v>
      </c>
      <c r="E33" s="40">
        <v>6401</v>
      </c>
      <c r="F33" s="18">
        <v>17.259</v>
      </c>
      <c r="G33" s="19"/>
      <c r="H33" s="19"/>
      <c r="I33" s="19">
        <v>1</v>
      </c>
      <c r="J33" s="19"/>
      <c r="K33" s="19"/>
      <c r="L33" s="19"/>
      <c r="M33" s="19"/>
      <c r="N33" s="19"/>
      <c r="O33" s="19"/>
      <c r="P33" s="19"/>
      <c r="Q33" s="45">
        <f aca="true" t="shared" si="1" ref="Q33:Q66">SUM(G33:L33)</f>
        <v>1</v>
      </c>
    </row>
    <row r="34" spans="1:17" s="24" customFormat="1" ht="16.5" hidden="1">
      <c r="A34" s="43" t="s">
        <v>60</v>
      </c>
      <c r="B34" s="18" t="s">
        <v>56</v>
      </c>
      <c r="C34" s="47" t="s">
        <v>61</v>
      </c>
      <c r="D34" s="16" t="s">
        <v>19</v>
      </c>
      <c r="E34" s="40">
        <v>6401</v>
      </c>
      <c r="F34" s="18">
        <v>17.259</v>
      </c>
      <c r="G34" s="19"/>
      <c r="H34" s="19"/>
      <c r="I34" s="19">
        <v>1</v>
      </c>
      <c r="J34" s="19"/>
      <c r="K34" s="19"/>
      <c r="L34" s="19"/>
      <c r="M34" s="19"/>
      <c r="N34" s="19"/>
      <c r="O34" s="19"/>
      <c r="P34" s="19"/>
      <c r="Q34" s="45">
        <f t="shared" si="1"/>
        <v>1</v>
      </c>
    </row>
    <row r="35" spans="1:17" s="27" customFormat="1" ht="15" hidden="1">
      <c r="A35" s="43" t="s">
        <v>62</v>
      </c>
      <c r="B35" s="46" t="s">
        <v>18</v>
      </c>
      <c r="C35" s="16" t="s">
        <v>63</v>
      </c>
      <c r="D35" s="48" t="s">
        <v>20</v>
      </c>
      <c r="E35" s="18" t="s">
        <v>64</v>
      </c>
      <c r="F35" s="48">
        <v>17.258</v>
      </c>
      <c r="G35" s="19"/>
      <c r="H35" s="19"/>
      <c r="I35" s="19">
        <f>76447-2</f>
        <v>76445</v>
      </c>
      <c r="J35" s="19"/>
      <c r="K35" s="19"/>
      <c r="L35" s="19"/>
      <c r="M35" s="19"/>
      <c r="N35" s="19"/>
      <c r="O35" s="19"/>
      <c r="P35" s="19"/>
      <c r="Q35" s="45">
        <f t="shared" si="1"/>
        <v>76445</v>
      </c>
    </row>
    <row r="36" spans="1:17" s="27" customFormat="1" ht="15" hidden="1">
      <c r="A36" s="43" t="s">
        <v>62</v>
      </c>
      <c r="B36" s="18" t="s">
        <v>55</v>
      </c>
      <c r="C36" s="16" t="s">
        <v>63</v>
      </c>
      <c r="D36" s="48" t="s">
        <v>20</v>
      </c>
      <c r="E36" s="18" t="s">
        <v>64</v>
      </c>
      <c r="F36" s="48">
        <v>17.258</v>
      </c>
      <c r="G36" s="19"/>
      <c r="H36" s="19"/>
      <c r="I36" s="19">
        <v>1</v>
      </c>
      <c r="J36" s="19"/>
      <c r="K36" s="19"/>
      <c r="L36" s="19"/>
      <c r="M36" s="19"/>
      <c r="N36" s="19"/>
      <c r="O36" s="19"/>
      <c r="P36" s="19"/>
      <c r="Q36" s="45">
        <f t="shared" si="1"/>
        <v>1</v>
      </c>
    </row>
    <row r="37" spans="1:17" s="27" customFormat="1" ht="15" hidden="1">
      <c r="A37" s="43" t="s">
        <v>62</v>
      </c>
      <c r="B37" s="18" t="s">
        <v>56</v>
      </c>
      <c r="C37" s="16" t="s">
        <v>63</v>
      </c>
      <c r="D37" s="48" t="s">
        <v>20</v>
      </c>
      <c r="E37" s="18" t="s">
        <v>64</v>
      </c>
      <c r="F37" s="48">
        <v>17.258</v>
      </c>
      <c r="G37" s="19"/>
      <c r="H37" s="19"/>
      <c r="I37" s="19">
        <v>1</v>
      </c>
      <c r="J37" s="19"/>
      <c r="K37" s="19"/>
      <c r="L37" s="19"/>
      <c r="M37" s="19"/>
      <c r="N37" s="19"/>
      <c r="O37" s="19"/>
      <c r="P37" s="19"/>
      <c r="Q37" s="45">
        <f t="shared" si="1"/>
        <v>1</v>
      </c>
    </row>
    <row r="38" spans="1:17" s="27" customFormat="1" ht="16.5" hidden="1">
      <c r="A38" s="43" t="s">
        <v>83</v>
      </c>
      <c r="B38" s="46" t="s">
        <v>18</v>
      </c>
      <c r="C38" s="58" t="s">
        <v>84</v>
      </c>
      <c r="D38" s="48" t="s">
        <v>20</v>
      </c>
      <c r="E38" s="18" t="s">
        <v>64</v>
      </c>
      <c r="F38" s="48">
        <v>17.258</v>
      </c>
      <c r="G38" s="19"/>
      <c r="H38" s="19"/>
      <c r="I38" s="19"/>
      <c r="J38" s="19"/>
      <c r="K38" s="19"/>
      <c r="L38" s="19">
        <f>395337.79-2</f>
        <v>395335.79</v>
      </c>
      <c r="M38" s="19"/>
      <c r="N38" s="19"/>
      <c r="O38" s="19"/>
      <c r="P38" s="19"/>
      <c r="Q38" s="45">
        <f t="shared" si="1"/>
        <v>395335.79</v>
      </c>
    </row>
    <row r="39" spans="1:17" s="27" customFormat="1" ht="16.5" hidden="1">
      <c r="A39" s="43" t="s">
        <v>83</v>
      </c>
      <c r="B39" s="18" t="s">
        <v>55</v>
      </c>
      <c r="C39" s="58" t="s">
        <v>84</v>
      </c>
      <c r="D39" s="48" t="s">
        <v>20</v>
      </c>
      <c r="E39" s="18" t="s">
        <v>64</v>
      </c>
      <c r="F39" s="48">
        <v>17.258</v>
      </c>
      <c r="G39" s="19"/>
      <c r="H39" s="19"/>
      <c r="I39" s="19"/>
      <c r="J39" s="19"/>
      <c r="K39" s="19"/>
      <c r="L39" s="19">
        <v>1</v>
      </c>
      <c r="M39" s="19"/>
      <c r="N39" s="19"/>
      <c r="O39" s="19"/>
      <c r="P39" s="19"/>
      <c r="Q39" s="45">
        <f t="shared" si="1"/>
        <v>1</v>
      </c>
    </row>
    <row r="40" spans="1:18" s="27" customFormat="1" ht="16.5" hidden="1">
      <c r="A40" s="43" t="s">
        <v>83</v>
      </c>
      <c r="B40" s="18" t="s">
        <v>56</v>
      </c>
      <c r="C40" s="58" t="s">
        <v>84</v>
      </c>
      <c r="D40" s="48" t="s">
        <v>20</v>
      </c>
      <c r="E40" s="18" t="s">
        <v>64</v>
      </c>
      <c r="F40" s="48">
        <v>17.258</v>
      </c>
      <c r="G40" s="19"/>
      <c r="H40" s="19"/>
      <c r="I40" s="19"/>
      <c r="J40" s="19"/>
      <c r="K40" s="19"/>
      <c r="L40" s="19">
        <v>1</v>
      </c>
      <c r="M40" s="19"/>
      <c r="N40" s="19"/>
      <c r="O40" s="19"/>
      <c r="P40" s="19"/>
      <c r="Q40" s="45">
        <f t="shared" si="1"/>
        <v>1</v>
      </c>
      <c r="R40" s="59"/>
    </row>
    <row r="41" spans="1:17" s="11" customFormat="1" ht="16.5" hidden="1">
      <c r="A41" s="43" t="s">
        <v>65</v>
      </c>
      <c r="B41" s="46" t="s">
        <v>18</v>
      </c>
      <c r="C41" s="16" t="s">
        <v>66</v>
      </c>
      <c r="D41" s="48" t="s">
        <v>21</v>
      </c>
      <c r="E41" s="18" t="s">
        <v>67</v>
      </c>
      <c r="F41" s="48">
        <v>17.278</v>
      </c>
      <c r="G41" s="21"/>
      <c r="H41" s="21"/>
      <c r="I41" s="21">
        <f>90128-2</f>
        <v>90126</v>
      </c>
      <c r="J41" s="21"/>
      <c r="K41" s="21"/>
      <c r="L41" s="21"/>
      <c r="M41" s="21"/>
      <c r="N41" s="21"/>
      <c r="O41" s="21"/>
      <c r="P41" s="21"/>
      <c r="Q41" s="45">
        <f t="shared" si="1"/>
        <v>90126</v>
      </c>
    </row>
    <row r="42" spans="1:19" s="11" customFormat="1" ht="16.5" hidden="1">
      <c r="A42" s="43" t="s">
        <v>65</v>
      </c>
      <c r="B42" s="18" t="s">
        <v>55</v>
      </c>
      <c r="C42" s="16" t="s">
        <v>66</v>
      </c>
      <c r="D42" s="48" t="s">
        <v>21</v>
      </c>
      <c r="E42" s="18" t="s">
        <v>67</v>
      </c>
      <c r="F42" s="48">
        <v>17.278</v>
      </c>
      <c r="G42" s="21"/>
      <c r="H42" s="21"/>
      <c r="I42" s="21">
        <v>1</v>
      </c>
      <c r="J42" s="21"/>
      <c r="K42" s="21"/>
      <c r="L42" s="21"/>
      <c r="M42" s="21"/>
      <c r="N42" s="21"/>
      <c r="O42" s="21"/>
      <c r="P42" s="21"/>
      <c r="Q42" s="45">
        <f t="shared" si="1"/>
        <v>1</v>
      </c>
      <c r="S42" s="11" t="s">
        <v>96</v>
      </c>
    </row>
    <row r="43" spans="1:20" s="24" customFormat="1" ht="16.5" hidden="1">
      <c r="A43" s="43" t="s">
        <v>65</v>
      </c>
      <c r="B43" s="18" t="s">
        <v>56</v>
      </c>
      <c r="C43" s="16" t="s">
        <v>66</v>
      </c>
      <c r="D43" s="48" t="s">
        <v>21</v>
      </c>
      <c r="E43" s="18" t="s">
        <v>67</v>
      </c>
      <c r="F43" s="48">
        <v>17.278</v>
      </c>
      <c r="G43" s="19"/>
      <c r="H43" s="19"/>
      <c r="I43" s="19">
        <v>1</v>
      </c>
      <c r="J43" s="19"/>
      <c r="K43" s="19"/>
      <c r="L43" s="19"/>
      <c r="M43" s="19"/>
      <c r="N43" s="19"/>
      <c r="O43" s="19"/>
      <c r="P43" s="19"/>
      <c r="Q43" s="45">
        <f t="shared" si="1"/>
        <v>1</v>
      </c>
      <c r="R43" s="60">
        <f>+Q41+Q42+Q43+Q44+Q45+Q46</f>
        <v>458943.23</v>
      </c>
      <c r="S43" s="62">
        <v>58504.77</v>
      </c>
      <c r="T43" s="63">
        <f>+R43+S43</f>
        <v>517448</v>
      </c>
    </row>
    <row r="44" spans="1:17" s="24" customFormat="1" ht="16.5" hidden="1">
      <c r="A44" s="43" t="s">
        <v>85</v>
      </c>
      <c r="B44" s="46" t="s">
        <v>18</v>
      </c>
      <c r="C44" s="58" t="s">
        <v>86</v>
      </c>
      <c r="D44" s="48" t="s">
        <v>21</v>
      </c>
      <c r="E44" s="18" t="s">
        <v>67</v>
      </c>
      <c r="F44" s="48">
        <v>17.278</v>
      </c>
      <c r="G44" s="19"/>
      <c r="H44" s="19"/>
      <c r="I44" s="19"/>
      <c r="J44" s="19"/>
      <c r="K44" s="19"/>
      <c r="L44" s="19">
        <f>368815.23-2</f>
        <v>368813.23</v>
      </c>
      <c r="M44" s="19"/>
      <c r="N44" s="19"/>
      <c r="O44" s="19"/>
      <c r="P44" s="19"/>
      <c r="Q44" s="45">
        <f t="shared" si="1"/>
        <v>368813.23</v>
      </c>
    </row>
    <row r="45" spans="1:17" s="24" customFormat="1" ht="16.5" hidden="1">
      <c r="A45" s="43" t="s">
        <v>85</v>
      </c>
      <c r="B45" s="18" t="s">
        <v>55</v>
      </c>
      <c r="C45" s="58" t="s">
        <v>86</v>
      </c>
      <c r="D45" s="48" t="s">
        <v>21</v>
      </c>
      <c r="E45" s="18" t="s">
        <v>67</v>
      </c>
      <c r="F45" s="48">
        <v>17.278</v>
      </c>
      <c r="G45" s="19"/>
      <c r="H45" s="19"/>
      <c r="I45" s="19"/>
      <c r="J45" s="19"/>
      <c r="K45" s="19"/>
      <c r="L45" s="19">
        <v>1</v>
      </c>
      <c r="M45" s="19"/>
      <c r="N45" s="19"/>
      <c r="O45" s="19"/>
      <c r="P45" s="19"/>
      <c r="Q45" s="45">
        <f t="shared" si="1"/>
        <v>1</v>
      </c>
    </row>
    <row r="46" spans="1:18" s="24" customFormat="1" ht="16.5" hidden="1">
      <c r="A46" s="43" t="s">
        <v>85</v>
      </c>
      <c r="B46" s="18" t="s">
        <v>56</v>
      </c>
      <c r="C46" s="58" t="s">
        <v>86</v>
      </c>
      <c r="D46" s="48" t="s">
        <v>21</v>
      </c>
      <c r="E46" s="18" t="s">
        <v>67</v>
      </c>
      <c r="F46" s="48">
        <v>17.278</v>
      </c>
      <c r="G46" s="19"/>
      <c r="H46" s="19"/>
      <c r="I46" s="19"/>
      <c r="J46" s="19"/>
      <c r="K46" s="19"/>
      <c r="L46" s="19">
        <v>1</v>
      </c>
      <c r="M46" s="19"/>
      <c r="N46" s="19"/>
      <c r="O46" s="19"/>
      <c r="P46" s="19"/>
      <c r="Q46" s="45">
        <f t="shared" si="1"/>
        <v>1</v>
      </c>
      <c r="R46" s="60"/>
    </row>
    <row r="47" spans="1:17" s="27" customFormat="1" ht="15" hidden="1">
      <c r="A47" s="43"/>
      <c r="B47" s="18"/>
      <c r="C47" s="16"/>
      <c r="D47" s="48"/>
      <c r="E47" s="18"/>
      <c r="F47" s="48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45">
        <f t="shared" si="1"/>
        <v>0</v>
      </c>
    </row>
    <row r="48" spans="1:17" s="27" customFormat="1" ht="15" hidden="1">
      <c r="A48" s="43"/>
      <c r="B48" s="18"/>
      <c r="C48" s="16"/>
      <c r="D48" s="48"/>
      <c r="E48" s="18"/>
      <c r="F48" s="48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45">
        <f t="shared" si="1"/>
        <v>0</v>
      </c>
    </row>
    <row r="49" spans="1:17" s="27" customFormat="1" ht="15" hidden="1">
      <c r="A49" s="43"/>
      <c r="B49" s="18"/>
      <c r="C49" s="16"/>
      <c r="D49" s="48"/>
      <c r="E49" s="18"/>
      <c r="F49" s="48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45">
        <f t="shared" si="1"/>
        <v>0</v>
      </c>
    </row>
    <row r="50" spans="1:17" s="27" customFormat="1" ht="16.5" hidden="1">
      <c r="A50" s="22"/>
      <c r="B50" s="12"/>
      <c r="C50" s="20"/>
      <c r="D50" s="20"/>
      <c r="E50" s="15"/>
      <c r="F50" s="13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45">
        <f t="shared" si="1"/>
        <v>0</v>
      </c>
    </row>
    <row r="51" spans="1:17" s="27" customFormat="1" ht="16.5" hidden="1">
      <c r="A51" s="10" t="s">
        <v>8</v>
      </c>
      <c r="B51" s="12"/>
      <c r="C51" s="20"/>
      <c r="D51" s="20"/>
      <c r="E51" s="15"/>
      <c r="F51" s="13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45">
        <f t="shared" si="1"/>
        <v>0</v>
      </c>
    </row>
    <row r="52" spans="1:17" s="27" customFormat="1" ht="16.5" hidden="1">
      <c r="A52" s="16" t="s">
        <v>50</v>
      </c>
      <c r="B52" s="12"/>
      <c r="C52" s="20"/>
      <c r="D52" s="20"/>
      <c r="E52" s="15"/>
      <c r="F52" s="13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45">
        <f t="shared" si="1"/>
        <v>0</v>
      </c>
    </row>
    <row r="53" spans="1:17" s="27" customFormat="1" ht="15" hidden="1">
      <c r="A53" s="25" t="s">
        <v>51</v>
      </c>
      <c r="B53" s="18" t="s">
        <v>52</v>
      </c>
      <c r="C53" s="42" t="s">
        <v>53</v>
      </c>
      <c r="D53" s="42" t="s">
        <v>24</v>
      </c>
      <c r="E53" s="44" t="s">
        <v>54</v>
      </c>
      <c r="F53" s="18">
        <v>17.207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45">
        <f t="shared" si="1"/>
        <v>0</v>
      </c>
    </row>
    <row r="54" spans="1:17" s="27" customFormat="1" ht="15" hidden="1">
      <c r="A54" s="25" t="s">
        <v>51</v>
      </c>
      <c r="B54" s="18" t="s">
        <v>55</v>
      </c>
      <c r="C54" s="42" t="s">
        <v>53</v>
      </c>
      <c r="D54" s="42" t="s">
        <v>24</v>
      </c>
      <c r="E54" s="44" t="s">
        <v>54</v>
      </c>
      <c r="F54" s="18">
        <v>17.207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45">
        <f t="shared" si="1"/>
        <v>0</v>
      </c>
    </row>
    <row r="55" spans="1:17" s="27" customFormat="1" ht="15" hidden="1">
      <c r="A55" s="25" t="s">
        <v>51</v>
      </c>
      <c r="B55" s="18" t="s">
        <v>56</v>
      </c>
      <c r="C55" s="42" t="s">
        <v>53</v>
      </c>
      <c r="D55" s="42" t="s">
        <v>24</v>
      </c>
      <c r="E55" s="44" t="s">
        <v>54</v>
      </c>
      <c r="F55" s="18">
        <v>17.207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45">
        <f t="shared" si="1"/>
        <v>0</v>
      </c>
    </row>
    <row r="56" spans="1:17" s="11" customFormat="1" ht="16.5" hidden="1">
      <c r="A56" s="25" t="s">
        <v>25</v>
      </c>
      <c r="B56" s="18" t="s">
        <v>52</v>
      </c>
      <c r="C56" s="42" t="s">
        <v>53</v>
      </c>
      <c r="D56" s="42" t="s">
        <v>24</v>
      </c>
      <c r="E56" s="44" t="s">
        <v>57</v>
      </c>
      <c r="F56" s="18" t="s">
        <v>26</v>
      </c>
      <c r="G56" s="21"/>
      <c r="H56" s="21"/>
      <c r="I56" s="21"/>
      <c r="J56" s="21">
        <v>30032</v>
      </c>
      <c r="K56" s="21"/>
      <c r="L56" s="21"/>
      <c r="M56" s="21"/>
      <c r="N56" s="21"/>
      <c r="O56" s="21"/>
      <c r="P56" s="21"/>
      <c r="Q56" s="45">
        <f t="shared" si="1"/>
        <v>30032</v>
      </c>
    </row>
    <row r="57" spans="1:17" s="11" customFormat="1" ht="16.5" hidden="1">
      <c r="A57" s="25" t="s">
        <v>25</v>
      </c>
      <c r="B57" s="18" t="s">
        <v>55</v>
      </c>
      <c r="C57" s="42" t="s">
        <v>53</v>
      </c>
      <c r="D57" s="42" t="s">
        <v>24</v>
      </c>
      <c r="E57" s="44" t="s">
        <v>57</v>
      </c>
      <c r="F57" s="18" t="s">
        <v>26</v>
      </c>
      <c r="G57" s="21"/>
      <c r="H57" s="21"/>
      <c r="I57" s="21"/>
      <c r="J57" s="21">
        <v>1</v>
      </c>
      <c r="K57" s="21"/>
      <c r="L57" s="21"/>
      <c r="M57" s="21"/>
      <c r="N57" s="21"/>
      <c r="O57" s="21"/>
      <c r="P57" s="21"/>
      <c r="Q57" s="45">
        <f t="shared" si="1"/>
        <v>1</v>
      </c>
    </row>
    <row r="58" spans="1:17" s="11" customFormat="1" ht="16.5" hidden="1">
      <c r="A58" s="25" t="s">
        <v>25</v>
      </c>
      <c r="B58" s="18" t="s">
        <v>56</v>
      </c>
      <c r="C58" s="42" t="s">
        <v>53</v>
      </c>
      <c r="D58" s="42" t="s">
        <v>24</v>
      </c>
      <c r="E58" s="44" t="s">
        <v>57</v>
      </c>
      <c r="F58" s="18" t="s">
        <v>26</v>
      </c>
      <c r="G58" s="19"/>
      <c r="H58" s="21"/>
      <c r="I58" s="21"/>
      <c r="J58" s="21">
        <v>1</v>
      </c>
      <c r="K58" s="21"/>
      <c r="L58" s="21"/>
      <c r="M58" s="21"/>
      <c r="N58" s="21"/>
      <c r="O58" s="21"/>
      <c r="P58" s="21"/>
      <c r="Q58" s="45">
        <f t="shared" si="1"/>
        <v>1</v>
      </c>
    </row>
    <row r="59" spans="1:17" s="11" customFormat="1" ht="16.5" hidden="1">
      <c r="A59" s="50" t="s">
        <v>31</v>
      </c>
      <c r="B59" s="18" t="s">
        <v>92</v>
      </c>
      <c r="C59" s="42" t="s">
        <v>93</v>
      </c>
      <c r="D59" s="52" t="s">
        <v>94</v>
      </c>
      <c r="E59" s="53" t="s">
        <v>95</v>
      </c>
      <c r="F59" s="51" t="s">
        <v>32</v>
      </c>
      <c r="G59" s="19"/>
      <c r="H59" s="19"/>
      <c r="I59" s="19"/>
      <c r="J59" s="19"/>
      <c r="K59" s="19"/>
      <c r="L59" s="19"/>
      <c r="M59" s="19">
        <v>5825.92</v>
      </c>
      <c r="N59" s="19"/>
      <c r="O59" s="19"/>
      <c r="P59" s="19"/>
      <c r="Q59" s="45">
        <f t="shared" si="1"/>
        <v>0</v>
      </c>
    </row>
    <row r="60" spans="1:17" s="11" customFormat="1" ht="16.5" hidden="1">
      <c r="A60" s="61" t="s">
        <v>34</v>
      </c>
      <c r="B60" s="18"/>
      <c r="C60" s="54"/>
      <c r="D60" s="54"/>
      <c r="E60" s="54"/>
      <c r="F60" s="51" t="s">
        <v>16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45">
        <f t="shared" si="1"/>
        <v>0</v>
      </c>
    </row>
    <row r="61" spans="1:17" s="11" customFormat="1" ht="16.5" hidden="1">
      <c r="A61" s="50" t="s">
        <v>35</v>
      </c>
      <c r="B61" s="18" t="s">
        <v>52</v>
      </c>
      <c r="C61" s="56" t="s">
        <v>75</v>
      </c>
      <c r="D61" s="56" t="s">
        <v>76</v>
      </c>
      <c r="E61" s="56" t="s">
        <v>77</v>
      </c>
      <c r="F61" s="18" t="s">
        <v>16</v>
      </c>
      <c r="G61" s="19"/>
      <c r="H61" s="19"/>
      <c r="I61" s="19"/>
      <c r="J61" s="19"/>
      <c r="K61" s="19">
        <v>1943</v>
      </c>
      <c r="L61" s="19"/>
      <c r="M61" s="19"/>
      <c r="N61" s="19"/>
      <c r="O61" s="19"/>
      <c r="P61" s="19"/>
      <c r="Q61" s="45">
        <f t="shared" si="1"/>
        <v>1943</v>
      </c>
    </row>
    <row r="62" spans="1:17" s="11" customFormat="1" ht="16.5" hidden="1">
      <c r="A62" s="50" t="s">
        <v>36</v>
      </c>
      <c r="B62" s="18" t="s">
        <v>52</v>
      </c>
      <c r="C62" s="56" t="s">
        <v>78</v>
      </c>
      <c r="D62" s="57" t="s">
        <v>82</v>
      </c>
      <c r="E62" s="56" t="s">
        <v>79</v>
      </c>
      <c r="F62" s="18" t="s">
        <v>16</v>
      </c>
      <c r="G62" s="19"/>
      <c r="H62" s="19"/>
      <c r="I62" s="19"/>
      <c r="J62" s="19"/>
      <c r="K62" s="19">
        <v>10439.69</v>
      </c>
      <c r="L62" s="19"/>
      <c r="M62" s="19"/>
      <c r="N62" s="19"/>
      <c r="O62" s="19"/>
      <c r="P62" s="19"/>
      <c r="Q62" s="45">
        <f t="shared" si="1"/>
        <v>10439.69</v>
      </c>
    </row>
    <row r="63" spans="1:17" s="11" customFormat="1" ht="16.5" hidden="1">
      <c r="A63" s="50" t="s">
        <v>99</v>
      </c>
      <c r="B63" s="18" t="s">
        <v>52</v>
      </c>
      <c r="C63" s="48" t="s">
        <v>100</v>
      </c>
      <c r="D63" s="48" t="s">
        <v>33</v>
      </c>
      <c r="E63" s="48" t="s">
        <v>101</v>
      </c>
      <c r="F63" s="18" t="s">
        <v>16</v>
      </c>
      <c r="G63" s="19"/>
      <c r="H63" s="19"/>
      <c r="I63" s="19"/>
      <c r="J63" s="19"/>
      <c r="K63" s="19"/>
      <c r="L63" s="19"/>
      <c r="M63" s="19"/>
      <c r="N63" s="19">
        <v>36077.23</v>
      </c>
      <c r="O63" s="19"/>
      <c r="P63" s="19"/>
      <c r="Q63" s="45">
        <f>SUM(I63:N63)</f>
        <v>36077.23</v>
      </c>
    </row>
    <row r="64" spans="1:17" s="11" customFormat="1" ht="16.5" hidden="1">
      <c r="A64" s="50"/>
      <c r="B64" s="18"/>
      <c r="C64" s="56"/>
      <c r="D64" s="57"/>
      <c r="E64" s="56"/>
      <c r="F64" s="18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45"/>
    </row>
    <row r="65" spans="1:17" s="11" customFormat="1" ht="16.5">
      <c r="A65" s="25"/>
      <c r="B65" s="18"/>
      <c r="C65" s="42"/>
      <c r="D65" s="42"/>
      <c r="E65" s="44"/>
      <c r="F65" s="18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45">
        <f t="shared" si="1"/>
        <v>0</v>
      </c>
    </row>
    <row r="66" spans="1:17" s="11" customFormat="1" ht="16.5">
      <c r="A66" s="28" t="s">
        <v>0</v>
      </c>
      <c r="B66" s="28"/>
      <c r="C66" s="29"/>
      <c r="D66" s="29"/>
      <c r="E66" s="29"/>
      <c r="F66" s="30"/>
      <c r="G66" s="31">
        <f>SUM(G8:G56)</f>
        <v>236204</v>
      </c>
      <c r="H66" s="31">
        <f>SUM(H51:H65)</f>
        <v>0</v>
      </c>
      <c r="I66" s="31">
        <f>SUM(I32:I43)</f>
        <v>727363</v>
      </c>
      <c r="J66" s="31">
        <f>SUM(J50:J65)</f>
        <v>30034</v>
      </c>
      <c r="K66" s="31">
        <f>SUM(K50:K65)</f>
        <v>12382.69</v>
      </c>
      <c r="L66" s="31">
        <f>SUM(L29:L65)</f>
        <v>737865.8512029999</v>
      </c>
      <c r="M66" s="31">
        <f>SUM(M49:M65)</f>
        <v>5825.92</v>
      </c>
      <c r="N66" s="31">
        <f>SUM(N49:N65)</f>
        <v>36077.23</v>
      </c>
      <c r="O66" s="31">
        <f>SUM(O15:O65)</f>
        <v>10429.43</v>
      </c>
      <c r="P66" s="31">
        <f>SUM(P6:P65)</f>
        <v>14280</v>
      </c>
      <c r="Q66" s="45">
        <f t="shared" si="1"/>
        <v>1743849.541203</v>
      </c>
    </row>
    <row r="67" spans="1:17" s="11" customFormat="1" ht="16.5">
      <c r="A67" s="32"/>
      <c r="B67" s="32"/>
      <c r="C67" s="33"/>
      <c r="D67" s="33"/>
      <c r="E67" s="33"/>
      <c r="F67" s="34"/>
      <c r="G67" s="35"/>
      <c r="H67" s="35" t="s">
        <v>71</v>
      </c>
      <c r="I67" s="35"/>
      <c r="J67" s="35"/>
      <c r="K67" s="35"/>
      <c r="L67" s="35"/>
      <c r="M67" s="35"/>
      <c r="N67" s="35"/>
      <c r="O67" s="35"/>
      <c r="P67" s="35"/>
      <c r="Q67" s="36"/>
    </row>
    <row r="68" spans="1:16" s="11" customFormat="1" ht="16.5">
      <c r="A68" s="27" t="s">
        <v>9</v>
      </c>
      <c r="C68" s="37"/>
      <c r="D68" s="37"/>
      <c r="E68" s="37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1:16" s="11" customFormat="1" ht="16.5" hidden="1">
      <c r="A69" s="23" t="s">
        <v>47</v>
      </c>
      <c r="C69" s="37"/>
      <c r="D69" s="37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1:16" s="11" customFormat="1" ht="16.5" hidden="1">
      <c r="A70" s="27" t="s">
        <v>40</v>
      </c>
      <c r="C70" s="37"/>
      <c r="D70" s="37"/>
      <c r="E70" s="37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1:16" s="11" customFormat="1" ht="16.5" hidden="1">
      <c r="A71" s="27" t="s">
        <v>39</v>
      </c>
      <c r="C71" s="37"/>
      <c r="D71" s="37"/>
      <c r="E71" s="37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ht="15" hidden="1">
      <c r="A72" s="27" t="s">
        <v>48</v>
      </c>
    </row>
    <row r="73" ht="15" hidden="1">
      <c r="A73" s="27" t="s">
        <v>49</v>
      </c>
    </row>
    <row r="74" ht="15" hidden="1">
      <c r="A74" s="27" t="s">
        <v>68</v>
      </c>
    </row>
    <row r="75" ht="15" hidden="1">
      <c r="A75" s="27" t="s">
        <v>69</v>
      </c>
    </row>
    <row r="76" ht="15" hidden="1">
      <c r="A76" s="27" t="s">
        <v>72</v>
      </c>
    </row>
    <row r="77" ht="15" hidden="1">
      <c r="A77" s="27" t="s">
        <v>73</v>
      </c>
    </row>
    <row r="78" ht="15" hidden="1">
      <c r="A78" s="27" t="s">
        <v>81</v>
      </c>
    </row>
    <row r="79" ht="15" hidden="1">
      <c r="A79" s="27" t="s">
        <v>80</v>
      </c>
    </row>
    <row r="80" ht="15" hidden="1">
      <c r="A80" s="27" t="s">
        <v>87</v>
      </c>
    </row>
    <row r="81" ht="15" hidden="1">
      <c r="A81" s="27" t="s">
        <v>88</v>
      </c>
    </row>
    <row r="82" ht="15" hidden="1">
      <c r="A82" s="27" t="s">
        <v>91</v>
      </c>
    </row>
    <row r="83" ht="15" hidden="1">
      <c r="A83" s="27" t="s">
        <v>80</v>
      </c>
    </row>
    <row r="84" ht="15" hidden="1">
      <c r="A84" s="27" t="s">
        <v>102</v>
      </c>
    </row>
    <row r="85" ht="15" hidden="1">
      <c r="A85" s="27" t="s">
        <v>98</v>
      </c>
    </row>
    <row r="86" ht="15" hidden="1">
      <c r="A86" s="27" t="s">
        <v>116</v>
      </c>
    </row>
    <row r="87" ht="15" hidden="1">
      <c r="A87" s="27" t="s">
        <v>115</v>
      </c>
    </row>
    <row r="88" ht="15">
      <c r="A88" s="27" t="s">
        <v>119</v>
      </c>
    </row>
    <row r="89" ht="15">
      <c r="A89" s="27" t="s">
        <v>118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2019-01-09T16:51:38Z</cp:lastPrinted>
  <dcterms:created xsi:type="dcterms:W3CDTF">2000-04-13T13:33:42Z</dcterms:created>
  <dcterms:modified xsi:type="dcterms:W3CDTF">2020-01-23T16:26:48Z</dcterms:modified>
  <cp:category/>
  <cp:version/>
  <cp:contentType/>
  <cp:contentStatus/>
</cp:coreProperties>
</file>