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9105" activeTab="0"/>
  </bookViews>
  <sheets>
    <sheet name="NORTH SHORE" sheetId="1" r:id="rId1"/>
  </sheets>
  <definedNames>
    <definedName name="_xlnm.Print_Area" localSheetId="0">'NORTH SHORE'!$A$1:$G$91</definedName>
  </definedNames>
  <calcPr fullCalcOnLoad="1"/>
</workbook>
</file>

<file path=xl/sharedStrings.xml><?xml version="1.0" encoding="utf-8"?>
<sst xmlns="http://schemas.openxmlformats.org/spreadsheetml/2006/main" count="268" uniqueCount="144">
  <si>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</si>
  <si>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</si>
  <si>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</si>
  <si>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</si>
  <si>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</si>
  <si>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</si>
  <si>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</si>
  <si>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</si>
  <si>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</si>
  <si>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</si>
  <si>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</si>
  <si>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</si>
  <si>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</si>
  <si>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CITY OF SALEM -NORTH SHORE</t>
  </si>
  <si>
    <t>WORKFORCE TRAINING FUND</t>
  </si>
  <si>
    <t>7003-0135</t>
  </si>
  <si>
    <t>N/A</t>
  </si>
  <si>
    <t>JULY 1, 2019- JUNE 30, 2020</t>
  </si>
  <si>
    <t>CT EOL 19CCSALETRADE</t>
  </si>
  <si>
    <t>CT EOL 19CCSALENEGREA</t>
  </si>
  <si>
    <t>JOBS FOR VETS INCENTIVE AWARD</t>
  </si>
  <si>
    <t>7002-6628</t>
  </si>
  <si>
    <t>7003-1631</t>
  </si>
  <si>
    <t>JULY 1, 2018 - JUNE 30, 2019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</si>
  <si>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</si>
  <si>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</si>
  <si>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</si>
  <si>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</si>
  <si>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</si>
  <si>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</si>
  <si>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</si>
  <si>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</si>
  <si>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FWIAADT19B</t>
  </si>
  <si>
    <t>DOE -ELEMENTARY &amp; SECONDARY ED</t>
  </si>
  <si>
    <t>7002-6624</t>
  </si>
  <si>
    <t>DUA UI WALK IN</t>
  </si>
  <si>
    <t>RAPID RESPONSE</t>
  </si>
  <si>
    <t xml:space="preserve">4400-1979 </t>
  </si>
  <si>
    <t>ELDER AFFAIRS</t>
  </si>
  <si>
    <t>DOE-CAREER PATHWAYS</t>
  </si>
  <si>
    <t>MA COMMISSION FOR THE BLIND</t>
  </si>
  <si>
    <t>MA REHAB COMMISSION</t>
  </si>
  <si>
    <t>JULY 1, 2019-JUNE 30, 2020</t>
  </si>
  <si>
    <t>CT EOL 20CCSALEWIA</t>
  </si>
  <si>
    <t>INITIAL AWARD AUGUST 5, 2019</t>
  </si>
  <si>
    <t>TO ADD MassHire COLLABORATION AWARD</t>
  </si>
  <si>
    <t>MassHire COLLABORATION AWARD</t>
  </si>
  <si>
    <t>TO ADD WTF &amp; SOS FUNDS</t>
  </si>
  <si>
    <t>CT EOL 20CCSALESOSWTF</t>
  </si>
  <si>
    <t>J464</t>
  </si>
  <si>
    <t>J484</t>
  </si>
  <si>
    <t>BUDGET #1 FY20</t>
  </si>
  <si>
    <t>WTRUSTF20</t>
  </si>
  <si>
    <t>STOSCC2020</t>
  </si>
  <si>
    <t>BUDGET #1 FY20 AUGUST 7, 2019</t>
  </si>
  <si>
    <t>FES2020</t>
  </si>
  <si>
    <t>J405</t>
  </si>
  <si>
    <t>JULY 1, 2020-JUNE 30, 2021</t>
  </si>
  <si>
    <t>JULY 1, 2021-JUNE 30, 2022</t>
  </si>
  <si>
    <t>J407</t>
  </si>
  <si>
    <t>BUDGET #2 FY20</t>
  </si>
  <si>
    <t>TO ADD WP FUNDS</t>
  </si>
  <si>
    <t>BUDGET#2 FY20 AUGUST 9, 2019</t>
  </si>
  <si>
    <t>CT EOL 20CCSALEWP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</si>
  <si>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</si>
  <si>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</si>
  <si>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</si>
  <si>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</si>
  <si>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</si>
  <si>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</si>
  <si>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</si>
  <si>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</si>
  <si>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</si>
  <si>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</si>
  <si>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</si>
  <si>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BUDGET #4 FY20</t>
  </si>
  <si>
    <t>VOID</t>
  </si>
  <si>
    <t>TO ADD WP FUNDS LESS RETAINED</t>
  </si>
  <si>
    <t>BUDGET#4 FY20 SEPTEMBER 12, 2019</t>
  </si>
  <si>
    <t>CT EOL 20CCSALEVETSUI</t>
  </si>
  <si>
    <t>VETERANS CONFERENCE</t>
  </si>
  <si>
    <t>AUG 7, 2019-AUG 9, 2019</t>
  </si>
  <si>
    <t>J310</t>
  </si>
  <si>
    <t>FVETS2019</t>
  </si>
  <si>
    <t>BUDGET #5 FY20</t>
  </si>
  <si>
    <t>BUDGET#5 FY20 OCTOBER 1, 2019</t>
  </si>
  <si>
    <t>TO ADD FUNDS FOR VETS CONFERENCE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</si>
  <si>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</si>
  <si>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</si>
  <si>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</si>
  <si>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</si>
  <si>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</si>
  <si>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</si>
  <si>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 #6 FY20</t>
  </si>
  <si>
    <t>BUDGET#6 FY20 OCTOBER 9, 2019</t>
  </si>
  <si>
    <t xml:space="preserve"> 4120-0029</t>
  </si>
  <si>
    <t>BUDGET #7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</si>
  <si>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</si>
  <si>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</si>
  <si>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</si>
  <si>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</si>
  <si>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</si>
  <si>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BUDGET#7 FY20 NOVEMBER 5, 2019</t>
  </si>
  <si>
    <t>BUDGET #8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</si>
  <si>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</si>
  <si>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</si>
  <si>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</si>
  <si>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</si>
  <si>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</si>
  <si>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</si>
  <si>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</si>
  <si>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</si>
  <si>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BUDGET#8 FY20 NOVEMBER 26, 2019</t>
  </si>
  <si>
    <t>84.002A</t>
  </si>
  <si>
    <t>TO ADD DVOP  FUNDS</t>
  </si>
  <si>
    <t>BUDGET #9 FY20</t>
  </si>
  <si>
    <t>DVOP (SERVICE DATE 10.1.19-12.31.20)</t>
  </si>
  <si>
    <t>OCT 1, 2019-JUNE 30, 2020</t>
  </si>
  <si>
    <t>FVETS2020</t>
  </si>
  <si>
    <t>J409</t>
  </si>
  <si>
    <t>JULY 1, 2020-DEC 31, 2020</t>
  </si>
  <si>
    <t>BUDGET#9 FY20 DECEMBER 3, 2019</t>
  </si>
  <si>
    <t>BUDGET #10 FY20</t>
  </si>
  <si>
    <t>OPERATION ABLE</t>
  </si>
  <si>
    <t>DCSSCSEP20</t>
  </si>
  <si>
    <t>7003-0006</t>
  </si>
  <si>
    <t>J446</t>
  </si>
  <si>
    <t>BUDGET#10 FY20 DECEMBER 4, 2019</t>
  </si>
  <si>
    <t>BUDGET #11 FY20</t>
  </si>
  <si>
    <t>TO DTA FUNDS</t>
  </si>
  <si>
    <t>DTA</t>
  </si>
  <si>
    <t>SPSS2020</t>
  </si>
  <si>
    <t>J427</t>
  </si>
  <si>
    <t>BUDGET#11 FY20 DECEMBER 16, 2019</t>
  </si>
  <si>
    <t>BUDGET #12 FY20</t>
  </si>
  <si>
    <t>TO ADD DVOP FUNDS</t>
  </si>
  <si>
    <t>BUDGET#12 FY20 DECEMBER 18, 2019</t>
  </si>
  <si>
    <t>DVOP (SERVICE DATE 7.1.19-12.31.19)</t>
  </si>
  <si>
    <t>JULY 1, 2019-DEC 31, 2019</t>
  </si>
  <si>
    <t>J309</t>
  </si>
  <si>
    <t>BUDGET #13 FY20</t>
  </si>
  <si>
    <t>ADDITIONAL STATE ONE STOP</t>
  </si>
  <si>
    <t>TO ADD ADDITIONAL SOS FUNDS</t>
  </si>
  <si>
    <t>BUDGET#13 FY20 JANUARY 15,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</si>
</sst>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7" fontId="8" fillId="0" borderId="0" xfId="0" applyNumberFormat="1" applyFont="1" applyAlignment="1">
      <alignment/>
    </xf>
    <xf numFmtId="0" fontId="13" fillId="34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3.7109375" style="4" hidden="1" customWidth="1"/>
    <col min="8" max="19" width="15.00390625" style="4" hidden="1" customWidth="1"/>
    <col min="20" max="20" width="15.00390625" style="4" customWidth="1"/>
    <col min="21" max="21" width="15.00390625" style="3" hidden="1" customWidth="1"/>
    <col min="22" max="22" width="13.28125" style="3" bestFit="1" customWidth="1"/>
    <col min="23" max="16384" width="9.140625" style="3" customWidth="1"/>
  </cols>
  <sheetData>
    <row r="1" spans="1:20" ht="20.25">
      <c r="A1" s="3" t="s">
        <v>11</v>
      </c>
      <c r="B1" s="79" t="s">
        <v>10</v>
      </c>
      <c r="C1" s="80"/>
      <c r="D1" s="80"/>
      <c r="E1" s="80"/>
      <c r="F1" s="80"/>
      <c r="G1" s="8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21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51</v>
      </c>
      <c r="I5" s="18" t="s">
        <v>60</v>
      </c>
      <c r="J5" s="18" t="s">
        <v>64</v>
      </c>
      <c r="K5" s="18" t="s">
        <v>75</v>
      </c>
      <c r="L5" s="18" t="s">
        <v>84</v>
      </c>
      <c r="M5" s="18" t="s">
        <v>93</v>
      </c>
      <c r="N5" s="18" t="s">
        <v>96</v>
      </c>
      <c r="O5" s="18" t="s">
        <v>103</v>
      </c>
      <c r="P5" s="18" t="s">
        <v>115</v>
      </c>
      <c r="Q5" s="18" t="s">
        <v>122</v>
      </c>
      <c r="R5" s="18" t="s">
        <v>128</v>
      </c>
      <c r="S5" s="18" t="s">
        <v>134</v>
      </c>
      <c r="T5" s="18" t="s">
        <v>140</v>
      </c>
      <c r="U5" s="46" t="s">
        <v>6</v>
      </c>
    </row>
    <row r="6" spans="1:21" s="7" customFormat="1" ht="16.5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5"/>
    </row>
    <row r="7" spans="1:21" s="9" customFormat="1" ht="16.5">
      <c r="A7" s="24" t="s">
        <v>48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</row>
    <row r="8" spans="1:21" s="10" customFormat="1" ht="16.5" hidden="1">
      <c r="A8" s="48" t="s">
        <v>14</v>
      </c>
      <c r="B8" s="26" t="s">
        <v>17</v>
      </c>
      <c r="C8" s="49" t="s">
        <v>52</v>
      </c>
      <c r="D8" s="49" t="s">
        <v>15</v>
      </c>
      <c r="E8" s="49" t="s">
        <v>49</v>
      </c>
      <c r="F8" s="24" t="s">
        <v>16</v>
      </c>
      <c r="G8" s="30"/>
      <c r="H8" s="30">
        <v>95000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50">
        <f aca="true" t="shared" si="0" ref="U8:U13">SUM(G8:J8)</f>
        <v>95000</v>
      </c>
    </row>
    <row r="9" spans="1:21" s="10" customFormat="1" ht="16.5" hidden="1">
      <c r="A9" s="59" t="s">
        <v>26</v>
      </c>
      <c r="B9" s="26" t="s">
        <v>17</v>
      </c>
      <c r="C9" s="49" t="s">
        <v>53</v>
      </c>
      <c r="D9" s="49" t="s">
        <v>27</v>
      </c>
      <c r="E9" s="49" t="s">
        <v>50</v>
      </c>
      <c r="F9" s="26" t="s">
        <v>16</v>
      </c>
      <c r="G9" s="27"/>
      <c r="H9" s="27">
        <v>244596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50">
        <f t="shared" si="0"/>
        <v>244596</v>
      </c>
    </row>
    <row r="10" spans="1:21" s="10" customFormat="1" ht="16.5">
      <c r="A10" s="59" t="s">
        <v>141</v>
      </c>
      <c r="B10" s="26" t="s">
        <v>17</v>
      </c>
      <c r="C10" s="49" t="s">
        <v>53</v>
      </c>
      <c r="D10" s="49" t="s">
        <v>27</v>
      </c>
      <c r="E10" s="49" t="s">
        <v>50</v>
      </c>
      <c r="F10" s="26" t="s">
        <v>16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>
        <v>24720</v>
      </c>
      <c r="U10" s="50">
        <f>SUM(S10:T10)</f>
        <v>24720</v>
      </c>
    </row>
    <row r="11" spans="1:21" s="10" customFormat="1" ht="16.5">
      <c r="A11" s="59"/>
      <c r="B11" s="26"/>
      <c r="C11" s="49"/>
      <c r="D11" s="49"/>
      <c r="E11" s="4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50">
        <f t="shared" si="0"/>
        <v>0</v>
      </c>
    </row>
    <row r="12" spans="1:21" s="10" customFormat="1" ht="16.5" hidden="1">
      <c r="A12" s="18" t="s">
        <v>8</v>
      </c>
      <c r="B12" s="26"/>
      <c r="C12" s="49"/>
      <c r="D12" s="49"/>
      <c r="E12" s="4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50">
        <f t="shared" si="0"/>
        <v>0</v>
      </c>
    </row>
    <row r="13" spans="1:21" s="10" customFormat="1" ht="16.5" hidden="1">
      <c r="A13" s="24" t="s">
        <v>63</v>
      </c>
      <c r="B13" s="26"/>
      <c r="C13" s="49"/>
      <c r="D13" s="49"/>
      <c r="E13" s="4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50">
        <f t="shared" si="0"/>
        <v>0</v>
      </c>
    </row>
    <row r="14" spans="1:21" s="10" customFormat="1" ht="16.5" hidden="1">
      <c r="A14" s="44" t="s">
        <v>28</v>
      </c>
      <c r="B14" s="26" t="s">
        <v>42</v>
      </c>
      <c r="C14" s="49" t="s">
        <v>55</v>
      </c>
      <c r="D14" s="49" t="s">
        <v>29</v>
      </c>
      <c r="E14" s="52" t="s">
        <v>56</v>
      </c>
      <c r="F14" s="26">
        <v>17.207</v>
      </c>
      <c r="G14" s="27"/>
      <c r="H14" s="27"/>
      <c r="I14" s="27"/>
      <c r="J14" s="27"/>
      <c r="K14" s="27">
        <f>1561-2</f>
        <v>1559</v>
      </c>
      <c r="L14" s="27"/>
      <c r="M14" s="27"/>
      <c r="N14" s="27"/>
      <c r="O14" s="27"/>
      <c r="P14" s="27"/>
      <c r="Q14" s="27"/>
      <c r="R14" s="27"/>
      <c r="S14" s="27"/>
      <c r="T14" s="27"/>
      <c r="U14" s="50">
        <f aca="true" t="shared" si="1" ref="U14:U59">SUM(G14:K14)</f>
        <v>1559</v>
      </c>
    </row>
    <row r="15" spans="1:21" s="10" customFormat="1" ht="16.5" hidden="1">
      <c r="A15" s="44" t="s">
        <v>28</v>
      </c>
      <c r="B15" s="26" t="s">
        <v>57</v>
      </c>
      <c r="C15" s="49" t="s">
        <v>55</v>
      </c>
      <c r="D15" s="49" t="s">
        <v>29</v>
      </c>
      <c r="E15" s="52" t="s">
        <v>56</v>
      </c>
      <c r="F15" s="26">
        <v>17.207</v>
      </c>
      <c r="G15" s="27"/>
      <c r="H15" s="27"/>
      <c r="I15" s="27"/>
      <c r="J15" s="27"/>
      <c r="K15" s="27">
        <v>1</v>
      </c>
      <c r="L15" s="27"/>
      <c r="M15" s="27"/>
      <c r="N15" s="27"/>
      <c r="O15" s="27"/>
      <c r="P15" s="27"/>
      <c r="Q15" s="27"/>
      <c r="R15" s="27"/>
      <c r="S15" s="27"/>
      <c r="T15" s="27"/>
      <c r="U15" s="50">
        <f t="shared" si="1"/>
        <v>1</v>
      </c>
    </row>
    <row r="16" spans="1:21" s="10" customFormat="1" ht="16.5" hidden="1">
      <c r="A16" s="44" t="s">
        <v>28</v>
      </c>
      <c r="B16" s="26" t="s">
        <v>58</v>
      </c>
      <c r="C16" s="49" t="s">
        <v>55</v>
      </c>
      <c r="D16" s="49" t="s">
        <v>29</v>
      </c>
      <c r="E16" s="52" t="s">
        <v>56</v>
      </c>
      <c r="F16" s="26">
        <v>17.207</v>
      </c>
      <c r="G16" s="27"/>
      <c r="H16" s="27"/>
      <c r="I16" s="27"/>
      <c r="J16" s="27"/>
      <c r="K16" s="27">
        <v>1</v>
      </c>
      <c r="L16" s="27"/>
      <c r="M16" s="27"/>
      <c r="N16" s="27"/>
      <c r="O16" s="27"/>
      <c r="P16" s="27"/>
      <c r="Q16" s="27"/>
      <c r="R16" s="27"/>
      <c r="S16" s="27"/>
      <c r="T16" s="27"/>
      <c r="U16" s="50">
        <f t="shared" si="1"/>
        <v>1</v>
      </c>
    </row>
    <row r="17" spans="1:21" s="10" customFormat="1" ht="16.5" hidden="1">
      <c r="A17" s="44" t="s">
        <v>30</v>
      </c>
      <c r="B17" s="26" t="s">
        <v>42</v>
      </c>
      <c r="C17" s="49" t="s">
        <v>55</v>
      </c>
      <c r="D17" s="49" t="s">
        <v>29</v>
      </c>
      <c r="E17" s="52" t="s">
        <v>59</v>
      </c>
      <c r="F17" s="26" t="s">
        <v>31</v>
      </c>
      <c r="G17" s="27"/>
      <c r="H17" s="27"/>
      <c r="I17" s="27"/>
      <c r="J17" s="27"/>
      <c r="K17" s="27">
        <f>52646-2</f>
        <v>52644</v>
      </c>
      <c r="L17" s="27"/>
      <c r="M17" s="27"/>
      <c r="N17" s="27"/>
      <c r="O17" s="27"/>
      <c r="P17" s="27"/>
      <c r="Q17" s="27"/>
      <c r="R17" s="27"/>
      <c r="S17" s="27"/>
      <c r="T17" s="27"/>
      <c r="U17" s="50">
        <f t="shared" si="1"/>
        <v>52644</v>
      </c>
    </row>
    <row r="18" spans="1:21" s="10" customFormat="1" ht="16.5" hidden="1">
      <c r="A18" s="44" t="s">
        <v>30</v>
      </c>
      <c r="B18" s="26" t="s">
        <v>57</v>
      </c>
      <c r="C18" s="49" t="s">
        <v>55</v>
      </c>
      <c r="D18" s="49" t="s">
        <v>29</v>
      </c>
      <c r="E18" s="52" t="s">
        <v>59</v>
      </c>
      <c r="F18" s="26" t="s">
        <v>31</v>
      </c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27"/>
      <c r="U18" s="50">
        <f t="shared" si="1"/>
        <v>1</v>
      </c>
    </row>
    <row r="19" spans="1:21" s="10" customFormat="1" ht="16.5" hidden="1">
      <c r="A19" s="44" t="s">
        <v>30</v>
      </c>
      <c r="B19" s="26" t="s">
        <v>58</v>
      </c>
      <c r="C19" s="49" t="s">
        <v>55</v>
      </c>
      <c r="D19" s="49" t="s">
        <v>29</v>
      </c>
      <c r="E19" s="52" t="s">
        <v>59</v>
      </c>
      <c r="F19" s="26" t="s">
        <v>31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27"/>
      <c r="U19" s="50">
        <f t="shared" si="1"/>
        <v>1</v>
      </c>
    </row>
    <row r="20" spans="1:21" s="10" customFormat="1" ht="16.5" hidden="1">
      <c r="A20" s="60" t="s">
        <v>33</v>
      </c>
      <c r="B20" s="26" t="s">
        <v>104</v>
      </c>
      <c r="C20" s="49" t="s">
        <v>105</v>
      </c>
      <c r="D20" s="62" t="s">
        <v>106</v>
      </c>
      <c r="E20" s="63" t="s">
        <v>107</v>
      </c>
      <c r="F20" s="61" t="s">
        <v>113</v>
      </c>
      <c r="G20" s="27"/>
      <c r="H20" s="27"/>
      <c r="I20" s="27"/>
      <c r="J20" s="27"/>
      <c r="K20" s="27"/>
      <c r="L20" s="27"/>
      <c r="M20" s="27"/>
      <c r="N20" s="27"/>
      <c r="O20" s="27">
        <v>4866.64</v>
      </c>
      <c r="P20" s="27"/>
      <c r="Q20" s="27"/>
      <c r="R20" s="27"/>
      <c r="S20" s="27"/>
      <c r="T20" s="27"/>
      <c r="U20" s="50">
        <f>SUM(N20:O20)</f>
        <v>4866.64</v>
      </c>
    </row>
    <row r="21" spans="1:21" s="10" customFormat="1" ht="16.5" hidden="1">
      <c r="A21" s="60" t="s">
        <v>38</v>
      </c>
      <c r="B21" s="26" t="s">
        <v>108</v>
      </c>
      <c r="C21" s="55" t="s">
        <v>109</v>
      </c>
      <c r="D21" s="55" t="s">
        <v>110</v>
      </c>
      <c r="E21" s="55" t="s">
        <v>111</v>
      </c>
      <c r="F21" s="26" t="s">
        <v>16</v>
      </c>
      <c r="G21" s="27"/>
      <c r="H21" s="27"/>
      <c r="I21" s="27"/>
      <c r="J21" s="27"/>
      <c r="K21" s="27"/>
      <c r="L21" s="27"/>
      <c r="M21" s="27"/>
      <c r="N21" s="27"/>
      <c r="O21" s="27">
        <v>1334.86</v>
      </c>
      <c r="P21" s="27"/>
      <c r="Q21" s="27"/>
      <c r="R21" s="27"/>
      <c r="S21" s="27"/>
      <c r="T21" s="27"/>
      <c r="U21" s="50">
        <f>SUM(N21:O21)</f>
        <v>1334.86</v>
      </c>
    </row>
    <row r="22" spans="1:21" s="10" customFormat="1" ht="16.5" hidden="1">
      <c r="A22" s="76" t="s">
        <v>39</v>
      </c>
      <c r="B22" s="26"/>
      <c r="C22" s="66"/>
      <c r="D22" s="66"/>
      <c r="E22" s="66"/>
      <c r="F22" s="6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50">
        <f t="shared" si="1"/>
        <v>0</v>
      </c>
    </row>
    <row r="23" spans="1:21" s="10" customFormat="1" ht="16.5" hidden="1">
      <c r="A23" s="60" t="s">
        <v>40</v>
      </c>
      <c r="B23" s="26" t="s">
        <v>42</v>
      </c>
      <c r="C23" s="73" t="s">
        <v>87</v>
      </c>
      <c r="D23" s="73" t="s">
        <v>88</v>
      </c>
      <c r="E23" s="73" t="s">
        <v>89</v>
      </c>
      <c r="F23" s="26" t="s">
        <v>16</v>
      </c>
      <c r="G23" s="27"/>
      <c r="H23" s="27"/>
      <c r="I23" s="27"/>
      <c r="J23" s="27"/>
      <c r="K23" s="27"/>
      <c r="L23" s="27"/>
      <c r="M23" s="27">
        <v>3000</v>
      </c>
      <c r="N23" s="27"/>
      <c r="O23" s="27"/>
      <c r="P23" s="27"/>
      <c r="Q23" s="27"/>
      <c r="R23" s="27"/>
      <c r="S23" s="27"/>
      <c r="T23" s="27"/>
      <c r="U23" s="50">
        <f>SUM(L23:M23)</f>
        <v>3000</v>
      </c>
    </row>
    <row r="24" spans="1:21" s="10" customFormat="1" ht="16.5" hidden="1">
      <c r="A24" s="60" t="s">
        <v>41</v>
      </c>
      <c r="B24" s="26" t="s">
        <v>42</v>
      </c>
      <c r="C24" s="73" t="s">
        <v>90</v>
      </c>
      <c r="D24" s="74" t="s">
        <v>95</v>
      </c>
      <c r="E24" s="73" t="s">
        <v>91</v>
      </c>
      <c r="F24" s="26" t="s">
        <v>16</v>
      </c>
      <c r="G24" s="27"/>
      <c r="H24" s="27"/>
      <c r="I24" s="27"/>
      <c r="J24" s="27"/>
      <c r="K24" s="27"/>
      <c r="L24" s="27"/>
      <c r="M24" s="27">
        <v>7142.95</v>
      </c>
      <c r="N24" s="27"/>
      <c r="O24" s="27"/>
      <c r="P24" s="27"/>
      <c r="Q24" s="27"/>
      <c r="R24" s="27"/>
      <c r="S24" s="27"/>
      <c r="T24" s="27"/>
      <c r="U24" s="50">
        <f>SUM(L24:M24)</f>
        <v>7142.95</v>
      </c>
    </row>
    <row r="25" spans="1:21" s="10" customFormat="1" ht="16.5" hidden="1">
      <c r="A25" s="78" t="s">
        <v>123</v>
      </c>
      <c r="B25" s="26" t="s">
        <v>42</v>
      </c>
      <c r="C25" s="55" t="s">
        <v>124</v>
      </c>
      <c r="D25" s="55" t="s">
        <v>125</v>
      </c>
      <c r="E25" s="24" t="s">
        <v>126</v>
      </c>
      <c r="F25" s="26" t="s">
        <v>16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>
        <v>1926.67</v>
      </c>
      <c r="R25" s="27"/>
      <c r="S25" s="27"/>
      <c r="T25" s="27"/>
      <c r="U25" s="50">
        <f>SUM(P25:Q25)</f>
        <v>1926.67</v>
      </c>
    </row>
    <row r="26" spans="1:21" s="10" customFormat="1" ht="16.5" hidden="1">
      <c r="A26" s="60" t="s">
        <v>130</v>
      </c>
      <c r="B26" s="26" t="s">
        <v>42</v>
      </c>
      <c r="C26" s="55" t="s">
        <v>131</v>
      </c>
      <c r="D26" s="55" t="s">
        <v>37</v>
      </c>
      <c r="E26" s="55" t="s">
        <v>132</v>
      </c>
      <c r="F26" s="26" t="s">
        <v>16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51570.44</v>
      </c>
      <c r="S26" s="27"/>
      <c r="T26" s="27"/>
      <c r="U26" s="50">
        <f>SUM(Q26:R26)</f>
        <v>51570.44</v>
      </c>
    </row>
    <row r="27" spans="1:21" s="10" customFormat="1" ht="16.5" hidden="1">
      <c r="A27" s="78"/>
      <c r="B27" s="26"/>
      <c r="C27" s="55"/>
      <c r="D27" s="55"/>
      <c r="E27" s="24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50">
        <f>SUM(Q27:R27)</f>
        <v>0</v>
      </c>
    </row>
    <row r="28" spans="1:21" s="10" customFormat="1" ht="16.5" hidden="1">
      <c r="A28" s="44"/>
      <c r="B28" s="26"/>
      <c r="C28" s="45"/>
      <c r="D28" s="24"/>
      <c r="E28" s="45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50">
        <f t="shared" si="1"/>
        <v>0</v>
      </c>
    </row>
    <row r="29" spans="1:21" s="11" customFormat="1" ht="16.5" hidden="1">
      <c r="A29" s="18" t="s">
        <v>8</v>
      </c>
      <c r="B29" s="20"/>
      <c r="C29" s="28"/>
      <c r="D29" s="23"/>
      <c r="E29" s="20"/>
      <c r="F29" s="20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50">
        <f t="shared" si="1"/>
        <v>0</v>
      </c>
    </row>
    <row r="30" spans="1:21" s="10" customFormat="1" ht="16.5" hidden="1">
      <c r="A30" s="24" t="s">
        <v>18</v>
      </c>
      <c r="B30" s="20"/>
      <c r="C30" s="28"/>
      <c r="D30" s="23"/>
      <c r="E30" s="20"/>
      <c r="F30" s="2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50">
        <f t="shared" si="1"/>
        <v>0</v>
      </c>
    </row>
    <row r="31" spans="1:21" s="11" customFormat="1" ht="15" hidden="1">
      <c r="A31" s="51"/>
      <c r="B31" s="26"/>
      <c r="C31" s="49"/>
      <c r="D31" s="49"/>
      <c r="E31" s="52"/>
      <c r="F31" s="2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50">
        <f t="shared" si="1"/>
        <v>0</v>
      </c>
    </row>
    <row r="32" spans="1:21" s="11" customFormat="1" ht="15" hidden="1">
      <c r="A32" s="51"/>
      <c r="B32" s="26"/>
      <c r="C32" s="49"/>
      <c r="D32" s="49"/>
      <c r="E32" s="52"/>
      <c r="F32" s="2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50">
        <f t="shared" si="1"/>
        <v>0</v>
      </c>
    </row>
    <row r="33" spans="1:21" s="10" customFormat="1" ht="16.5" hidden="1">
      <c r="A33" s="51"/>
      <c r="B33" s="26"/>
      <c r="C33" s="49"/>
      <c r="D33" s="49"/>
      <c r="E33" s="52"/>
      <c r="F33" s="24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50">
        <f t="shared" si="1"/>
        <v>0</v>
      </c>
    </row>
    <row r="34" spans="1:21" s="10" customFormat="1" ht="16.5" hidden="1">
      <c r="A34" s="54"/>
      <c r="B34" s="70"/>
      <c r="C34" s="55"/>
      <c r="D34" s="55"/>
      <c r="E34" s="24"/>
      <c r="F34" s="55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50">
        <f t="shared" si="1"/>
        <v>0</v>
      </c>
    </row>
    <row r="35" spans="1:21" s="10" customFormat="1" ht="16.5" hidden="1">
      <c r="A35" s="54"/>
      <c r="B35" s="26"/>
      <c r="C35" s="55"/>
      <c r="D35" s="55"/>
      <c r="E35" s="24"/>
      <c r="F35" s="5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50">
        <f t="shared" si="1"/>
        <v>0</v>
      </c>
    </row>
    <row r="36" spans="1:21" s="8" customFormat="1" ht="15" hidden="1">
      <c r="A36" s="54"/>
      <c r="B36" s="26"/>
      <c r="C36" s="55"/>
      <c r="D36" s="55"/>
      <c r="E36" s="24"/>
      <c r="F36" s="5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50">
        <f t="shared" si="1"/>
        <v>0</v>
      </c>
    </row>
    <row r="37" spans="1:21" s="7" customFormat="1" ht="16.5" hidden="1">
      <c r="A37" s="12"/>
      <c r="B37" s="20"/>
      <c r="C37" s="21"/>
      <c r="D37" s="21"/>
      <c r="E37" s="22"/>
      <c r="F37" s="23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50">
        <f t="shared" si="1"/>
        <v>0</v>
      </c>
    </row>
    <row r="38" spans="1:21" s="9" customFormat="1" ht="16.5" hidden="1">
      <c r="A38" s="18" t="s">
        <v>8</v>
      </c>
      <c r="B38" s="20"/>
      <c r="C38" s="21"/>
      <c r="D38" s="21"/>
      <c r="E38" s="22"/>
      <c r="F38" s="2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50">
        <f t="shared" si="1"/>
        <v>0</v>
      </c>
    </row>
    <row r="39" spans="1:21" s="11" customFormat="1" ht="16.5" hidden="1">
      <c r="A39" s="24" t="s">
        <v>19</v>
      </c>
      <c r="B39" s="20"/>
      <c r="C39" s="29"/>
      <c r="D39" s="29"/>
      <c r="E39" s="29"/>
      <c r="F39" s="2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50">
        <f t="shared" si="1"/>
        <v>0</v>
      </c>
    </row>
    <row r="40" spans="1:21" s="11" customFormat="1" ht="15" hidden="1">
      <c r="A40" s="44"/>
      <c r="B40" s="26"/>
      <c r="C40" s="53"/>
      <c r="D40" s="53"/>
      <c r="E40" s="53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50">
        <f t="shared" si="1"/>
        <v>0</v>
      </c>
    </row>
    <row r="41" spans="1:21" s="11" customFormat="1" ht="15" hidden="1">
      <c r="A41" s="44"/>
      <c r="B41" s="26"/>
      <c r="C41" s="53"/>
      <c r="D41" s="53"/>
      <c r="E41" s="53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50">
        <f t="shared" si="1"/>
        <v>0</v>
      </c>
    </row>
    <row r="42" spans="1:21" s="10" customFormat="1" ht="16.5" hidden="1">
      <c r="A42" s="44"/>
      <c r="B42" s="26"/>
      <c r="C42" s="53"/>
      <c r="D42" s="53"/>
      <c r="E42" s="53"/>
      <c r="F42" s="2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0">
        <f t="shared" si="1"/>
        <v>0</v>
      </c>
    </row>
    <row r="43" spans="1:21" s="10" customFormat="1" ht="16.5" hidden="1">
      <c r="A43" s="44"/>
      <c r="B43" s="26"/>
      <c r="C43" s="69"/>
      <c r="D43" s="69"/>
      <c r="E43" s="69"/>
      <c r="F43" s="26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0">
        <f t="shared" si="1"/>
        <v>0</v>
      </c>
    </row>
    <row r="44" spans="1:21" s="10" customFormat="1" ht="16.5" hidden="1">
      <c r="A44" s="44"/>
      <c r="B44" s="26"/>
      <c r="C44" s="69"/>
      <c r="D44" s="69"/>
      <c r="E44" s="69"/>
      <c r="F44" s="26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0">
        <f t="shared" si="1"/>
        <v>0</v>
      </c>
    </row>
    <row r="45" spans="1:21" s="10" customFormat="1" ht="16.5" hidden="1">
      <c r="A45" s="44"/>
      <c r="B45" s="26"/>
      <c r="C45" s="69"/>
      <c r="D45" s="69"/>
      <c r="E45" s="69"/>
      <c r="F45" s="2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0">
        <f t="shared" si="1"/>
        <v>0</v>
      </c>
    </row>
    <row r="46" spans="1:21" s="10" customFormat="1" ht="16.5" hidden="1">
      <c r="A46" s="68"/>
      <c r="B46" s="68"/>
      <c r="C46" s="68"/>
      <c r="D46" s="68"/>
      <c r="E46" s="68"/>
      <c r="F46" s="6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50">
        <f t="shared" si="1"/>
        <v>0</v>
      </c>
    </row>
    <row r="47" spans="1:21" s="10" customFormat="1" ht="16.5" hidden="1">
      <c r="A47" s="68"/>
      <c r="B47" s="68"/>
      <c r="C47" s="68"/>
      <c r="D47" s="68"/>
      <c r="E47" s="68"/>
      <c r="F47" s="6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50">
        <f t="shared" si="1"/>
        <v>0</v>
      </c>
    </row>
    <row r="48" spans="1:21" s="10" customFormat="1" ht="16.5" hidden="1">
      <c r="A48" s="44"/>
      <c r="B48" s="26"/>
      <c r="C48" s="24"/>
      <c r="D48" s="24"/>
      <c r="E48" s="24"/>
      <c r="F48" s="24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50">
        <f t="shared" si="1"/>
        <v>0</v>
      </c>
    </row>
    <row r="49" spans="1:21" s="10" customFormat="1" ht="16.5" hidden="1">
      <c r="A49" s="44"/>
      <c r="B49" s="26"/>
      <c r="C49" s="24"/>
      <c r="D49" s="24"/>
      <c r="E49" s="24"/>
      <c r="F49" s="24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50">
        <f t="shared" si="1"/>
        <v>0</v>
      </c>
    </row>
    <row r="50" spans="1:21" s="10" customFormat="1" ht="16.5" hidden="1">
      <c r="A50" s="44"/>
      <c r="B50" s="26"/>
      <c r="C50" s="55"/>
      <c r="D50" s="55"/>
      <c r="E50" s="55"/>
      <c r="F50" s="26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50">
        <f t="shared" si="1"/>
        <v>0</v>
      </c>
    </row>
    <row r="51" spans="1:21" s="7" customFormat="1" ht="18.75" customHeight="1" hidden="1">
      <c r="A51" s="18" t="s">
        <v>8</v>
      </c>
      <c r="B51" s="20"/>
      <c r="C51" s="21"/>
      <c r="D51" s="21"/>
      <c r="E51" s="22"/>
      <c r="F51" s="23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50">
        <f t="shared" si="1"/>
        <v>0</v>
      </c>
    </row>
    <row r="52" spans="1:21" s="9" customFormat="1" ht="16.5" hidden="1">
      <c r="A52" s="24" t="s">
        <v>79</v>
      </c>
      <c r="B52" s="20"/>
      <c r="C52" s="21"/>
      <c r="D52" s="21"/>
      <c r="E52" s="22"/>
      <c r="F52" s="23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50">
        <f>SUM(R54:S54)</f>
        <v>15758.57</v>
      </c>
    </row>
    <row r="53" spans="1:21" s="47" customFormat="1" ht="15" hidden="1">
      <c r="A53" s="54" t="s">
        <v>20</v>
      </c>
      <c r="B53" s="26"/>
      <c r="C53" s="55"/>
      <c r="D53" s="55" t="s">
        <v>21</v>
      </c>
      <c r="E53" s="24"/>
      <c r="F53" s="5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50">
        <f t="shared" si="1"/>
        <v>0</v>
      </c>
    </row>
    <row r="54" spans="1:21" s="47" customFormat="1" ht="15" hidden="1">
      <c r="A54" s="64" t="s">
        <v>116</v>
      </c>
      <c r="B54" s="26" t="s">
        <v>117</v>
      </c>
      <c r="C54" s="49" t="s">
        <v>118</v>
      </c>
      <c r="D54" s="49" t="s">
        <v>21</v>
      </c>
      <c r="E54" s="52" t="s">
        <v>119</v>
      </c>
      <c r="F54" s="77">
        <v>17.801</v>
      </c>
      <c r="G54" s="30"/>
      <c r="H54" s="30"/>
      <c r="I54" s="30"/>
      <c r="J54" s="30"/>
      <c r="K54" s="30"/>
      <c r="L54" s="30"/>
      <c r="M54" s="30"/>
      <c r="N54" s="30"/>
      <c r="O54" s="30"/>
      <c r="P54" s="30">
        <f>23639-1</f>
        <v>23638</v>
      </c>
      <c r="Q54" s="30"/>
      <c r="R54" s="30"/>
      <c r="S54" s="30">
        <f>15759.57-1</f>
        <v>15758.57</v>
      </c>
      <c r="T54" s="30"/>
      <c r="U54" s="50">
        <f>SUM(R54:S54)</f>
        <v>15758.57</v>
      </c>
    </row>
    <row r="55" spans="1:21" s="47" customFormat="1" ht="15" hidden="1">
      <c r="A55" s="64" t="s">
        <v>116</v>
      </c>
      <c r="B55" s="26" t="s">
        <v>120</v>
      </c>
      <c r="C55" s="49" t="s">
        <v>118</v>
      </c>
      <c r="D55" s="49" t="s">
        <v>21</v>
      </c>
      <c r="E55" s="52" t="s">
        <v>119</v>
      </c>
      <c r="F55" s="77">
        <v>17.801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1</v>
      </c>
      <c r="Q55" s="30"/>
      <c r="R55" s="30"/>
      <c r="S55" s="30">
        <v>1</v>
      </c>
      <c r="T55" s="30"/>
      <c r="U55" s="50">
        <f>SUM(R55:S55)</f>
        <v>1</v>
      </c>
    </row>
    <row r="56" spans="1:21" s="47" customFormat="1" ht="15" hidden="1">
      <c r="A56" s="64" t="s">
        <v>137</v>
      </c>
      <c r="B56" s="26" t="s">
        <v>138</v>
      </c>
      <c r="C56" s="49" t="s">
        <v>83</v>
      </c>
      <c r="D56" s="49" t="s">
        <v>21</v>
      </c>
      <c r="E56" s="52" t="s">
        <v>139</v>
      </c>
      <c r="F56" s="77">
        <v>17.801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>
        <v>7879.79</v>
      </c>
      <c r="T56" s="30"/>
      <c r="U56" s="50">
        <f>SUM(R56:S56)</f>
        <v>7879.79</v>
      </c>
    </row>
    <row r="57" spans="1:21" s="47" customFormat="1" ht="15" hidden="1">
      <c r="A57" s="64"/>
      <c r="B57" s="26"/>
      <c r="C57" s="49"/>
      <c r="D57" s="49"/>
      <c r="E57" s="52"/>
      <c r="F57" s="7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0">
        <f>SUM(R57:S57)</f>
        <v>0</v>
      </c>
    </row>
    <row r="58" spans="1:22" s="47" customFormat="1" ht="15">
      <c r="A58" s="64"/>
      <c r="B58" s="26"/>
      <c r="C58" s="49"/>
      <c r="D58" s="49"/>
      <c r="E58" s="52"/>
      <c r="F58" s="46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50"/>
      <c r="V58" s="65"/>
    </row>
    <row r="59" spans="1:21" s="47" customFormat="1" ht="15" hidden="1">
      <c r="A59" s="51" t="s">
        <v>35</v>
      </c>
      <c r="B59" s="26"/>
      <c r="C59" s="62"/>
      <c r="D59" s="62" t="s">
        <v>34</v>
      </c>
      <c r="E59" s="62"/>
      <c r="F59" s="26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50">
        <f t="shared" si="1"/>
        <v>0</v>
      </c>
    </row>
    <row r="60" spans="1:21" s="47" customFormat="1" ht="15" hidden="1">
      <c r="A60" s="54" t="s">
        <v>80</v>
      </c>
      <c r="B60" s="26" t="s">
        <v>81</v>
      </c>
      <c r="C60" s="55" t="s">
        <v>83</v>
      </c>
      <c r="D60" s="49" t="s">
        <v>21</v>
      </c>
      <c r="E60" s="52" t="s">
        <v>82</v>
      </c>
      <c r="F60" s="46">
        <v>17.801</v>
      </c>
      <c r="G60" s="30"/>
      <c r="H60" s="30"/>
      <c r="I60" s="30"/>
      <c r="J60" s="30"/>
      <c r="K60" s="30"/>
      <c r="L60" s="30">
        <v>751.21</v>
      </c>
      <c r="M60" s="30"/>
      <c r="N60" s="30"/>
      <c r="O60" s="30"/>
      <c r="P60" s="30"/>
      <c r="Q60" s="30"/>
      <c r="R60" s="30"/>
      <c r="S60" s="30"/>
      <c r="T60" s="30"/>
      <c r="U60" s="50">
        <f>SUM(G60:L60)</f>
        <v>751.21</v>
      </c>
    </row>
    <row r="61" spans="1:21" s="47" customFormat="1" ht="15" hidden="1">
      <c r="A61" s="54"/>
      <c r="B61" s="26"/>
      <c r="C61" s="55"/>
      <c r="D61" s="55"/>
      <c r="E61" s="24"/>
      <c r="F61" s="56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50">
        <f>SUM(G61:K61)</f>
        <v>0</v>
      </c>
    </row>
    <row r="62" spans="1:21" s="47" customFormat="1" ht="15" hidden="1">
      <c r="A62" s="18" t="s">
        <v>8</v>
      </c>
      <c r="B62" s="26"/>
      <c r="C62" s="55"/>
      <c r="D62" s="55"/>
      <c r="E62" s="24"/>
      <c r="F62" s="56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50">
        <f>SUM(G62:K62)</f>
        <v>0</v>
      </c>
    </row>
    <row r="63" spans="1:21" s="47" customFormat="1" ht="15" hidden="1">
      <c r="A63" s="24" t="s">
        <v>43</v>
      </c>
      <c r="B63" s="26"/>
      <c r="C63" s="55"/>
      <c r="D63" s="55"/>
      <c r="E63" s="24"/>
      <c r="F63" s="56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50">
        <f>SUM(G63:K63)</f>
        <v>0</v>
      </c>
    </row>
    <row r="64" spans="1:21" s="47" customFormat="1" ht="15" hidden="1">
      <c r="A64" s="51" t="s">
        <v>65</v>
      </c>
      <c r="B64" s="57" t="s">
        <v>17</v>
      </c>
      <c r="C64" s="58" t="s">
        <v>66</v>
      </c>
      <c r="D64" s="24" t="s">
        <v>22</v>
      </c>
      <c r="E64" s="46">
        <v>6401</v>
      </c>
      <c r="F64" s="26">
        <v>17.259</v>
      </c>
      <c r="G64" s="30"/>
      <c r="H64" s="30"/>
      <c r="I64" s="30"/>
      <c r="J64" s="30">
        <f>405364-2</f>
        <v>405362</v>
      </c>
      <c r="K64" s="30"/>
      <c r="L64" s="30"/>
      <c r="M64" s="30"/>
      <c r="N64" s="30">
        <v>1199</v>
      </c>
      <c r="O64" s="30"/>
      <c r="P64" s="30"/>
      <c r="Q64" s="30"/>
      <c r="R64" s="30"/>
      <c r="S64" s="30"/>
      <c r="T64" s="30"/>
      <c r="U64" s="50">
        <f>SUM(G64:N64)</f>
        <v>406561</v>
      </c>
    </row>
    <row r="65" spans="1:21" s="47" customFormat="1" ht="15" hidden="1">
      <c r="A65" s="51" t="s">
        <v>65</v>
      </c>
      <c r="B65" s="26" t="s">
        <v>57</v>
      </c>
      <c r="C65" s="58" t="s">
        <v>66</v>
      </c>
      <c r="D65" s="24" t="s">
        <v>22</v>
      </c>
      <c r="E65" s="46">
        <v>6401</v>
      </c>
      <c r="F65" s="26">
        <v>17.259</v>
      </c>
      <c r="G65" s="30"/>
      <c r="H65" s="30"/>
      <c r="I65" s="30"/>
      <c r="J65" s="30">
        <v>1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50">
        <f aca="true" t="shared" si="2" ref="U65:U89">SUM(G65:N65)</f>
        <v>1</v>
      </c>
    </row>
    <row r="66" spans="1:21" s="47" customFormat="1" ht="15" hidden="1">
      <c r="A66" s="51" t="s">
        <v>65</v>
      </c>
      <c r="B66" s="26" t="s">
        <v>58</v>
      </c>
      <c r="C66" s="58" t="s">
        <v>66</v>
      </c>
      <c r="D66" s="24" t="s">
        <v>22</v>
      </c>
      <c r="E66" s="46">
        <v>6401</v>
      </c>
      <c r="F66" s="26">
        <v>17.259</v>
      </c>
      <c r="G66" s="30"/>
      <c r="H66" s="30"/>
      <c r="I66" s="30"/>
      <c r="J66" s="30">
        <v>1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50">
        <f t="shared" si="2"/>
        <v>1</v>
      </c>
    </row>
    <row r="67" spans="1:21" s="47" customFormat="1" ht="15" hidden="1">
      <c r="A67" s="51" t="s">
        <v>67</v>
      </c>
      <c r="B67" s="57" t="s">
        <v>17</v>
      </c>
      <c r="C67" s="24" t="s">
        <v>68</v>
      </c>
      <c r="D67" s="55" t="s">
        <v>24</v>
      </c>
      <c r="E67" s="26" t="s">
        <v>69</v>
      </c>
      <c r="F67" s="55">
        <v>17.258</v>
      </c>
      <c r="G67" s="30"/>
      <c r="H67" s="30"/>
      <c r="I67" s="30"/>
      <c r="J67" s="30">
        <f>61866-2</f>
        <v>61864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50">
        <f t="shared" si="2"/>
        <v>61864</v>
      </c>
    </row>
    <row r="68" spans="1:21" s="47" customFormat="1" ht="15" hidden="1">
      <c r="A68" s="51" t="s">
        <v>67</v>
      </c>
      <c r="B68" s="26" t="s">
        <v>57</v>
      </c>
      <c r="C68" s="24" t="s">
        <v>68</v>
      </c>
      <c r="D68" s="55" t="s">
        <v>24</v>
      </c>
      <c r="E68" s="26" t="s">
        <v>69</v>
      </c>
      <c r="F68" s="55">
        <v>17.258</v>
      </c>
      <c r="G68" s="30"/>
      <c r="H68" s="30"/>
      <c r="I68" s="30"/>
      <c r="J68" s="30">
        <v>1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50">
        <f t="shared" si="2"/>
        <v>1</v>
      </c>
    </row>
    <row r="69" spans="1:21" s="47" customFormat="1" ht="15" hidden="1">
      <c r="A69" s="51" t="s">
        <v>67</v>
      </c>
      <c r="B69" s="26" t="s">
        <v>58</v>
      </c>
      <c r="C69" s="24" t="s">
        <v>68</v>
      </c>
      <c r="D69" s="55" t="s">
        <v>24</v>
      </c>
      <c r="E69" s="26" t="s">
        <v>69</v>
      </c>
      <c r="F69" s="55">
        <v>17.258</v>
      </c>
      <c r="G69" s="30"/>
      <c r="H69" s="30"/>
      <c r="I69" s="30"/>
      <c r="J69" s="30">
        <v>1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50">
        <f t="shared" si="2"/>
        <v>1</v>
      </c>
    </row>
    <row r="70" spans="1:21" s="47" customFormat="1" ht="16.5" hidden="1">
      <c r="A70" s="51" t="s">
        <v>97</v>
      </c>
      <c r="B70" s="57" t="s">
        <v>17</v>
      </c>
      <c r="C70" s="45" t="s">
        <v>98</v>
      </c>
      <c r="D70" s="55" t="s">
        <v>24</v>
      </c>
      <c r="E70" s="26" t="s">
        <v>69</v>
      </c>
      <c r="F70" s="55">
        <v>17.258</v>
      </c>
      <c r="G70" s="30"/>
      <c r="H70" s="30"/>
      <c r="I70" s="30"/>
      <c r="J70" s="30"/>
      <c r="K70" s="30"/>
      <c r="L70" s="30"/>
      <c r="M70" s="30"/>
      <c r="N70" s="30">
        <f>329811-2</f>
        <v>329809</v>
      </c>
      <c r="O70" s="30"/>
      <c r="P70" s="30"/>
      <c r="Q70" s="30"/>
      <c r="R70" s="30"/>
      <c r="S70" s="30"/>
      <c r="T70" s="30"/>
      <c r="U70" s="50">
        <f t="shared" si="2"/>
        <v>329809</v>
      </c>
    </row>
    <row r="71" spans="1:21" s="47" customFormat="1" ht="16.5" hidden="1">
      <c r="A71" s="51" t="s">
        <v>97</v>
      </c>
      <c r="B71" s="26" t="s">
        <v>57</v>
      </c>
      <c r="C71" s="45" t="s">
        <v>98</v>
      </c>
      <c r="D71" s="55" t="s">
        <v>24</v>
      </c>
      <c r="E71" s="26" t="s">
        <v>69</v>
      </c>
      <c r="F71" s="55">
        <v>17.258</v>
      </c>
      <c r="G71" s="30"/>
      <c r="H71" s="30"/>
      <c r="I71" s="30"/>
      <c r="J71" s="30"/>
      <c r="K71" s="30"/>
      <c r="L71" s="30"/>
      <c r="M71" s="30"/>
      <c r="N71" s="30">
        <v>1</v>
      </c>
      <c r="O71" s="30"/>
      <c r="P71" s="30"/>
      <c r="Q71" s="30"/>
      <c r="R71" s="30"/>
      <c r="S71" s="30"/>
      <c r="T71" s="30"/>
      <c r="U71" s="50">
        <f t="shared" si="2"/>
        <v>1</v>
      </c>
    </row>
    <row r="72" spans="1:22" s="47" customFormat="1" ht="16.5" hidden="1">
      <c r="A72" s="51" t="s">
        <v>97</v>
      </c>
      <c r="B72" s="26" t="s">
        <v>58</v>
      </c>
      <c r="C72" s="45" t="s">
        <v>98</v>
      </c>
      <c r="D72" s="55" t="s">
        <v>24</v>
      </c>
      <c r="E72" s="26" t="s">
        <v>69</v>
      </c>
      <c r="F72" s="55">
        <v>17.258</v>
      </c>
      <c r="G72" s="30"/>
      <c r="H72" s="30"/>
      <c r="I72" s="30"/>
      <c r="J72" s="30"/>
      <c r="K72" s="30"/>
      <c r="L72" s="30"/>
      <c r="M72" s="30"/>
      <c r="N72" s="30">
        <v>1</v>
      </c>
      <c r="O72" s="30"/>
      <c r="P72" s="30"/>
      <c r="Q72" s="30"/>
      <c r="R72" s="30"/>
      <c r="S72" s="30"/>
      <c r="T72" s="30"/>
      <c r="U72" s="50">
        <f t="shared" si="2"/>
        <v>1</v>
      </c>
      <c r="V72" s="65"/>
    </row>
    <row r="73" spans="1:21" s="11" customFormat="1" ht="15" hidden="1">
      <c r="A73" s="51" t="s">
        <v>70</v>
      </c>
      <c r="B73" s="57" t="s">
        <v>17</v>
      </c>
      <c r="C73" s="24" t="s">
        <v>71</v>
      </c>
      <c r="D73" s="55" t="s">
        <v>25</v>
      </c>
      <c r="E73" s="26" t="s">
        <v>72</v>
      </c>
      <c r="F73" s="55">
        <v>17.278</v>
      </c>
      <c r="G73" s="30"/>
      <c r="H73" s="30"/>
      <c r="I73" s="30"/>
      <c r="J73" s="30">
        <f>96884-2</f>
        <v>96882</v>
      </c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50">
        <f t="shared" si="2"/>
        <v>96882</v>
      </c>
    </row>
    <row r="74" spans="1:21" s="10" customFormat="1" ht="16.5" hidden="1">
      <c r="A74" s="51" t="s">
        <v>70</v>
      </c>
      <c r="B74" s="26" t="s">
        <v>57</v>
      </c>
      <c r="C74" s="24" t="s">
        <v>71</v>
      </c>
      <c r="D74" s="55" t="s">
        <v>25</v>
      </c>
      <c r="E74" s="26" t="s">
        <v>72</v>
      </c>
      <c r="F74" s="55">
        <v>17.278</v>
      </c>
      <c r="G74" s="30"/>
      <c r="H74" s="30"/>
      <c r="I74" s="30"/>
      <c r="J74" s="30">
        <v>1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50">
        <f t="shared" si="2"/>
        <v>1</v>
      </c>
    </row>
    <row r="75" spans="1:21" s="10" customFormat="1" ht="16.5" hidden="1">
      <c r="A75" s="51" t="s">
        <v>70</v>
      </c>
      <c r="B75" s="26" t="s">
        <v>58</v>
      </c>
      <c r="C75" s="24" t="s">
        <v>71</v>
      </c>
      <c r="D75" s="55" t="s">
        <v>25</v>
      </c>
      <c r="E75" s="26" t="s">
        <v>72</v>
      </c>
      <c r="F75" s="55">
        <v>17.278</v>
      </c>
      <c r="G75" s="30"/>
      <c r="H75" s="30"/>
      <c r="I75" s="30"/>
      <c r="J75" s="30">
        <v>1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50">
        <f t="shared" si="2"/>
        <v>1</v>
      </c>
    </row>
    <row r="76" spans="1:21" s="10" customFormat="1" ht="16.5" hidden="1">
      <c r="A76" s="51" t="s">
        <v>99</v>
      </c>
      <c r="B76" s="57" t="s">
        <v>17</v>
      </c>
      <c r="C76" s="45" t="s">
        <v>100</v>
      </c>
      <c r="D76" s="55" t="s">
        <v>25</v>
      </c>
      <c r="E76" s="26" t="s">
        <v>72</v>
      </c>
      <c r="F76" s="55">
        <v>17.278</v>
      </c>
      <c r="G76" s="30"/>
      <c r="H76" s="30"/>
      <c r="I76" s="30"/>
      <c r="J76" s="30"/>
      <c r="K76" s="30"/>
      <c r="L76" s="30"/>
      <c r="M76" s="30"/>
      <c r="N76" s="30">
        <f>459349-2</f>
        <v>459347</v>
      </c>
      <c r="O76" s="30"/>
      <c r="P76" s="30"/>
      <c r="Q76" s="30"/>
      <c r="R76" s="30"/>
      <c r="S76" s="30"/>
      <c r="T76" s="30"/>
      <c r="U76" s="50">
        <f t="shared" si="2"/>
        <v>459347</v>
      </c>
    </row>
    <row r="77" spans="1:21" s="10" customFormat="1" ht="16.5" hidden="1">
      <c r="A77" s="51" t="s">
        <v>99</v>
      </c>
      <c r="B77" s="26" t="s">
        <v>57</v>
      </c>
      <c r="C77" s="45" t="s">
        <v>100</v>
      </c>
      <c r="D77" s="55" t="s">
        <v>25</v>
      </c>
      <c r="E77" s="26" t="s">
        <v>72</v>
      </c>
      <c r="F77" s="55">
        <v>17.278</v>
      </c>
      <c r="G77" s="30"/>
      <c r="H77" s="30"/>
      <c r="I77" s="30"/>
      <c r="J77" s="30"/>
      <c r="K77" s="30"/>
      <c r="L77" s="30"/>
      <c r="M77" s="30"/>
      <c r="N77" s="30">
        <v>1</v>
      </c>
      <c r="O77" s="30"/>
      <c r="P77" s="30"/>
      <c r="Q77" s="30"/>
      <c r="R77" s="30"/>
      <c r="S77" s="30"/>
      <c r="T77" s="30"/>
      <c r="U77" s="50">
        <f t="shared" si="2"/>
        <v>1</v>
      </c>
    </row>
    <row r="78" spans="1:22" s="10" customFormat="1" ht="16.5" hidden="1">
      <c r="A78" s="51" t="s">
        <v>99</v>
      </c>
      <c r="B78" s="26" t="s">
        <v>58</v>
      </c>
      <c r="C78" s="45" t="s">
        <v>100</v>
      </c>
      <c r="D78" s="55" t="s">
        <v>25</v>
      </c>
      <c r="E78" s="26" t="s">
        <v>72</v>
      </c>
      <c r="F78" s="55">
        <v>17.278</v>
      </c>
      <c r="G78" s="30"/>
      <c r="H78" s="30"/>
      <c r="I78" s="30"/>
      <c r="J78" s="30"/>
      <c r="K78" s="30"/>
      <c r="L78" s="30"/>
      <c r="M78" s="30"/>
      <c r="N78" s="30">
        <v>1</v>
      </c>
      <c r="O78" s="30"/>
      <c r="P78" s="30"/>
      <c r="Q78" s="30"/>
      <c r="R78" s="30"/>
      <c r="S78" s="30"/>
      <c r="T78" s="30"/>
      <c r="U78" s="50">
        <f t="shared" si="2"/>
        <v>1</v>
      </c>
      <c r="V78" s="75"/>
    </row>
    <row r="79" spans="1:21" s="10" customFormat="1" ht="16.5" hidden="1">
      <c r="A79" s="51" t="s">
        <v>36</v>
      </c>
      <c r="B79" s="26" t="s">
        <v>23</v>
      </c>
      <c r="C79" s="24"/>
      <c r="D79" s="55" t="s">
        <v>25</v>
      </c>
      <c r="E79" s="26"/>
      <c r="F79" s="55">
        <v>17.278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50">
        <f t="shared" si="2"/>
        <v>0</v>
      </c>
    </row>
    <row r="80" spans="1:21" s="10" customFormat="1" ht="16.5" hidden="1">
      <c r="A80" s="67"/>
      <c r="B80" s="26" t="s">
        <v>42</v>
      </c>
      <c r="C80" s="24" t="s">
        <v>32</v>
      </c>
      <c r="D80" s="55" t="s">
        <v>24</v>
      </c>
      <c r="E80" s="26">
        <v>6218</v>
      </c>
      <c r="F80" s="55">
        <v>17.258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50">
        <f t="shared" si="2"/>
        <v>0</v>
      </c>
    </row>
    <row r="81" spans="1:21" s="10" customFormat="1" ht="16.5" hidden="1">
      <c r="A81" s="67"/>
      <c r="B81" s="26" t="s">
        <v>42</v>
      </c>
      <c r="C81" s="24" t="s">
        <v>32</v>
      </c>
      <c r="D81" s="55" t="s">
        <v>24</v>
      </c>
      <c r="E81" s="26">
        <v>6219</v>
      </c>
      <c r="F81" s="55">
        <v>17.258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50">
        <f t="shared" si="2"/>
        <v>0</v>
      </c>
    </row>
    <row r="82" spans="1:21" s="10" customFormat="1" ht="16.5" hidden="1">
      <c r="A82" s="72" t="s">
        <v>46</v>
      </c>
      <c r="B82" s="26" t="s">
        <v>42</v>
      </c>
      <c r="C82" s="24" t="s">
        <v>32</v>
      </c>
      <c r="D82" s="55" t="s">
        <v>24</v>
      </c>
      <c r="E82" s="26">
        <v>6218</v>
      </c>
      <c r="F82" s="55">
        <v>17.258</v>
      </c>
      <c r="G82" s="27">
        <f>10000*0.34</f>
        <v>3400.0000000000005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50">
        <f t="shared" si="2"/>
        <v>3400.0000000000005</v>
      </c>
    </row>
    <row r="83" spans="1:21" s="10" customFormat="1" ht="16.5" hidden="1">
      <c r="A83" s="72" t="s">
        <v>46</v>
      </c>
      <c r="B83" s="26" t="s">
        <v>42</v>
      </c>
      <c r="C83" s="24" t="s">
        <v>32</v>
      </c>
      <c r="D83" s="55" t="s">
        <v>24</v>
      </c>
      <c r="E83" s="26">
        <v>6219</v>
      </c>
      <c r="F83" s="55">
        <v>17.258</v>
      </c>
      <c r="G83" s="27">
        <f>10000*0.66</f>
        <v>6600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50">
        <f t="shared" si="2"/>
        <v>6600</v>
      </c>
    </row>
    <row r="84" spans="1:21" s="10" customFormat="1" ht="16.5" hidden="1">
      <c r="A84" s="67"/>
      <c r="B84" s="26"/>
      <c r="C84" s="24"/>
      <c r="D84" s="55"/>
      <c r="E84" s="26"/>
      <c r="F84" s="55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50">
        <f t="shared" si="2"/>
        <v>0</v>
      </c>
    </row>
    <row r="85" spans="1:21" s="10" customFormat="1" ht="16.5" hidden="1">
      <c r="A85" s="67"/>
      <c r="B85" s="26"/>
      <c r="C85" s="24"/>
      <c r="D85" s="55"/>
      <c r="E85" s="26"/>
      <c r="F85" s="55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50">
        <f t="shared" si="2"/>
        <v>0</v>
      </c>
    </row>
    <row r="86" spans="1:21" s="10" customFormat="1" ht="16.5" hidden="1">
      <c r="A86" s="67"/>
      <c r="B86" s="26"/>
      <c r="C86" s="24"/>
      <c r="D86" s="55"/>
      <c r="E86" s="26"/>
      <c r="F86" s="55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50">
        <f t="shared" si="2"/>
        <v>0</v>
      </c>
    </row>
    <row r="87" spans="1:21" s="10" customFormat="1" ht="16.5" hidden="1">
      <c r="A87" s="67"/>
      <c r="B87" s="26"/>
      <c r="C87" s="24"/>
      <c r="D87" s="55"/>
      <c r="E87" s="26"/>
      <c r="F87" s="55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50">
        <f t="shared" si="2"/>
        <v>0</v>
      </c>
    </row>
    <row r="88" spans="1:21" s="10" customFormat="1" ht="16.5">
      <c r="A88" s="13"/>
      <c r="B88" s="31"/>
      <c r="C88" s="31"/>
      <c r="D88" s="23"/>
      <c r="E88" s="23"/>
      <c r="F88" s="23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50">
        <f t="shared" si="2"/>
        <v>0</v>
      </c>
    </row>
    <row r="89" spans="1:21" s="10" customFormat="1" ht="18.75">
      <c r="A89" s="14" t="s">
        <v>0</v>
      </c>
      <c r="B89" s="32"/>
      <c r="C89" s="33"/>
      <c r="D89" s="33"/>
      <c r="E89" s="33"/>
      <c r="F89" s="34"/>
      <c r="G89" s="35">
        <f>SUM(G82:G88)</f>
        <v>10000</v>
      </c>
      <c r="H89" s="35">
        <f>SUM(H8:H88)</f>
        <v>339596</v>
      </c>
      <c r="I89" s="35">
        <f>SUM(I14:I88)</f>
        <v>0</v>
      </c>
      <c r="J89" s="35">
        <f>SUM(J62:J88)</f>
        <v>564114</v>
      </c>
      <c r="K89" s="35">
        <f>SUM(K12:K88)</f>
        <v>54207</v>
      </c>
      <c r="L89" s="35">
        <f>SUM(L50:L88)</f>
        <v>751.21</v>
      </c>
      <c r="M89" s="35">
        <f>SUM(M11:M88)</f>
        <v>10142.95</v>
      </c>
      <c r="N89" s="35">
        <f>SUM(N61:N88)</f>
        <v>790359</v>
      </c>
      <c r="O89" s="35">
        <f>SUM(O11:O88)</f>
        <v>6201.5</v>
      </c>
      <c r="P89" s="35">
        <f>SUM(P50:P88)</f>
        <v>23639</v>
      </c>
      <c r="Q89" s="35">
        <f>SUM(Q11:Q88)</f>
        <v>1926.67</v>
      </c>
      <c r="R89" s="35">
        <f>SUM(R11:R88)</f>
        <v>51570.44</v>
      </c>
      <c r="S89" s="35">
        <f>SUM(S50:S88)</f>
        <v>23639.36</v>
      </c>
      <c r="T89" s="35">
        <f>SUM(T6:T88)</f>
        <v>24720</v>
      </c>
      <c r="U89" s="50">
        <f t="shared" si="2"/>
        <v>1769170.16</v>
      </c>
    </row>
    <row r="90" spans="1:21" s="10" customFormat="1" ht="18.75">
      <c r="A90" s="37"/>
      <c r="B90" s="38"/>
      <c r="C90" s="39"/>
      <c r="D90" s="39"/>
      <c r="E90" s="39"/>
      <c r="F90" s="40"/>
      <c r="G90" s="41"/>
      <c r="H90" s="41"/>
      <c r="I90" s="41" t="s">
        <v>76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2"/>
    </row>
    <row r="91" spans="1:2" ht="16.5">
      <c r="A91" s="11" t="s">
        <v>9</v>
      </c>
      <c r="B91" s="10"/>
    </row>
    <row r="92" ht="15" hidden="1">
      <c r="A92" s="36" t="s">
        <v>44</v>
      </c>
    </row>
    <row r="93" ht="15" hidden="1">
      <c r="A93" s="47" t="s">
        <v>45</v>
      </c>
    </row>
    <row r="94" ht="15" hidden="1">
      <c r="A94" s="47" t="s">
        <v>54</v>
      </c>
    </row>
    <row r="95" ht="15" hidden="1">
      <c r="A95" s="47" t="s">
        <v>47</v>
      </c>
    </row>
    <row r="96" ht="15" hidden="1">
      <c r="A96" s="47" t="s">
        <v>62</v>
      </c>
    </row>
    <row r="97" ht="15" hidden="1">
      <c r="A97" s="47" t="s">
        <v>61</v>
      </c>
    </row>
    <row r="98" ht="15" hidden="1">
      <c r="A98" s="47" t="s">
        <v>74</v>
      </c>
    </row>
    <row r="99" ht="15" hidden="1">
      <c r="A99" s="47" t="s">
        <v>73</v>
      </c>
    </row>
    <row r="100" ht="15" hidden="1">
      <c r="A100" s="47" t="s">
        <v>78</v>
      </c>
    </row>
    <row r="101" ht="15" hidden="1">
      <c r="A101" s="47" t="s">
        <v>77</v>
      </c>
    </row>
    <row r="102" ht="15" hidden="1">
      <c r="A102" s="47" t="s">
        <v>85</v>
      </c>
    </row>
    <row r="103" ht="15" hidden="1">
      <c r="A103" s="47" t="s">
        <v>86</v>
      </c>
    </row>
    <row r="104" ht="15" customHeight="1" hidden="1">
      <c r="A104" s="47" t="s">
        <v>94</v>
      </c>
    </row>
    <row r="105" ht="15" customHeight="1" hidden="1">
      <c r="A105" s="47" t="s">
        <v>92</v>
      </c>
    </row>
    <row r="106" ht="15" hidden="1">
      <c r="A106" s="47" t="s">
        <v>102</v>
      </c>
    </row>
    <row r="107" ht="15" hidden="1">
      <c r="A107" s="47" t="s">
        <v>101</v>
      </c>
    </row>
    <row r="108" ht="15" hidden="1">
      <c r="A108" s="47" t="s">
        <v>112</v>
      </c>
    </row>
    <row r="109" ht="15" hidden="1">
      <c r="A109" s="47" t="s">
        <v>92</v>
      </c>
    </row>
    <row r="110" ht="15" hidden="1">
      <c r="A110" s="47" t="s">
        <v>121</v>
      </c>
    </row>
    <row r="111" ht="15" hidden="1">
      <c r="A111" s="47" t="s">
        <v>114</v>
      </c>
    </row>
    <row r="112" ht="15" hidden="1">
      <c r="A112" s="47" t="s">
        <v>127</v>
      </c>
    </row>
    <row r="113" ht="15" hidden="1">
      <c r="A113" s="47" t="s">
        <v>92</v>
      </c>
    </row>
    <row r="114" ht="15" hidden="1">
      <c r="A114" s="47" t="s">
        <v>133</v>
      </c>
    </row>
    <row r="115" ht="15" hidden="1">
      <c r="A115" s="47" t="s">
        <v>129</v>
      </c>
    </row>
    <row r="116" ht="15" hidden="1">
      <c r="A116" s="47" t="s">
        <v>136</v>
      </c>
    </row>
    <row r="117" ht="15" hidden="1">
      <c r="A117" s="47" t="s">
        <v>135</v>
      </c>
    </row>
    <row r="118" ht="15">
      <c r="A118" s="47" t="s">
        <v>143</v>
      </c>
    </row>
    <row r="119" ht="15">
      <c r="A119" s="47" t="s">
        <v>142</v>
      </c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2020-01-23T14:05:47Z</dcterms:modified>
  <cp:category/>
  <cp:version/>
  <cp:contentType/>
  <cp:contentStatus/>
</cp:coreProperties>
</file>