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CENTRAL" sheetId="1" r:id="rId1"/>
  </sheets>
  <definedNames>
    <definedName name="_xlnm.Print_Area" localSheetId="0">'CENTRAL'!$A$1:$G$80</definedName>
  </definedNames>
  <calcPr fullCalcOnLoad="1"/>
</workbook>
</file>

<file path=xl/sharedStrings.xml><?xml version="1.0" encoding="utf-8"?>
<sst xmlns="http://schemas.openxmlformats.org/spreadsheetml/2006/main" count="268" uniqueCount="142">
  <si>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</si>
  <si>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</si>
  <si>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</si>
  <si>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</si>
  <si>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</si>
  <si>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</si>
  <si>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</si>
  <si>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</si>
  <si>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</si>
  <si>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</si>
  <si>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</si>
  <si>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</si>
  <si>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</si>
  <si>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CENTRAL MA -WORCESTER</t>
  </si>
  <si>
    <t>WORKFORCE TRAINING FUND</t>
  </si>
  <si>
    <t>7003-0135</t>
  </si>
  <si>
    <t>N/A</t>
  </si>
  <si>
    <t>JULY 1, 2019- JUNE 30, 2020</t>
  </si>
  <si>
    <t>CT EOL 19CCWORCTRADE</t>
  </si>
  <si>
    <t>CT EOL 19CCWORCNEGREA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</si>
  <si>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</si>
  <si>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</si>
  <si>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</si>
  <si>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</si>
  <si>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</si>
  <si>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</si>
  <si>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</si>
  <si>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</si>
  <si>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</si>
  <si>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FWIADWK19B</t>
  </si>
  <si>
    <t>FWIAADT19B</t>
  </si>
  <si>
    <t>DOE -ELEMENTARY &amp; SECONDARY ED</t>
  </si>
  <si>
    <t>7038-0107</t>
  </si>
  <si>
    <t>84.002A</t>
  </si>
  <si>
    <t>J309</t>
  </si>
  <si>
    <t xml:space="preserve">4400-1979 </t>
  </si>
  <si>
    <t>ELDER AFFAIRS</t>
  </si>
  <si>
    <t>9110-1178</t>
  </si>
  <si>
    <t>DOE-CAREER PATHWAYS</t>
  </si>
  <si>
    <t>7035-0002</t>
  </si>
  <si>
    <t>J328</t>
  </si>
  <si>
    <t>MA COMMISSION FOR THE BLIND</t>
  </si>
  <si>
    <t>4110-3021</t>
  </si>
  <si>
    <t>MA REHAB COMMISSION</t>
  </si>
  <si>
    <t>JULY 1, 2019-JUNE 30, 2020</t>
  </si>
  <si>
    <t>INITIAL AWARD AUGUST 5, 2019</t>
  </si>
  <si>
    <t>TO ADD MassHire RELIABILITY AWARD</t>
  </si>
  <si>
    <t xml:space="preserve"> MassHire RELIABILITY AWARD</t>
  </si>
  <si>
    <t>CT EOL 20CCWORCWIA</t>
  </si>
  <si>
    <t>BUDGET #1 FY20</t>
  </si>
  <si>
    <t>TO ADD WTF &amp; SOS FUNDS</t>
  </si>
  <si>
    <t>J464</t>
  </si>
  <si>
    <t>J484</t>
  </si>
  <si>
    <t>CT EOL 20CCWORCSOSWTF</t>
  </si>
  <si>
    <t>WTRUSTF20</t>
  </si>
  <si>
    <t>STOSCC2020</t>
  </si>
  <si>
    <t>BUDGET #1 FY20 AUGUST 7, 2019</t>
  </si>
  <si>
    <t>BUDGET #2 FY20</t>
  </si>
  <si>
    <t>CT EOL 20CCWORCWP</t>
  </si>
  <si>
    <t>TO ADD WP FUNDS</t>
  </si>
  <si>
    <t>BUDGET  #2 FY20 AUGUST 9, 2019</t>
  </si>
  <si>
    <t>FES2020</t>
  </si>
  <si>
    <t>J405</t>
  </si>
  <si>
    <t>JULY 1, 2020-JUNE 30, 2021</t>
  </si>
  <si>
    <t>JULY 1, 2021-JUNE 30, 2022</t>
  </si>
  <si>
    <t>J407</t>
  </si>
  <si>
    <t>BUDGET #3 FY20</t>
  </si>
  <si>
    <t>TO ADD WIOA FUNDS</t>
  </si>
  <si>
    <t>BUDGET#3 FY20 AUGUST 30, 2019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</si>
  <si>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</si>
  <si>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</si>
  <si>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</si>
  <si>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</si>
  <si>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</si>
  <si>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</si>
  <si>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</si>
  <si>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</si>
  <si>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#4 FY20</t>
  </si>
  <si>
    <t>VOID</t>
  </si>
  <si>
    <t>TO ADD WP FUNDS LESS RETAINED</t>
  </si>
  <si>
    <t>BUDGET#4 FY20 SEPTEMBER 12, 2019</t>
  </si>
  <si>
    <t>BUDGET #5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</si>
  <si>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</si>
  <si>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 xml:space="preserve"> J422</t>
  </si>
  <si>
    <t xml:space="preserve"> T100VR0019</t>
  </si>
  <si>
    <t xml:space="preserve"> 4120-0029</t>
  </si>
  <si>
    <t xml:space="preserve"> J421</t>
  </si>
  <si>
    <t>TO ADD PARTNER FUNDS</t>
  </si>
  <si>
    <t>BUDGET#5 FY20 OCTOBER 9, 2019</t>
  </si>
  <si>
    <t>FVETS2019</t>
  </si>
  <si>
    <t>7002-6628</t>
  </si>
  <si>
    <t>DVOP-INCENTIVE (SERVICE DATE OCT 1, 2019-DEC 31, 2019)</t>
  </si>
  <si>
    <t>BUDGET #6 FY20</t>
  </si>
  <si>
    <t>BUDGET#6 FY20 OCTOBER 10, 2019</t>
  </si>
  <si>
    <t>TO ADD DVOP INCENTIVE FUNDS</t>
  </si>
  <si>
    <t>CT EOL 20CCWORCVETSUI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</si>
  <si>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</si>
  <si>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</si>
  <si>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</si>
  <si>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</si>
  <si>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#7 FY20</t>
  </si>
  <si>
    <t>TO ADD WIOA FUNDS (OCT ALLOCATION) less retained if applicable</t>
  </si>
  <si>
    <t>BUDGET#7 FY20 NOVEMBER 5, 2019</t>
  </si>
  <si>
    <t>VETS-INCENTIVE (SERVICE DATE OCT 1, 2019-DEC 31, 2019)</t>
  </si>
  <si>
    <t>J310</t>
  </si>
  <si>
    <t>BUDGET #8 FY20</t>
  </si>
  <si>
    <t>TO CHANGE PHASE CODE</t>
  </si>
  <si>
    <t>BUDGET#8 FY20 NOVEMBER 6, 2019</t>
  </si>
  <si>
    <t>OCT 30, 2019-JUNE 30, 2020</t>
  </si>
  <si>
    <t>FV002A1922</t>
  </si>
  <si>
    <t>J423</t>
  </si>
  <si>
    <t>SEPT 29, 2019-JUNE 30, 2020</t>
  </si>
  <si>
    <t>FAD33734O6</t>
  </si>
  <si>
    <t>J416</t>
  </si>
  <si>
    <t>BUDGET #9 FY20</t>
  </si>
  <si>
    <t>BUDGET#9 FY20 NOVEMBER 26, 2019</t>
  </si>
  <si>
    <t>BUDGET #10 FY20</t>
  </si>
  <si>
    <t>TO ADD DVOP  FUNDS</t>
  </si>
  <si>
    <t>BUDGET#10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</si>
  <si>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</si>
  <si>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</si>
  <si>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</si>
  <si>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</si>
  <si>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</si>
  <si>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#11 FY20</t>
  </si>
  <si>
    <t>DTA</t>
  </si>
  <si>
    <t>SPSS2020</t>
  </si>
  <si>
    <t>J427</t>
  </si>
  <si>
    <t>TO DTA FUNDS</t>
  </si>
  <si>
    <t>BUDGET#11 FY20 DECEMBER 11, 2019</t>
  </si>
  <si>
    <t>BUDGET #12 FY20</t>
  </si>
  <si>
    <t>DVOP (SERVICE DATE 7.1.19-12.31.19)</t>
  </si>
  <si>
    <t>JULY 1, 2019-DEC 31, 2019</t>
  </si>
  <si>
    <t>TO ADD DVOP FUNDS</t>
  </si>
  <si>
    <t>BUDGET#12 FY20 DECEMBER 18, 2019</t>
  </si>
  <si>
    <t>BUDGET #13 FY20</t>
  </si>
  <si>
    <t>ADDITIONAL STATE ONE STOP</t>
  </si>
  <si>
    <t>TO ADD ADDITIONAL SOS FUNDS</t>
  </si>
  <si>
    <t>BUDGET#13 FY20 JANUARY 15, 2020</t>
  </si>
  <si>
    <t>BUDGET #14 FY20</t>
  </si>
  <si>
    <t>TO ADD ADDITIONAL WP FUNDS</t>
  </si>
  <si>
    <t>BUDGET#14 FY20 JANUARY 17,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</si>
</sst>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13" fillId="34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PageLayoutView="0" workbookViewId="0" topLeftCell="A1">
      <selection activeCell="A15" sqref="A15:IV15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hidden="1" customWidth="1"/>
    <col min="8" max="12" width="19.57421875" style="4" hidden="1" customWidth="1"/>
    <col min="13" max="18" width="19.28125" style="4" hidden="1" customWidth="1"/>
    <col min="19" max="20" width="14.8515625" style="4" hidden="1" customWidth="1"/>
    <col min="21" max="21" width="14.8515625" style="4" customWidth="1"/>
    <col min="22" max="22" width="15.00390625" style="3" hidden="1" customWidth="1"/>
    <col min="23" max="23" width="13.28125" style="3" bestFit="1" customWidth="1"/>
    <col min="24" max="16384" width="9.140625" style="3" customWidth="1"/>
  </cols>
  <sheetData>
    <row r="1" spans="1:21" ht="20.25">
      <c r="A1" s="3" t="s">
        <v>11</v>
      </c>
      <c r="B1" s="76" t="s">
        <v>10</v>
      </c>
      <c r="C1" s="77"/>
      <c r="D1" s="77"/>
      <c r="E1" s="77"/>
      <c r="F1" s="77"/>
      <c r="G1" s="7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2:6" ht="20.25">
      <c r="B2" s="15"/>
      <c r="C2" s="15"/>
      <c r="D2" s="15"/>
      <c r="E2" s="16"/>
      <c r="F2" s="16"/>
    </row>
    <row r="3" spans="1:3" ht="20.25">
      <c r="A3" s="5" t="s">
        <v>13</v>
      </c>
      <c r="B3" s="15" t="s">
        <v>7</v>
      </c>
      <c r="C3" s="1"/>
    </row>
    <row r="4" spans="1:3" ht="20.25">
      <c r="A4" s="5"/>
      <c r="B4" s="6"/>
      <c r="C4" s="1"/>
    </row>
    <row r="5" spans="1:22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49</v>
      </c>
      <c r="I5" s="18" t="s">
        <v>57</v>
      </c>
      <c r="J5" s="18" t="s">
        <v>66</v>
      </c>
      <c r="K5" s="18" t="s">
        <v>77</v>
      </c>
      <c r="L5" s="18" t="s">
        <v>81</v>
      </c>
      <c r="M5" s="18" t="s">
        <v>92</v>
      </c>
      <c r="N5" s="18" t="s">
        <v>100</v>
      </c>
      <c r="O5" s="18" t="s">
        <v>105</v>
      </c>
      <c r="P5" s="18" t="s">
        <v>114</v>
      </c>
      <c r="Q5" s="18" t="s">
        <v>116</v>
      </c>
      <c r="R5" s="18" t="s">
        <v>124</v>
      </c>
      <c r="S5" s="18" t="s">
        <v>130</v>
      </c>
      <c r="T5" s="18" t="s">
        <v>135</v>
      </c>
      <c r="U5" s="18" t="s">
        <v>139</v>
      </c>
      <c r="V5" s="45" t="s">
        <v>6</v>
      </c>
    </row>
    <row r="6" spans="1:22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5"/>
    </row>
    <row r="7" spans="1:22" s="9" customFormat="1" ht="16.5" hidden="1">
      <c r="A7" s="24" t="s">
        <v>53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</row>
    <row r="8" spans="1:22" s="9" customFormat="1" ht="16.5" hidden="1">
      <c r="A8" s="47" t="s">
        <v>14</v>
      </c>
      <c r="B8" s="26" t="s">
        <v>17</v>
      </c>
      <c r="C8" s="48" t="s">
        <v>54</v>
      </c>
      <c r="D8" s="48" t="s">
        <v>15</v>
      </c>
      <c r="E8" s="48" t="s">
        <v>51</v>
      </c>
      <c r="F8" s="24" t="s">
        <v>16</v>
      </c>
      <c r="G8" s="27"/>
      <c r="H8" s="27">
        <v>95000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51">
        <f>SUM(G8:K8)</f>
        <v>95000</v>
      </c>
    </row>
    <row r="9" spans="1:22" s="9" customFormat="1" ht="16.5" hidden="1">
      <c r="A9" s="55" t="s">
        <v>23</v>
      </c>
      <c r="B9" s="26" t="s">
        <v>17</v>
      </c>
      <c r="C9" s="48" t="s">
        <v>55</v>
      </c>
      <c r="D9" s="48" t="s">
        <v>24</v>
      </c>
      <c r="E9" s="48" t="s">
        <v>52</v>
      </c>
      <c r="F9" s="26" t="s">
        <v>16</v>
      </c>
      <c r="G9" s="27"/>
      <c r="H9" s="27">
        <v>329125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51">
        <f aca="true" t="shared" si="0" ref="V9:V20">SUM(G9:K9)</f>
        <v>329125</v>
      </c>
    </row>
    <row r="10" spans="1:22" s="9" customFormat="1" ht="16.5" hidden="1">
      <c r="A10" s="55" t="s">
        <v>136</v>
      </c>
      <c r="B10" s="26" t="s">
        <v>17</v>
      </c>
      <c r="C10" s="48" t="s">
        <v>55</v>
      </c>
      <c r="D10" s="48" t="s">
        <v>24</v>
      </c>
      <c r="E10" s="48" t="s">
        <v>52</v>
      </c>
      <c r="F10" s="26" t="s">
        <v>16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v>33240</v>
      </c>
      <c r="U10" s="27"/>
      <c r="V10" s="51">
        <f>SUM(S10:T10)</f>
        <v>33240</v>
      </c>
    </row>
    <row r="11" spans="1:22" s="9" customFormat="1" ht="16.5" hidden="1">
      <c r="A11" s="55"/>
      <c r="B11" s="26"/>
      <c r="C11" s="54"/>
      <c r="D11" s="54"/>
      <c r="E11" s="54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51">
        <f t="shared" si="0"/>
        <v>0</v>
      </c>
    </row>
    <row r="12" spans="1:22" s="9" customFormat="1" ht="16.5">
      <c r="A12" s="55"/>
      <c r="B12" s="26"/>
      <c r="C12" s="48"/>
      <c r="D12" s="48"/>
      <c r="E12" s="48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51">
        <f t="shared" si="0"/>
        <v>0</v>
      </c>
    </row>
    <row r="13" spans="1:22" s="9" customFormat="1" ht="16.5">
      <c r="A13" s="18" t="s">
        <v>8</v>
      </c>
      <c r="B13" s="26"/>
      <c r="C13" s="48"/>
      <c r="D13" s="48"/>
      <c r="E13" s="4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51">
        <f t="shared" si="0"/>
        <v>0</v>
      </c>
    </row>
    <row r="14" spans="1:22" s="9" customFormat="1" ht="16.5">
      <c r="A14" s="24" t="s">
        <v>58</v>
      </c>
      <c r="B14" s="26"/>
      <c r="C14" s="48"/>
      <c r="D14" s="48"/>
      <c r="E14" s="4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51">
        <f t="shared" si="0"/>
        <v>0</v>
      </c>
    </row>
    <row r="15" spans="1:22" s="9" customFormat="1" ht="16.5" hidden="1">
      <c r="A15" s="43" t="s">
        <v>25</v>
      </c>
      <c r="B15" s="26" t="s">
        <v>44</v>
      </c>
      <c r="C15" s="48" t="s">
        <v>61</v>
      </c>
      <c r="D15" s="48" t="s">
        <v>26</v>
      </c>
      <c r="E15" s="50" t="s">
        <v>62</v>
      </c>
      <c r="F15" s="26">
        <v>17.207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51">
        <f>SUM(G15:U15)</f>
        <v>0</v>
      </c>
    </row>
    <row r="16" spans="1:22" s="9" customFormat="1" ht="16.5" hidden="1">
      <c r="A16" s="43" t="s">
        <v>25</v>
      </c>
      <c r="B16" s="26" t="s">
        <v>63</v>
      </c>
      <c r="C16" s="48" t="s">
        <v>61</v>
      </c>
      <c r="D16" s="48" t="s">
        <v>26</v>
      </c>
      <c r="E16" s="50" t="s">
        <v>62</v>
      </c>
      <c r="F16" s="26">
        <v>17.207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51">
        <f t="shared" si="0"/>
        <v>0</v>
      </c>
    </row>
    <row r="17" spans="1:22" s="9" customFormat="1" ht="16.5" hidden="1">
      <c r="A17" s="43" t="s">
        <v>25</v>
      </c>
      <c r="B17" s="26" t="s">
        <v>64</v>
      </c>
      <c r="C17" s="48" t="s">
        <v>61</v>
      </c>
      <c r="D17" s="48" t="s">
        <v>26</v>
      </c>
      <c r="E17" s="50" t="s">
        <v>62</v>
      </c>
      <c r="F17" s="26">
        <v>17.207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51">
        <f t="shared" si="0"/>
        <v>0</v>
      </c>
    </row>
    <row r="18" spans="1:22" s="9" customFormat="1" ht="16.5">
      <c r="A18" s="43" t="s">
        <v>27</v>
      </c>
      <c r="B18" s="26" t="s">
        <v>44</v>
      </c>
      <c r="C18" s="48" t="s">
        <v>61</v>
      </c>
      <c r="D18" s="48" t="s">
        <v>26</v>
      </c>
      <c r="E18" s="50" t="s">
        <v>65</v>
      </c>
      <c r="F18" s="26" t="s">
        <v>28</v>
      </c>
      <c r="G18" s="27"/>
      <c r="H18" s="27"/>
      <c r="I18" s="27"/>
      <c r="J18" s="27"/>
      <c r="K18" s="27">
        <v>73804</v>
      </c>
      <c r="L18" s="27"/>
      <c r="M18" s="27"/>
      <c r="N18" s="27"/>
      <c r="O18" s="27"/>
      <c r="P18" s="27"/>
      <c r="Q18" s="27"/>
      <c r="R18" s="27"/>
      <c r="S18" s="27"/>
      <c r="T18" s="27"/>
      <c r="U18" s="27">
        <v>208</v>
      </c>
      <c r="V18" s="51">
        <f>SUM(G18:U18)</f>
        <v>74012</v>
      </c>
    </row>
    <row r="19" spans="1:22" s="9" customFormat="1" ht="16.5" hidden="1">
      <c r="A19" s="43" t="s">
        <v>27</v>
      </c>
      <c r="B19" s="26" t="s">
        <v>63</v>
      </c>
      <c r="C19" s="48" t="s">
        <v>61</v>
      </c>
      <c r="D19" s="48" t="s">
        <v>26</v>
      </c>
      <c r="E19" s="50" t="s">
        <v>65</v>
      </c>
      <c r="F19" s="26" t="s">
        <v>28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51">
        <f t="shared" si="0"/>
        <v>1</v>
      </c>
    </row>
    <row r="20" spans="1:22" s="9" customFormat="1" ht="16.5" hidden="1">
      <c r="A20" s="43" t="s">
        <v>27</v>
      </c>
      <c r="B20" s="26" t="s">
        <v>64</v>
      </c>
      <c r="C20" s="48" t="s">
        <v>61</v>
      </c>
      <c r="D20" s="48" t="s">
        <v>26</v>
      </c>
      <c r="E20" s="50" t="s">
        <v>65</v>
      </c>
      <c r="F20" s="26" t="s">
        <v>28</v>
      </c>
      <c r="G20" s="27"/>
      <c r="H20" s="27"/>
      <c r="I20" s="27"/>
      <c r="J20" s="27"/>
      <c r="K20" s="27">
        <v>1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51">
        <f t="shared" si="0"/>
        <v>1</v>
      </c>
    </row>
    <row r="21" spans="1:22" s="9" customFormat="1" ht="16.5" hidden="1">
      <c r="A21" s="56" t="s">
        <v>31</v>
      </c>
      <c r="B21" s="26" t="s">
        <v>108</v>
      </c>
      <c r="C21" s="48" t="s">
        <v>109</v>
      </c>
      <c r="D21" s="58" t="s">
        <v>32</v>
      </c>
      <c r="E21" s="59" t="s">
        <v>110</v>
      </c>
      <c r="F21" s="57" t="s">
        <v>33</v>
      </c>
      <c r="G21" s="27"/>
      <c r="H21" s="27"/>
      <c r="I21" s="27"/>
      <c r="J21" s="27"/>
      <c r="K21" s="27"/>
      <c r="L21" s="27"/>
      <c r="M21" s="27"/>
      <c r="N21" s="27"/>
      <c r="O21" s="27"/>
      <c r="P21" s="27">
        <v>10973.33</v>
      </c>
      <c r="Q21" s="27"/>
      <c r="R21" s="27"/>
      <c r="S21" s="27"/>
      <c r="T21" s="27"/>
      <c r="U21" s="27"/>
      <c r="V21" s="51">
        <f>SUM(O21:P21)</f>
        <v>10973.33</v>
      </c>
    </row>
    <row r="22" spans="1:22" s="9" customFormat="1" ht="16.5" hidden="1">
      <c r="A22" s="56" t="s">
        <v>36</v>
      </c>
      <c r="B22" s="26" t="s">
        <v>111</v>
      </c>
      <c r="C22" s="54" t="s">
        <v>112</v>
      </c>
      <c r="D22" s="54" t="s">
        <v>37</v>
      </c>
      <c r="E22" s="54" t="s">
        <v>113</v>
      </c>
      <c r="F22" s="26" t="s">
        <v>16</v>
      </c>
      <c r="G22" s="27"/>
      <c r="H22" s="27"/>
      <c r="I22" s="27"/>
      <c r="J22" s="27"/>
      <c r="K22" s="27"/>
      <c r="L22" s="27"/>
      <c r="M22" s="27"/>
      <c r="N22" s="27"/>
      <c r="O22" s="27"/>
      <c r="P22" s="27">
        <v>2669.72</v>
      </c>
      <c r="Q22" s="27"/>
      <c r="R22" s="27"/>
      <c r="S22" s="27"/>
      <c r="T22" s="27"/>
      <c r="U22" s="27"/>
      <c r="V22" s="51">
        <f aca="true" t="shared" si="1" ref="V22:V76">SUM(O22:P22)</f>
        <v>2669.72</v>
      </c>
    </row>
    <row r="23" spans="1:22" s="9" customFormat="1" ht="16.5" hidden="1">
      <c r="A23" s="73" t="s">
        <v>38</v>
      </c>
      <c r="B23" s="26"/>
      <c r="C23" s="62"/>
      <c r="D23" s="62" t="s">
        <v>39</v>
      </c>
      <c r="E23" s="62" t="s">
        <v>40</v>
      </c>
      <c r="F23" s="57" t="s">
        <v>16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51">
        <f t="shared" si="1"/>
        <v>0</v>
      </c>
    </row>
    <row r="24" spans="1:22" s="9" customFormat="1" ht="16.5" hidden="1">
      <c r="A24" s="56" t="s">
        <v>41</v>
      </c>
      <c r="B24" s="26" t="s">
        <v>44</v>
      </c>
      <c r="C24" s="69" t="s">
        <v>82</v>
      </c>
      <c r="D24" s="69" t="s">
        <v>42</v>
      </c>
      <c r="E24" s="69" t="s">
        <v>83</v>
      </c>
      <c r="F24" s="26" t="s">
        <v>16</v>
      </c>
      <c r="G24" s="27"/>
      <c r="H24" s="27"/>
      <c r="I24" s="27"/>
      <c r="J24" s="27"/>
      <c r="K24" s="27"/>
      <c r="L24" s="27">
        <v>4240</v>
      </c>
      <c r="M24" s="27"/>
      <c r="N24" s="27"/>
      <c r="O24" s="27"/>
      <c r="P24" s="27"/>
      <c r="Q24" s="27"/>
      <c r="R24" s="27"/>
      <c r="S24" s="27"/>
      <c r="T24" s="27"/>
      <c r="U24" s="27"/>
      <c r="V24" s="51">
        <f t="shared" si="1"/>
        <v>0</v>
      </c>
    </row>
    <row r="25" spans="1:22" s="9" customFormat="1" ht="16.5" hidden="1">
      <c r="A25" s="56" t="s">
        <v>43</v>
      </c>
      <c r="B25" s="26" t="s">
        <v>44</v>
      </c>
      <c r="C25" s="69" t="s">
        <v>84</v>
      </c>
      <c r="D25" s="70" t="s">
        <v>85</v>
      </c>
      <c r="E25" s="69" t="s">
        <v>86</v>
      </c>
      <c r="F25" s="26" t="s">
        <v>16</v>
      </c>
      <c r="G25" s="27"/>
      <c r="H25" s="27"/>
      <c r="I25" s="27"/>
      <c r="J25" s="27"/>
      <c r="K25" s="27"/>
      <c r="L25" s="27">
        <v>30329.93</v>
      </c>
      <c r="M25" s="27"/>
      <c r="N25" s="27"/>
      <c r="O25" s="27"/>
      <c r="P25" s="27"/>
      <c r="Q25" s="27"/>
      <c r="R25" s="27"/>
      <c r="S25" s="27"/>
      <c r="T25" s="27"/>
      <c r="U25" s="27"/>
      <c r="V25" s="51">
        <f t="shared" si="1"/>
        <v>0</v>
      </c>
    </row>
    <row r="26" spans="1:22" s="9" customFormat="1" ht="16.5" hidden="1">
      <c r="A26" s="56" t="s">
        <v>125</v>
      </c>
      <c r="B26" s="26" t="s">
        <v>44</v>
      </c>
      <c r="C26" s="54" t="s">
        <v>126</v>
      </c>
      <c r="D26" s="54" t="s">
        <v>35</v>
      </c>
      <c r="E26" s="54" t="s">
        <v>127</v>
      </c>
      <c r="F26" s="26" t="s">
        <v>16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55601.21</v>
      </c>
      <c r="S26" s="27"/>
      <c r="T26" s="27"/>
      <c r="U26" s="27"/>
      <c r="V26" s="51">
        <f>SUM(Q26:R26)</f>
        <v>55601.21</v>
      </c>
    </row>
    <row r="27" spans="1:22" s="9" customFormat="1" ht="16.5" hidden="1">
      <c r="A27" s="56"/>
      <c r="B27" s="57"/>
      <c r="C27" s="75"/>
      <c r="D27" s="70"/>
      <c r="E27" s="75"/>
      <c r="F27" s="5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51"/>
    </row>
    <row r="28" spans="1:22" s="9" customFormat="1" ht="16.5" hidden="1">
      <c r="A28" s="56"/>
      <c r="B28" s="57"/>
      <c r="C28" s="62"/>
      <c r="D28" s="62"/>
      <c r="E28" s="62"/>
      <c r="F28" s="5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51">
        <f t="shared" si="1"/>
        <v>0</v>
      </c>
    </row>
    <row r="29" spans="1:22" s="9" customFormat="1" ht="16.5" hidden="1">
      <c r="A29" s="18" t="s">
        <v>8</v>
      </c>
      <c r="B29" s="57"/>
      <c r="C29" s="58"/>
      <c r="D29" s="58"/>
      <c r="E29" s="59"/>
      <c r="F29" s="5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51">
        <f t="shared" si="1"/>
        <v>0</v>
      </c>
    </row>
    <row r="30" spans="1:22" s="9" customFormat="1" ht="16.5" hidden="1">
      <c r="A30" s="24" t="s">
        <v>95</v>
      </c>
      <c r="B30" s="57"/>
      <c r="C30" s="58"/>
      <c r="D30" s="58"/>
      <c r="E30" s="59"/>
      <c r="F30" s="5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51">
        <f t="shared" si="1"/>
        <v>0</v>
      </c>
    </row>
    <row r="31" spans="1:22" s="9" customFormat="1" ht="30.75" hidden="1">
      <c r="A31" s="60" t="s">
        <v>91</v>
      </c>
      <c r="B31" s="26" t="s">
        <v>44</v>
      </c>
      <c r="C31" s="48" t="s">
        <v>89</v>
      </c>
      <c r="D31" s="48" t="s">
        <v>90</v>
      </c>
      <c r="E31" s="50" t="s">
        <v>34</v>
      </c>
      <c r="F31" s="54">
        <v>17.801</v>
      </c>
      <c r="G31" s="27"/>
      <c r="H31" s="27"/>
      <c r="I31" s="27"/>
      <c r="J31" s="27"/>
      <c r="K31" s="27"/>
      <c r="L31" s="27"/>
      <c r="M31" s="27">
        <v>12142</v>
      </c>
      <c r="N31" s="27"/>
      <c r="O31" s="27">
        <v>-12142</v>
      </c>
      <c r="P31" s="27"/>
      <c r="Q31" s="27"/>
      <c r="R31" s="27"/>
      <c r="S31" s="27"/>
      <c r="T31" s="27"/>
      <c r="U31" s="27"/>
      <c r="V31" s="51">
        <f t="shared" si="1"/>
        <v>-12142</v>
      </c>
    </row>
    <row r="32" spans="1:22" s="9" customFormat="1" ht="30.75" hidden="1">
      <c r="A32" s="60" t="s">
        <v>103</v>
      </c>
      <c r="B32" s="26" t="s">
        <v>44</v>
      </c>
      <c r="C32" s="48" t="s">
        <v>89</v>
      </c>
      <c r="D32" s="48" t="s">
        <v>90</v>
      </c>
      <c r="E32" s="50" t="s">
        <v>104</v>
      </c>
      <c r="F32" s="54">
        <v>17.804</v>
      </c>
      <c r="G32" s="27"/>
      <c r="H32" s="27"/>
      <c r="I32" s="27"/>
      <c r="J32" s="27"/>
      <c r="K32" s="27"/>
      <c r="L32" s="27"/>
      <c r="M32" s="27"/>
      <c r="N32" s="27"/>
      <c r="O32" s="27">
        <v>12142</v>
      </c>
      <c r="P32" s="27"/>
      <c r="Q32" s="27"/>
      <c r="R32" s="27"/>
      <c r="S32" s="27"/>
      <c r="T32" s="27"/>
      <c r="U32" s="27"/>
      <c r="V32" s="51">
        <f t="shared" si="1"/>
        <v>12142</v>
      </c>
    </row>
    <row r="33" spans="1:22" s="9" customFormat="1" ht="16.5" hidden="1">
      <c r="A33" s="60" t="s">
        <v>119</v>
      </c>
      <c r="B33" s="26" t="s">
        <v>120</v>
      </c>
      <c r="C33" s="48" t="s">
        <v>121</v>
      </c>
      <c r="D33" s="48" t="s">
        <v>90</v>
      </c>
      <c r="E33" s="50" t="s">
        <v>122</v>
      </c>
      <c r="F33" s="74">
        <v>17.801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>
        <f>24721-1</f>
        <v>24720</v>
      </c>
      <c r="R33" s="27"/>
      <c r="S33" s="27">
        <f>16480.63-1</f>
        <v>16479.63</v>
      </c>
      <c r="T33" s="27"/>
      <c r="U33" s="27"/>
      <c r="V33" s="51">
        <f>SUM(R33:S33)</f>
        <v>16479.63</v>
      </c>
    </row>
    <row r="34" spans="1:23" s="9" customFormat="1" ht="16.5" hidden="1">
      <c r="A34" s="60" t="s">
        <v>119</v>
      </c>
      <c r="B34" s="26" t="s">
        <v>123</v>
      </c>
      <c r="C34" s="48" t="s">
        <v>121</v>
      </c>
      <c r="D34" s="48" t="s">
        <v>90</v>
      </c>
      <c r="E34" s="50" t="s">
        <v>122</v>
      </c>
      <c r="F34" s="74">
        <v>17.801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>
        <v>1</v>
      </c>
      <c r="R34" s="27"/>
      <c r="S34" s="27">
        <v>1</v>
      </c>
      <c r="T34" s="27"/>
      <c r="U34" s="27"/>
      <c r="V34" s="51">
        <f>SUM(R34:S34)</f>
        <v>1</v>
      </c>
      <c r="W34" s="61"/>
    </row>
    <row r="35" spans="1:22" s="9" customFormat="1" ht="16.5" hidden="1">
      <c r="A35" s="60" t="s">
        <v>131</v>
      </c>
      <c r="B35" s="26" t="s">
        <v>132</v>
      </c>
      <c r="C35" s="48" t="s">
        <v>89</v>
      </c>
      <c r="D35" s="48" t="s">
        <v>90</v>
      </c>
      <c r="E35" s="50" t="s">
        <v>34</v>
      </c>
      <c r="F35" s="74">
        <v>17.801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>
        <v>8240.31</v>
      </c>
      <c r="T35" s="27"/>
      <c r="U35" s="27"/>
      <c r="V35" s="51">
        <f>SUM(R35:S35)</f>
        <v>8240.31</v>
      </c>
    </row>
    <row r="36" spans="1:22" s="9" customFormat="1" ht="16.5" hidden="1">
      <c r="A36" s="43"/>
      <c r="B36" s="26"/>
      <c r="C36" s="48"/>
      <c r="D36" s="48"/>
      <c r="E36" s="50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51"/>
    </row>
    <row r="37" spans="1:22" s="11" customFormat="1" ht="16.5" hidden="1">
      <c r="A37" s="43"/>
      <c r="B37" s="26"/>
      <c r="C37" s="44"/>
      <c r="D37" s="24"/>
      <c r="E37" s="44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51">
        <f t="shared" si="1"/>
        <v>0</v>
      </c>
    </row>
    <row r="38" spans="1:22" s="11" customFormat="1" ht="16.5" hidden="1">
      <c r="A38" s="18" t="s">
        <v>8</v>
      </c>
      <c r="B38" s="26"/>
      <c r="C38" s="44"/>
      <c r="D38" s="24"/>
      <c r="E38" s="44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51">
        <f t="shared" si="1"/>
        <v>0</v>
      </c>
    </row>
    <row r="39" spans="1:22" s="12" customFormat="1" ht="16.5" hidden="1">
      <c r="A39" s="24" t="s">
        <v>18</v>
      </c>
      <c r="B39" s="20"/>
      <c r="C39" s="28"/>
      <c r="D39" s="23"/>
      <c r="E39" s="20"/>
      <c r="F39" s="2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51">
        <f t="shared" si="1"/>
        <v>0</v>
      </c>
    </row>
    <row r="40" spans="1:22" s="11" customFormat="1" ht="16.5" hidden="1">
      <c r="A40" s="49"/>
      <c r="B40" s="26"/>
      <c r="C40" s="48"/>
      <c r="D40" s="48"/>
      <c r="E40" s="50"/>
      <c r="F40" s="2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51">
        <f t="shared" si="1"/>
        <v>0</v>
      </c>
    </row>
    <row r="41" spans="1:22" s="12" customFormat="1" ht="15" hidden="1">
      <c r="A41" s="49"/>
      <c r="B41" s="26"/>
      <c r="C41" s="48"/>
      <c r="D41" s="48"/>
      <c r="E41" s="50"/>
      <c r="F41" s="2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51">
        <f t="shared" si="1"/>
        <v>0</v>
      </c>
    </row>
    <row r="42" spans="1:22" s="12" customFormat="1" ht="15" hidden="1">
      <c r="A42" s="49"/>
      <c r="B42" s="26"/>
      <c r="C42" s="48"/>
      <c r="D42" s="48"/>
      <c r="E42" s="50"/>
      <c r="F42" s="2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51">
        <f t="shared" si="1"/>
        <v>0</v>
      </c>
    </row>
    <row r="43" spans="1:22" s="12" customFormat="1" ht="15" hidden="1">
      <c r="A43" s="65"/>
      <c r="B43" s="66"/>
      <c r="C43" s="54"/>
      <c r="D43" s="54"/>
      <c r="E43" s="24"/>
      <c r="F43" s="54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51">
        <f t="shared" si="1"/>
        <v>0</v>
      </c>
    </row>
    <row r="44" spans="1:22" s="12" customFormat="1" ht="15" hidden="1">
      <c r="A44" s="65"/>
      <c r="B44" s="26"/>
      <c r="C44" s="54"/>
      <c r="D44" s="54"/>
      <c r="E44" s="24"/>
      <c r="F44" s="54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51">
        <f t="shared" si="1"/>
        <v>0</v>
      </c>
    </row>
    <row r="45" spans="1:22" s="11" customFormat="1" ht="16.5" hidden="1">
      <c r="A45" s="65"/>
      <c r="B45" s="26"/>
      <c r="C45" s="54"/>
      <c r="D45" s="54"/>
      <c r="E45" s="24"/>
      <c r="F45" s="54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51">
        <f t="shared" si="1"/>
        <v>0</v>
      </c>
    </row>
    <row r="46" spans="1:22" s="8" customFormat="1" ht="16.5" hidden="1">
      <c r="A46" s="18" t="s">
        <v>8</v>
      </c>
      <c r="B46" s="20"/>
      <c r="C46" s="21"/>
      <c r="D46" s="21"/>
      <c r="E46" s="22"/>
      <c r="F46" s="23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51">
        <f t="shared" si="1"/>
        <v>0</v>
      </c>
    </row>
    <row r="47" spans="1:22" s="7" customFormat="1" ht="16.5" hidden="1">
      <c r="A47" s="24" t="s">
        <v>19</v>
      </c>
      <c r="B47" s="20"/>
      <c r="C47" s="21"/>
      <c r="D47" s="21"/>
      <c r="E47" s="22"/>
      <c r="F47" s="23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51">
        <f t="shared" si="1"/>
        <v>0</v>
      </c>
    </row>
    <row r="48" spans="1:22" s="9" customFormat="1" ht="16.5" hidden="1">
      <c r="A48" s="49"/>
      <c r="B48" s="26"/>
      <c r="C48" s="48"/>
      <c r="D48" s="48"/>
      <c r="E48" s="50"/>
      <c r="F48" s="24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51">
        <f t="shared" si="1"/>
        <v>0</v>
      </c>
    </row>
    <row r="49" spans="1:22" s="9" customFormat="1" ht="16.5" hidden="1">
      <c r="A49" s="43"/>
      <c r="B49" s="26"/>
      <c r="C49" s="24"/>
      <c r="D49" s="24"/>
      <c r="E49" s="24"/>
      <c r="F49" s="24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51">
        <f t="shared" si="1"/>
        <v>0</v>
      </c>
    </row>
    <row r="50" spans="1:22" s="9" customFormat="1" ht="16.5" hidden="1">
      <c r="A50" s="43"/>
      <c r="B50" s="26"/>
      <c r="C50" s="24"/>
      <c r="D50" s="24"/>
      <c r="E50" s="24"/>
      <c r="F50" s="2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51">
        <f t="shared" si="1"/>
        <v>0</v>
      </c>
    </row>
    <row r="51" spans="1:22" s="9" customFormat="1" ht="16.5" hidden="1">
      <c r="A51" s="49"/>
      <c r="B51" s="26"/>
      <c r="C51" s="48"/>
      <c r="D51" s="48"/>
      <c r="E51" s="50"/>
      <c r="F51" s="24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51">
        <f t="shared" si="1"/>
        <v>0</v>
      </c>
    </row>
    <row r="52" spans="1:22" s="12" customFormat="1" ht="16.5" hidden="1">
      <c r="A52" s="10"/>
      <c r="B52" s="20"/>
      <c r="C52" s="29"/>
      <c r="D52" s="29"/>
      <c r="E52" s="29"/>
      <c r="F52" s="20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51">
        <f t="shared" si="1"/>
        <v>0</v>
      </c>
    </row>
    <row r="53" spans="1:22" s="12" customFormat="1" ht="16.5" hidden="1">
      <c r="A53" s="18" t="s">
        <v>8</v>
      </c>
      <c r="B53" s="20"/>
      <c r="C53" s="29"/>
      <c r="D53" s="29"/>
      <c r="E53" s="29"/>
      <c r="F53" s="20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51">
        <f t="shared" si="1"/>
        <v>0</v>
      </c>
    </row>
    <row r="54" spans="1:22" s="12" customFormat="1" ht="16.5" hidden="1">
      <c r="A54" s="24" t="s">
        <v>48</v>
      </c>
      <c r="B54" s="20"/>
      <c r="C54" s="29"/>
      <c r="D54" s="29"/>
      <c r="E54" s="29"/>
      <c r="F54" s="28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51">
        <f t="shared" si="1"/>
        <v>0</v>
      </c>
    </row>
    <row r="55" spans="1:22" s="11" customFormat="1" ht="16.5" hidden="1">
      <c r="A55" s="49" t="s">
        <v>69</v>
      </c>
      <c r="B55" s="52" t="s">
        <v>17</v>
      </c>
      <c r="C55" s="53" t="s">
        <v>70</v>
      </c>
      <c r="D55" s="24" t="s">
        <v>20</v>
      </c>
      <c r="E55" s="45">
        <v>6401</v>
      </c>
      <c r="F55" s="26">
        <v>17.259</v>
      </c>
      <c r="G55" s="30"/>
      <c r="H55" s="30"/>
      <c r="I55" s="30"/>
      <c r="J55" s="30">
        <f>780273-2</f>
        <v>780271</v>
      </c>
      <c r="K55" s="30"/>
      <c r="L55" s="30"/>
      <c r="M55" s="30"/>
      <c r="N55" s="30">
        <v>2309</v>
      </c>
      <c r="O55" s="30"/>
      <c r="P55" s="30"/>
      <c r="Q55" s="30"/>
      <c r="R55" s="30"/>
      <c r="S55" s="30"/>
      <c r="T55" s="30"/>
      <c r="U55" s="30"/>
      <c r="V55" s="51">
        <f t="shared" si="1"/>
        <v>0</v>
      </c>
    </row>
    <row r="56" spans="1:22" s="11" customFormat="1" ht="16.5" hidden="1">
      <c r="A56" s="49" t="s">
        <v>69</v>
      </c>
      <c r="B56" s="26" t="s">
        <v>63</v>
      </c>
      <c r="C56" s="53" t="s">
        <v>70</v>
      </c>
      <c r="D56" s="24" t="s">
        <v>20</v>
      </c>
      <c r="E56" s="45">
        <v>6401</v>
      </c>
      <c r="F56" s="26">
        <v>17.259</v>
      </c>
      <c r="G56" s="30"/>
      <c r="H56" s="30"/>
      <c r="I56" s="30"/>
      <c r="J56" s="30">
        <v>1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51">
        <f t="shared" si="1"/>
        <v>0</v>
      </c>
    </row>
    <row r="57" spans="1:22" s="7" customFormat="1" ht="15" hidden="1">
      <c r="A57" s="49" t="s">
        <v>69</v>
      </c>
      <c r="B57" s="26" t="s">
        <v>64</v>
      </c>
      <c r="C57" s="53" t="s">
        <v>70</v>
      </c>
      <c r="D57" s="24" t="s">
        <v>20</v>
      </c>
      <c r="E57" s="45">
        <v>6401</v>
      </c>
      <c r="F57" s="26">
        <v>17.259</v>
      </c>
      <c r="G57" s="27"/>
      <c r="H57" s="27"/>
      <c r="I57" s="27"/>
      <c r="J57" s="27">
        <v>1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51">
        <f t="shared" si="1"/>
        <v>0</v>
      </c>
    </row>
    <row r="58" spans="1:22" s="9" customFormat="1" ht="16.5" hidden="1">
      <c r="A58" s="49" t="s">
        <v>71</v>
      </c>
      <c r="B58" s="52" t="s">
        <v>17</v>
      </c>
      <c r="C58" s="24" t="s">
        <v>72</v>
      </c>
      <c r="D58" s="54" t="s">
        <v>21</v>
      </c>
      <c r="E58" s="26" t="s">
        <v>75</v>
      </c>
      <c r="F58" s="54">
        <v>17.258</v>
      </c>
      <c r="G58" s="27"/>
      <c r="H58" s="27"/>
      <c r="I58" s="27"/>
      <c r="J58" s="27">
        <f>105610-2</f>
        <v>105608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51">
        <f t="shared" si="1"/>
        <v>0</v>
      </c>
    </row>
    <row r="59" spans="1:22" s="12" customFormat="1" ht="15" hidden="1">
      <c r="A59" s="49" t="s">
        <v>71</v>
      </c>
      <c r="B59" s="26" t="s">
        <v>63</v>
      </c>
      <c r="C59" s="24" t="s">
        <v>72</v>
      </c>
      <c r="D59" s="54" t="s">
        <v>21</v>
      </c>
      <c r="E59" s="26" t="s">
        <v>75</v>
      </c>
      <c r="F59" s="54">
        <v>17.258</v>
      </c>
      <c r="G59" s="30"/>
      <c r="H59" s="30"/>
      <c r="I59" s="30"/>
      <c r="J59" s="30">
        <v>1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51">
        <f t="shared" si="1"/>
        <v>0</v>
      </c>
    </row>
    <row r="60" spans="1:22" s="12" customFormat="1" ht="15" hidden="1">
      <c r="A60" s="49" t="s">
        <v>71</v>
      </c>
      <c r="B60" s="26" t="s">
        <v>64</v>
      </c>
      <c r="C60" s="24" t="s">
        <v>72</v>
      </c>
      <c r="D60" s="54" t="s">
        <v>21</v>
      </c>
      <c r="E60" s="26" t="s">
        <v>75</v>
      </c>
      <c r="F60" s="54">
        <v>17.258</v>
      </c>
      <c r="G60" s="30"/>
      <c r="H60" s="30"/>
      <c r="I60" s="30"/>
      <c r="J60" s="30">
        <v>1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51">
        <f t="shared" si="1"/>
        <v>0</v>
      </c>
    </row>
    <row r="61" spans="1:22" s="12" customFormat="1" ht="16.5" hidden="1">
      <c r="A61" s="49" t="s">
        <v>96</v>
      </c>
      <c r="B61" s="52" t="s">
        <v>17</v>
      </c>
      <c r="C61" s="44" t="s">
        <v>97</v>
      </c>
      <c r="D61" s="54" t="s">
        <v>21</v>
      </c>
      <c r="E61" s="26" t="s">
        <v>75</v>
      </c>
      <c r="F61" s="54">
        <v>17.258</v>
      </c>
      <c r="G61" s="30"/>
      <c r="H61" s="30"/>
      <c r="I61" s="30"/>
      <c r="J61" s="30"/>
      <c r="K61" s="30"/>
      <c r="L61" s="30"/>
      <c r="M61" s="30"/>
      <c r="N61" s="30">
        <f>563019-2</f>
        <v>563017</v>
      </c>
      <c r="O61" s="30"/>
      <c r="P61" s="30"/>
      <c r="Q61" s="30"/>
      <c r="R61" s="30"/>
      <c r="S61" s="30"/>
      <c r="T61" s="30"/>
      <c r="U61" s="30"/>
      <c r="V61" s="51">
        <f t="shared" si="1"/>
        <v>0</v>
      </c>
    </row>
    <row r="62" spans="1:22" s="12" customFormat="1" ht="16.5" hidden="1">
      <c r="A62" s="49" t="s">
        <v>96</v>
      </c>
      <c r="B62" s="26" t="s">
        <v>63</v>
      </c>
      <c r="C62" s="44" t="s">
        <v>97</v>
      </c>
      <c r="D62" s="54" t="s">
        <v>21</v>
      </c>
      <c r="E62" s="26" t="s">
        <v>75</v>
      </c>
      <c r="F62" s="54">
        <v>17.258</v>
      </c>
      <c r="G62" s="30"/>
      <c r="H62" s="30"/>
      <c r="I62" s="30"/>
      <c r="J62" s="30"/>
      <c r="K62" s="30"/>
      <c r="L62" s="30"/>
      <c r="M62" s="30"/>
      <c r="N62" s="30">
        <v>1</v>
      </c>
      <c r="O62" s="30"/>
      <c r="P62" s="30"/>
      <c r="Q62" s="30"/>
      <c r="R62" s="30"/>
      <c r="S62" s="30"/>
      <c r="T62" s="30"/>
      <c r="U62" s="30"/>
      <c r="V62" s="51">
        <f t="shared" si="1"/>
        <v>0</v>
      </c>
    </row>
    <row r="63" spans="1:23" s="12" customFormat="1" ht="16.5" hidden="1">
      <c r="A63" s="49" t="s">
        <v>96</v>
      </c>
      <c r="B63" s="26" t="s">
        <v>64</v>
      </c>
      <c r="C63" s="44" t="s">
        <v>97</v>
      </c>
      <c r="D63" s="54" t="s">
        <v>21</v>
      </c>
      <c r="E63" s="26" t="s">
        <v>75</v>
      </c>
      <c r="F63" s="54">
        <v>17.258</v>
      </c>
      <c r="G63" s="30"/>
      <c r="H63" s="30"/>
      <c r="I63" s="30"/>
      <c r="J63" s="30"/>
      <c r="K63" s="30"/>
      <c r="L63" s="30"/>
      <c r="M63" s="30"/>
      <c r="N63" s="30">
        <v>1</v>
      </c>
      <c r="O63" s="30"/>
      <c r="P63" s="30"/>
      <c r="Q63" s="30"/>
      <c r="R63" s="30"/>
      <c r="S63" s="30"/>
      <c r="T63" s="30"/>
      <c r="U63" s="30"/>
      <c r="V63" s="51">
        <f t="shared" si="1"/>
        <v>0</v>
      </c>
      <c r="W63" s="72"/>
    </row>
    <row r="64" spans="1:22" s="11" customFormat="1" ht="16.5" hidden="1">
      <c r="A64" s="49" t="s">
        <v>73</v>
      </c>
      <c r="B64" s="52" t="s">
        <v>17</v>
      </c>
      <c r="C64" s="24" t="s">
        <v>74</v>
      </c>
      <c r="D64" s="54" t="s">
        <v>22</v>
      </c>
      <c r="E64" s="26" t="s">
        <v>76</v>
      </c>
      <c r="F64" s="54">
        <v>17.278</v>
      </c>
      <c r="G64" s="30"/>
      <c r="H64" s="30"/>
      <c r="I64" s="30"/>
      <c r="J64" s="30">
        <f>139394-2</f>
        <v>139392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51">
        <f t="shared" si="1"/>
        <v>0</v>
      </c>
    </row>
    <row r="65" spans="1:22" s="11" customFormat="1" ht="16.5" hidden="1">
      <c r="A65" s="49" t="s">
        <v>73</v>
      </c>
      <c r="B65" s="26" t="s">
        <v>63</v>
      </c>
      <c r="C65" s="24" t="s">
        <v>74</v>
      </c>
      <c r="D65" s="54" t="s">
        <v>22</v>
      </c>
      <c r="E65" s="26" t="s">
        <v>76</v>
      </c>
      <c r="F65" s="54">
        <v>17.278</v>
      </c>
      <c r="G65" s="30"/>
      <c r="H65" s="30"/>
      <c r="I65" s="30"/>
      <c r="J65" s="30">
        <v>1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51">
        <f t="shared" si="1"/>
        <v>0</v>
      </c>
    </row>
    <row r="66" spans="1:22" s="11" customFormat="1" ht="16.5" hidden="1">
      <c r="A66" s="49" t="s">
        <v>73</v>
      </c>
      <c r="B66" s="26" t="s">
        <v>64</v>
      </c>
      <c r="C66" s="24" t="s">
        <v>74</v>
      </c>
      <c r="D66" s="54" t="s">
        <v>22</v>
      </c>
      <c r="E66" s="26" t="s">
        <v>76</v>
      </c>
      <c r="F66" s="54">
        <v>17.278</v>
      </c>
      <c r="G66" s="30"/>
      <c r="H66" s="30"/>
      <c r="I66" s="30"/>
      <c r="J66" s="30">
        <v>1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51">
        <f t="shared" si="1"/>
        <v>0</v>
      </c>
    </row>
    <row r="67" spans="1:22" s="11" customFormat="1" ht="16.5" hidden="1">
      <c r="A67" s="49" t="s">
        <v>98</v>
      </c>
      <c r="B67" s="52" t="s">
        <v>17</v>
      </c>
      <c r="C67" s="44" t="s">
        <v>99</v>
      </c>
      <c r="D67" s="54" t="s">
        <v>22</v>
      </c>
      <c r="E67" s="26" t="s">
        <v>76</v>
      </c>
      <c r="F67" s="54">
        <v>17.278</v>
      </c>
      <c r="G67" s="30"/>
      <c r="H67" s="30"/>
      <c r="I67" s="30"/>
      <c r="J67" s="30"/>
      <c r="K67" s="30"/>
      <c r="L67" s="30"/>
      <c r="M67" s="30"/>
      <c r="N67" s="30">
        <f>660901-2</f>
        <v>660899</v>
      </c>
      <c r="O67" s="30"/>
      <c r="P67" s="30"/>
      <c r="Q67" s="30"/>
      <c r="R67" s="30"/>
      <c r="S67" s="30"/>
      <c r="T67" s="30"/>
      <c r="U67" s="30"/>
      <c r="V67" s="51">
        <f t="shared" si="1"/>
        <v>0</v>
      </c>
    </row>
    <row r="68" spans="1:22" s="11" customFormat="1" ht="16.5" hidden="1">
      <c r="A68" s="49" t="s">
        <v>98</v>
      </c>
      <c r="B68" s="26" t="s">
        <v>63</v>
      </c>
      <c r="C68" s="44" t="s">
        <v>99</v>
      </c>
      <c r="D68" s="54" t="s">
        <v>22</v>
      </c>
      <c r="E68" s="26" t="s">
        <v>76</v>
      </c>
      <c r="F68" s="54">
        <v>17.278</v>
      </c>
      <c r="G68" s="30"/>
      <c r="H68" s="30"/>
      <c r="I68" s="30"/>
      <c r="J68" s="30"/>
      <c r="K68" s="30"/>
      <c r="L68" s="30"/>
      <c r="M68" s="30"/>
      <c r="N68" s="30">
        <v>1</v>
      </c>
      <c r="O68" s="30"/>
      <c r="P68" s="30"/>
      <c r="Q68" s="30"/>
      <c r="R68" s="30"/>
      <c r="S68" s="30"/>
      <c r="T68" s="30"/>
      <c r="U68" s="30"/>
      <c r="V68" s="51">
        <f t="shared" si="1"/>
        <v>0</v>
      </c>
    </row>
    <row r="69" spans="1:23" s="11" customFormat="1" ht="16.5" hidden="1">
      <c r="A69" s="49" t="s">
        <v>98</v>
      </c>
      <c r="B69" s="26" t="s">
        <v>64</v>
      </c>
      <c r="C69" s="44" t="s">
        <v>99</v>
      </c>
      <c r="D69" s="54" t="s">
        <v>22</v>
      </c>
      <c r="E69" s="26" t="s">
        <v>76</v>
      </c>
      <c r="F69" s="54">
        <v>17.278</v>
      </c>
      <c r="G69" s="30"/>
      <c r="H69" s="30"/>
      <c r="I69" s="30"/>
      <c r="J69" s="30"/>
      <c r="K69" s="30"/>
      <c r="L69" s="30"/>
      <c r="M69" s="30"/>
      <c r="N69" s="30">
        <v>1</v>
      </c>
      <c r="O69" s="30"/>
      <c r="P69" s="30"/>
      <c r="Q69" s="30"/>
      <c r="R69" s="30"/>
      <c r="S69" s="30"/>
      <c r="T69" s="30"/>
      <c r="U69" s="30"/>
      <c r="V69" s="51">
        <f t="shared" si="1"/>
        <v>0</v>
      </c>
      <c r="W69" s="71"/>
    </row>
    <row r="70" spans="1:22" s="11" customFormat="1" ht="16.5" hidden="1">
      <c r="A70" s="63"/>
      <c r="B70" s="26"/>
      <c r="C70" s="64" t="s">
        <v>29</v>
      </c>
      <c r="D70" s="54" t="s">
        <v>22</v>
      </c>
      <c r="E70" s="24">
        <v>6308</v>
      </c>
      <c r="F70" s="54">
        <v>17.278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51">
        <f t="shared" si="1"/>
        <v>0</v>
      </c>
    </row>
    <row r="71" spans="1:22" s="11" customFormat="1" ht="16.5" hidden="1">
      <c r="A71" s="63"/>
      <c r="B71" s="26"/>
      <c r="C71" s="64" t="s">
        <v>29</v>
      </c>
      <c r="D71" s="54" t="s">
        <v>22</v>
      </c>
      <c r="E71" s="24">
        <v>6309</v>
      </c>
      <c r="F71" s="54">
        <v>17.278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51">
        <f t="shared" si="1"/>
        <v>0</v>
      </c>
    </row>
    <row r="72" spans="1:22" s="11" customFormat="1" ht="16.5" hidden="1">
      <c r="A72" s="63"/>
      <c r="B72" s="26"/>
      <c r="C72" s="64" t="s">
        <v>29</v>
      </c>
      <c r="D72" s="54" t="s">
        <v>22</v>
      </c>
      <c r="E72" s="24">
        <v>6308</v>
      </c>
      <c r="F72" s="54">
        <v>17.278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51">
        <f t="shared" si="1"/>
        <v>0</v>
      </c>
    </row>
    <row r="73" spans="1:22" s="11" customFormat="1" ht="16.5" hidden="1">
      <c r="A73" s="63"/>
      <c r="B73" s="26"/>
      <c r="C73" s="64" t="s">
        <v>29</v>
      </c>
      <c r="D73" s="54" t="s">
        <v>22</v>
      </c>
      <c r="E73" s="24">
        <v>6309</v>
      </c>
      <c r="F73" s="54">
        <v>17.278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51">
        <f t="shared" si="1"/>
        <v>0</v>
      </c>
    </row>
    <row r="74" spans="1:22" s="11" customFormat="1" ht="16.5" hidden="1">
      <c r="A74" s="68" t="s">
        <v>47</v>
      </c>
      <c r="B74" s="26" t="s">
        <v>44</v>
      </c>
      <c r="C74" s="24" t="s">
        <v>30</v>
      </c>
      <c r="D74" s="54" t="s">
        <v>21</v>
      </c>
      <c r="E74" s="26">
        <v>6218</v>
      </c>
      <c r="F74" s="54">
        <v>17.258</v>
      </c>
      <c r="G74" s="30">
        <f>10000*0.34</f>
        <v>3400.0000000000005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51">
        <f t="shared" si="1"/>
        <v>0</v>
      </c>
    </row>
    <row r="75" spans="1:22" s="11" customFormat="1" ht="16.5" hidden="1">
      <c r="A75" s="68" t="s">
        <v>47</v>
      </c>
      <c r="B75" s="26" t="s">
        <v>44</v>
      </c>
      <c r="C75" s="24" t="s">
        <v>30</v>
      </c>
      <c r="D75" s="54" t="s">
        <v>21</v>
      </c>
      <c r="E75" s="26">
        <v>6219</v>
      </c>
      <c r="F75" s="54">
        <v>17.258</v>
      </c>
      <c r="G75" s="30">
        <f>10000*0.66</f>
        <v>6600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51">
        <f t="shared" si="1"/>
        <v>0</v>
      </c>
    </row>
    <row r="76" spans="1:22" s="11" customFormat="1" ht="16.5" hidden="1">
      <c r="A76" s="63"/>
      <c r="B76" s="26"/>
      <c r="C76" s="64"/>
      <c r="D76" s="54"/>
      <c r="E76" s="24"/>
      <c r="F76" s="54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51">
        <f t="shared" si="1"/>
        <v>0</v>
      </c>
    </row>
    <row r="77" spans="1:22" s="11" customFormat="1" ht="16.5" hidden="1">
      <c r="A77" s="13"/>
      <c r="B77" s="31"/>
      <c r="C77" s="31"/>
      <c r="D77" s="23"/>
      <c r="E77" s="23"/>
      <c r="F77" s="23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51">
        <f>SUM(G77:N77)</f>
        <v>0</v>
      </c>
    </row>
    <row r="78" spans="1:22" s="11" customFormat="1" ht="18.75">
      <c r="A78" s="14" t="s">
        <v>0</v>
      </c>
      <c r="B78" s="32"/>
      <c r="C78" s="33"/>
      <c r="D78" s="33"/>
      <c r="E78" s="33"/>
      <c r="F78" s="34"/>
      <c r="G78" s="35">
        <f>SUM(G50:G77)</f>
        <v>10000</v>
      </c>
      <c r="H78" s="35">
        <f>SUM(H6:H77)</f>
        <v>424125</v>
      </c>
      <c r="I78" s="35">
        <f>SUM(I13:I20)</f>
        <v>0</v>
      </c>
      <c r="J78" s="35">
        <f>SUM(J53:J77)</f>
        <v>1025277</v>
      </c>
      <c r="K78" s="35">
        <f>SUM(K11:K77)</f>
        <v>73806</v>
      </c>
      <c r="L78" s="35">
        <f>SUM(L12:L77)</f>
        <v>34569.93</v>
      </c>
      <c r="M78" s="35">
        <f>SUM(M28:M77)</f>
        <v>12142</v>
      </c>
      <c r="N78" s="35">
        <f>SUM(N28:N77)</f>
        <v>1226229</v>
      </c>
      <c r="O78" s="35">
        <f>SUM(O28:O32)</f>
        <v>0</v>
      </c>
      <c r="P78" s="35">
        <f>SUM(P12:P77)</f>
        <v>13643.05</v>
      </c>
      <c r="Q78" s="35">
        <f>SUM(Q28:Q77)</f>
        <v>24721</v>
      </c>
      <c r="R78" s="35">
        <f>SUM(R12:R77)</f>
        <v>55601.21</v>
      </c>
      <c r="S78" s="35">
        <f>SUM(S29:S37)</f>
        <v>24720.940000000002</v>
      </c>
      <c r="T78" s="35">
        <f>SUM(T6:T37)</f>
        <v>33240</v>
      </c>
      <c r="U78" s="35">
        <f>SUM(U12:U18)</f>
        <v>208</v>
      </c>
      <c r="V78" s="51">
        <f>SUM(G78:N78)</f>
        <v>2806148.9299999997</v>
      </c>
    </row>
    <row r="79" spans="1:22" s="11" customFormat="1" ht="18.75">
      <c r="A79" s="37"/>
      <c r="B79" s="38"/>
      <c r="C79" s="39"/>
      <c r="D79" s="39"/>
      <c r="E79" s="39"/>
      <c r="F79" s="40"/>
      <c r="G79" s="41"/>
      <c r="H79" s="41"/>
      <c r="I79" s="41" t="s">
        <v>78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2"/>
    </row>
    <row r="80" spans="1:2" ht="16.5">
      <c r="A80" s="12" t="s">
        <v>9</v>
      </c>
      <c r="B80" s="11"/>
    </row>
    <row r="81" ht="15" hidden="1">
      <c r="A81" s="36" t="s">
        <v>45</v>
      </c>
    </row>
    <row r="82" ht="15" hidden="1">
      <c r="A82" s="46" t="s">
        <v>46</v>
      </c>
    </row>
    <row r="83" ht="15" hidden="1">
      <c r="A83" s="46" t="s">
        <v>56</v>
      </c>
    </row>
    <row r="84" ht="15" hidden="1">
      <c r="A84" s="46" t="s">
        <v>50</v>
      </c>
    </row>
    <row r="85" ht="15" hidden="1">
      <c r="A85" s="46" t="s">
        <v>60</v>
      </c>
    </row>
    <row r="86" ht="15" hidden="1">
      <c r="A86" s="46" t="s">
        <v>59</v>
      </c>
    </row>
    <row r="87" ht="15" hidden="1">
      <c r="A87" s="46" t="s">
        <v>68</v>
      </c>
    </row>
    <row r="88" ht="15" hidden="1">
      <c r="A88" s="46" t="s">
        <v>67</v>
      </c>
    </row>
    <row r="89" ht="15" hidden="1">
      <c r="A89" s="46" t="s">
        <v>80</v>
      </c>
    </row>
    <row r="90" ht="15" hidden="1">
      <c r="A90" s="46" t="s">
        <v>79</v>
      </c>
    </row>
    <row r="91" ht="15" hidden="1">
      <c r="A91" s="46" t="s">
        <v>88</v>
      </c>
    </row>
    <row r="92" ht="15" hidden="1">
      <c r="A92" s="46" t="s">
        <v>87</v>
      </c>
    </row>
    <row r="93" ht="15" hidden="1">
      <c r="A93" s="46" t="s">
        <v>93</v>
      </c>
    </row>
    <row r="94" ht="15" hidden="1">
      <c r="A94" s="46" t="s">
        <v>94</v>
      </c>
    </row>
    <row r="95" ht="15" hidden="1">
      <c r="A95" s="46" t="s">
        <v>102</v>
      </c>
    </row>
    <row r="96" ht="15" hidden="1">
      <c r="A96" s="46" t="s">
        <v>101</v>
      </c>
    </row>
    <row r="97" ht="15" hidden="1">
      <c r="A97" s="46" t="s">
        <v>107</v>
      </c>
    </row>
    <row r="98" ht="15" hidden="1">
      <c r="A98" s="46" t="s">
        <v>106</v>
      </c>
    </row>
    <row r="99" ht="15" hidden="1">
      <c r="A99" s="46" t="s">
        <v>115</v>
      </c>
    </row>
    <row r="100" ht="15" hidden="1">
      <c r="A100" s="46" t="s">
        <v>87</v>
      </c>
    </row>
    <row r="101" ht="15" hidden="1">
      <c r="A101" s="46" t="s">
        <v>118</v>
      </c>
    </row>
    <row r="102" ht="15" hidden="1">
      <c r="A102" s="46" t="s">
        <v>117</v>
      </c>
    </row>
    <row r="103" ht="15" hidden="1">
      <c r="A103" s="46" t="s">
        <v>129</v>
      </c>
    </row>
    <row r="104" ht="15" hidden="1">
      <c r="A104" s="46" t="s">
        <v>128</v>
      </c>
    </row>
    <row r="105" ht="15" hidden="1">
      <c r="A105" s="46" t="s">
        <v>134</v>
      </c>
    </row>
    <row r="106" ht="15" hidden="1">
      <c r="A106" s="46" t="s">
        <v>133</v>
      </c>
    </row>
    <row r="107" ht="15" hidden="1">
      <c r="A107" s="46" t="s">
        <v>138</v>
      </c>
    </row>
    <row r="108" ht="15" hidden="1">
      <c r="A108" s="46" t="s">
        <v>137</v>
      </c>
    </row>
    <row r="109" ht="15">
      <c r="A109" s="46" t="s">
        <v>141</v>
      </c>
    </row>
    <row r="110" ht="15">
      <c r="A110" s="46" t="s">
        <v>140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2020-01-23T15:25:42Z</dcterms:modified>
  <cp:category/>
  <cp:version/>
  <cp:contentType/>
  <cp:contentStatus/>
</cp:coreProperties>
</file>