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>
    <definedName name="_xlnm.Print_Area" localSheetId="0">'CENTRAL'!$A$1:$G$85</definedName>
  </definedNames>
  <calcPr fullCalcOnLoad="1"/>
</workbook>
</file>

<file path=xl/sharedStrings.xml><?xml version="1.0" encoding="utf-8"?>
<sst xmlns="http://schemas.openxmlformats.org/spreadsheetml/2006/main" count="338" uniqueCount="190">
  <si>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</si>
  <si>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</si>
  <si>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</si>
  <si>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</si>
  <si>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</si>
  <si>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</si>
  <si>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</si>
  <si>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</si>
  <si>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</si>
  <si>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</si>
  <si>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</si>
  <si>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</si>
  <si>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</si>
  <si>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CENTRAL MA -WORCESTER</t>
  </si>
  <si>
    <t>WORKFORCE TRAINING FUND</t>
  </si>
  <si>
    <t>7003-0135</t>
  </si>
  <si>
    <t>N/A</t>
  </si>
  <si>
    <t>JULY 1, 2019- JUNE 30, 2020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</si>
  <si>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</si>
  <si>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</si>
  <si>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</si>
  <si>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</si>
  <si>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</si>
  <si>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</si>
  <si>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</si>
  <si>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</si>
  <si>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</si>
  <si>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FWIADWK19B</t>
  </si>
  <si>
    <t>FWIAADT19B</t>
  </si>
  <si>
    <t>DOE -ELEMENTARY &amp; SECONDARY ED</t>
  </si>
  <si>
    <t>7038-0107</t>
  </si>
  <si>
    <t>84.002A</t>
  </si>
  <si>
    <t>J309</t>
  </si>
  <si>
    <t xml:space="preserve">4400-1979 </t>
  </si>
  <si>
    <t>ELDER AFFAIRS</t>
  </si>
  <si>
    <t>9110-1178</t>
  </si>
  <si>
    <t>7035-0002</t>
  </si>
  <si>
    <t>MA COMMISSION FOR THE BLIND</t>
  </si>
  <si>
    <t>4110-3021</t>
  </si>
  <si>
    <t>MA REHAB COMMISSION</t>
  </si>
  <si>
    <t>JULY 1, 2019-JUNE 30, 2020</t>
  </si>
  <si>
    <t>INITIAL AWARD AUGUST 5, 2019</t>
  </si>
  <si>
    <t>TO ADD MassHire RELIABILITY AWARD</t>
  </si>
  <si>
    <t xml:space="preserve"> MassHire RELIABILITY AWARD</t>
  </si>
  <si>
    <t>CT EOL 20CCWORCWIA</t>
  </si>
  <si>
    <t>BUDGET #1 FY20</t>
  </si>
  <si>
    <t>TO ADD WTF &amp; SOS FUNDS</t>
  </si>
  <si>
    <t>J464</t>
  </si>
  <si>
    <t>J484</t>
  </si>
  <si>
    <t>CT EOL 20CCWORCSOSWTF</t>
  </si>
  <si>
    <t>WTRUSTF20</t>
  </si>
  <si>
    <t>STOSCC2020</t>
  </si>
  <si>
    <t>BUDGET #1 FY20 AUGUST 7, 2019</t>
  </si>
  <si>
    <t>BUDGET #2 FY20</t>
  </si>
  <si>
    <t>CT EOL 20CCWORCWP</t>
  </si>
  <si>
    <t>TO ADD WP FUNDS</t>
  </si>
  <si>
    <t>BUDGET  #2 FY20 AUGUST 9, 2019</t>
  </si>
  <si>
    <t>FES2020</t>
  </si>
  <si>
    <t>J405</t>
  </si>
  <si>
    <t>JULY 1, 2020-JUNE 30, 2021</t>
  </si>
  <si>
    <t>JULY 1, 2021-JUNE 30, 2022</t>
  </si>
  <si>
    <t>J407</t>
  </si>
  <si>
    <t>BUDGET #3 FY20</t>
  </si>
  <si>
    <t>TO ADD WIOA FUNDS</t>
  </si>
  <si>
    <t>BUDGET#3 FY20 AUGUST 30, 2019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</si>
  <si>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</si>
  <si>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</si>
  <si>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</si>
  <si>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</si>
  <si>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</si>
  <si>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</si>
  <si>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</si>
  <si>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</si>
  <si>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#4 FY20</t>
  </si>
  <si>
    <t>VOID</t>
  </si>
  <si>
    <t>TO ADD WP FUNDS LESS RETAINED</t>
  </si>
  <si>
    <t>BUDGET#4 FY20 SEPTEMBER 12, 2019</t>
  </si>
  <si>
    <t>BUDGET #5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</si>
  <si>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</si>
  <si>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 xml:space="preserve"> J422</t>
  </si>
  <si>
    <t xml:space="preserve"> T100VR0019</t>
  </si>
  <si>
    <t xml:space="preserve"> 4120-0029</t>
  </si>
  <si>
    <t xml:space="preserve"> J421</t>
  </si>
  <si>
    <t>TO ADD PARTNER FUNDS</t>
  </si>
  <si>
    <t>BUDGET#5 FY20 OCTOBER 9, 2019</t>
  </si>
  <si>
    <t>FVETS2019</t>
  </si>
  <si>
    <t>7002-6628</t>
  </si>
  <si>
    <t>DVOP-INCENTIVE (SERVICE DATE OCT 1, 2019-DEC 31, 2019)</t>
  </si>
  <si>
    <t>BUDGET #6 FY20</t>
  </si>
  <si>
    <t>BUDGET#6 FY20 OCTOBER 10, 2019</t>
  </si>
  <si>
    <t>TO ADD DVOP INCENTIVE FUNDS</t>
  </si>
  <si>
    <t>CT EOL 20CCWORCVETSUI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</si>
  <si>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</si>
  <si>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</si>
  <si>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</si>
  <si>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</si>
  <si>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#7 FY20</t>
  </si>
  <si>
    <t>TO ADD WIOA FUNDS (OCT ALLOCATION) less retained if applicable</t>
  </si>
  <si>
    <t>BUDGET#7 FY20 NOVEMBER 5, 2019</t>
  </si>
  <si>
    <t>VETS-INCENTIVE (SERVICE DATE OCT 1, 2019-DEC 31, 2019)</t>
  </si>
  <si>
    <t>J310</t>
  </si>
  <si>
    <t>BUDGET #8 FY20</t>
  </si>
  <si>
    <t>TO CHANGE PHASE CODE</t>
  </si>
  <si>
    <t>BUDGET#8 FY20 NOVEMBER 6, 2019</t>
  </si>
  <si>
    <t>OCT 30, 2019-JUNE 30, 2020</t>
  </si>
  <si>
    <t>FV002A1922</t>
  </si>
  <si>
    <t>J423</t>
  </si>
  <si>
    <t>SEPT 29, 2019-JUNE 30, 2020</t>
  </si>
  <si>
    <t>FAD33734O6</t>
  </si>
  <si>
    <t>J416</t>
  </si>
  <si>
    <t>BUDGET #9 FY20</t>
  </si>
  <si>
    <t>BUDGET#9 FY20 NOVEMBER 26, 2019</t>
  </si>
  <si>
    <t>BUDGET #10 FY20</t>
  </si>
  <si>
    <t>TO ADD DVOP  FUNDS</t>
  </si>
  <si>
    <t>BUDGET#10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</si>
  <si>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</si>
  <si>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</si>
  <si>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</si>
  <si>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</si>
  <si>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</si>
  <si>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#11 FY20</t>
  </si>
  <si>
    <t>DTA</t>
  </si>
  <si>
    <t>SPSS2020</t>
  </si>
  <si>
    <t>J427</t>
  </si>
  <si>
    <t>TO DTA FUNDS</t>
  </si>
  <si>
    <t>BUDGET#11 FY20 DECEMBER 11, 2019</t>
  </si>
  <si>
    <t>BUDGET #12 FY20</t>
  </si>
  <si>
    <t>DVOP (SERVICE DATE 7.1.19-12.31.19)</t>
  </si>
  <si>
    <t>JULY 1, 2019-DEC 31, 2019</t>
  </si>
  <si>
    <t>TO ADD DVOP FUNDS</t>
  </si>
  <si>
    <t>BUDGET#12 FY20 DECEMBER 18, 2019</t>
  </si>
  <si>
    <t>BUDGET #13 FY20</t>
  </si>
  <si>
    <t>ADDITIONAL STATE ONE STOP</t>
  </si>
  <si>
    <t>TO ADD ADDITIONAL SOS FUNDS</t>
  </si>
  <si>
    <t>BUDGET#13 FY20 JANUARY 15, 2020</t>
  </si>
  <si>
    <t>BUDGET #14 FY20</t>
  </si>
  <si>
    <t>TO ADD ADDITIONAL WP FUNDS</t>
  </si>
  <si>
    <t>BUDGET#14 FY20 JANUARY 17, 2020</t>
  </si>
  <si>
    <t>BUDGET #15 FY20</t>
  </si>
  <si>
    <t>BUDGET#15 FY20 JANUARY 23, 2020</t>
  </si>
  <si>
    <t>ADULT EDUCATION CAREER PATHWAYS</t>
  </si>
  <si>
    <t>OCT 24, 2019 - JUNE 30, 2020</t>
  </si>
  <si>
    <t>DOE2020B</t>
  </si>
  <si>
    <t>J428</t>
  </si>
  <si>
    <t>BUDGET #16 FY20</t>
  </si>
  <si>
    <t>15% OVERHEAD</t>
  </si>
  <si>
    <t>FWIAYTH19</t>
  </si>
  <si>
    <t>TO ADD 15% (OVERHEAD) FUNDS</t>
  </si>
  <si>
    <t>BUDGET#16 FY20 MARCH 2, 2020</t>
  </si>
  <si>
    <t>BUDGET #17 FY20</t>
  </si>
  <si>
    <t>BUDGET#17 FY20 APRIL 7, 2020</t>
  </si>
  <si>
    <t>TO REDUCE DTA CONTRACT</t>
  </si>
  <si>
    <t>BUDGET #18 FY20</t>
  </si>
  <si>
    <t>DCS_SS</t>
  </si>
  <si>
    <t>7003-0800</t>
  </si>
  <si>
    <t>SUPPLEMENTAL FUNDS</t>
  </si>
  <si>
    <t>DEC. 17, 2019-JUNE 30, 2020</t>
  </si>
  <si>
    <t>BUDGET#18 FY20 APRIL 28, 2020</t>
  </si>
  <si>
    <t>TO ADD SUPP FUNDS</t>
  </si>
  <si>
    <t>BUDGET #19 FY20</t>
  </si>
  <si>
    <t>CT EOL 20CCWORCTRADE</t>
  </si>
  <si>
    <t>TRADE SERVICE DATE October 1, 2019-September 30, 2021</t>
  </si>
  <si>
    <t>October 1, 2019-June 30, 2020</t>
  </si>
  <si>
    <t>TRADE ADJUSTMENT ASSISTANCE</t>
  </si>
  <si>
    <t>7003-1010</t>
  </si>
  <si>
    <t>J302</t>
  </si>
  <si>
    <t>July 1, 2020-June 30, 2021</t>
  </si>
  <si>
    <t>July 1, 2021-June 30, 2022</t>
  </si>
  <si>
    <t>BUDGET#19 FY20 MAY 12, 2020</t>
  </si>
  <si>
    <t>TO ADD TRADE FUNDS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</si>
  <si>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</si>
  <si>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</si>
  <si>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</si>
  <si>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</si>
  <si>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</si>
  <si>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</si>
  <si>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 #20 FY20</t>
  </si>
  <si>
    <t>TO ADD  SNAP FUNDS &amp; ADDITIONAL DWKR FUNDS</t>
  </si>
  <si>
    <t>BUDGET#20 FY20 JUNE 2, 2020</t>
  </si>
  <si>
    <t>BUDGET #21 FY20</t>
  </si>
  <si>
    <t>BUDGET#21 FY20 JUNE 18, 2020</t>
  </si>
  <si>
    <t>TO ADD  SNAP FUNDS &amp; MOVE FUNDS TO FY21 LINE</t>
  </si>
  <si>
    <t>CT EOL 20CCWORCNEGREA</t>
  </si>
  <si>
    <t>RESEA SERVICE DATE (January 1, 2020-September 30, 2021)</t>
  </si>
  <si>
    <t>FUIREA20</t>
  </si>
  <si>
    <t>7002-6624</t>
  </si>
  <si>
    <t>RE20</t>
  </si>
  <si>
    <t>BUDGET #22 FY20</t>
  </si>
  <si>
    <t>TO ADD REA20 FUNDS</t>
  </si>
  <si>
    <t>BUDGET#22 FY20 NOVEMBER 3,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</si>
</sst>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zoomScalePageLayoutView="0" workbookViewId="0" topLeftCell="A2">
      <selection activeCell="E134" sqref="E134"/>
    </sheetView>
  </sheetViews>
  <sheetFormatPr defaultColWidth="9.140625" defaultRowHeight="12.75"/>
  <cols>
    <col min="1" max="1" width="64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hidden="1" customWidth="1"/>
    <col min="8" max="12" width="19.57421875" style="4" hidden="1" customWidth="1"/>
    <col min="13" max="17" width="19.28125" style="4" hidden="1" customWidth="1"/>
    <col min="18" max="24" width="14.8515625" style="4" hidden="1" customWidth="1"/>
    <col min="25" max="25" width="12.28125" style="4" hidden="1" customWidth="1"/>
    <col min="26" max="28" width="14.8515625" style="4" hidden="1" customWidth="1"/>
    <col min="29" max="29" width="14.8515625" style="4" customWidth="1"/>
    <col min="30" max="30" width="15.00390625" style="3" hidden="1" customWidth="1"/>
    <col min="31" max="31" width="13.28125" style="3" bestFit="1" customWidth="1"/>
    <col min="32" max="16384" width="9.140625" style="3" customWidth="1"/>
  </cols>
  <sheetData>
    <row r="1" spans="1:29" ht="20.25">
      <c r="A1" s="3" t="s">
        <v>11</v>
      </c>
      <c r="B1" s="77" t="s">
        <v>10</v>
      </c>
      <c r="C1" s="78"/>
      <c r="D1" s="78"/>
      <c r="E1" s="78"/>
      <c r="F1" s="78"/>
      <c r="G1" s="78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2:6" ht="20.25">
      <c r="B2" s="15"/>
      <c r="C2" s="15"/>
      <c r="D2" s="15"/>
      <c r="E2" s="16"/>
      <c r="F2" s="16"/>
    </row>
    <row r="3" spans="1:3" ht="20.25">
      <c r="A3" s="5" t="s">
        <v>13</v>
      </c>
      <c r="B3" s="15" t="s">
        <v>7</v>
      </c>
      <c r="C3" s="1"/>
    </row>
    <row r="4" spans="1:3" ht="20.25">
      <c r="A4" s="5"/>
      <c r="B4" s="6"/>
      <c r="C4" s="1"/>
    </row>
    <row r="5" spans="1:30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45</v>
      </c>
      <c r="I5" s="18" t="s">
        <v>53</v>
      </c>
      <c r="J5" s="18" t="s">
        <v>62</v>
      </c>
      <c r="K5" s="18" t="s">
        <v>73</v>
      </c>
      <c r="L5" s="18" t="s">
        <v>77</v>
      </c>
      <c r="M5" s="18" t="s">
        <v>88</v>
      </c>
      <c r="N5" s="18" t="s">
        <v>96</v>
      </c>
      <c r="O5" s="18" t="s">
        <v>101</v>
      </c>
      <c r="P5" s="18" t="s">
        <v>110</v>
      </c>
      <c r="Q5" s="18" t="s">
        <v>112</v>
      </c>
      <c r="R5" s="18" t="s">
        <v>120</v>
      </c>
      <c r="S5" s="18" t="s">
        <v>126</v>
      </c>
      <c r="T5" s="18" t="s">
        <v>131</v>
      </c>
      <c r="U5" s="18" t="s">
        <v>135</v>
      </c>
      <c r="V5" s="18" t="s">
        <v>138</v>
      </c>
      <c r="W5" s="18" t="s">
        <v>144</v>
      </c>
      <c r="X5" s="18" t="s">
        <v>149</v>
      </c>
      <c r="Y5" s="18" t="s">
        <v>152</v>
      </c>
      <c r="Z5" s="18" t="s">
        <v>159</v>
      </c>
      <c r="AA5" s="18" t="s">
        <v>176</v>
      </c>
      <c r="AB5" s="18" t="s">
        <v>179</v>
      </c>
      <c r="AC5" s="18" t="s">
        <v>187</v>
      </c>
      <c r="AD5" s="45" t="s">
        <v>6</v>
      </c>
    </row>
    <row r="6" spans="1:30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5"/>
    </row>
    <row r="7" spans="1:30" s="9" customFormat="1" ht="16.5" hidden="1">
      <c r="A7" s="24" t="s">
        <v>49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5"/>
    </row>
    <row r="8" spans="1:30" s="9" customFormat="1" ht="16.5" hidden="1">
      <c r="A8" s="47" t="s">
        <v>14</v>
      </c>
      <c r="B8" s="26" t="s">
        <v>17</v>
      </c>
      <c r="C8" s="48" t="s">
        <v>50</v>
      </c>
      <c r="D8" s="48" t="s">
        <v>15</v>
      </c>
      <c r="E8" s="48" t="s">
        <v>47</v>
      </c>
      <c r="F8" s="24" t="s">
        <v>16</v>
      </c>
      <c r="G8" s="27"/>
      <c r="H8" s="27">
        <v>95000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51">
        <f>SUM(G8:K8)</f>
        <v>95000</v>
      </c>
    </row>
    <row r="9" spans="1:30" s="9" customFormat="1" ht="16.5" hidden="1">
      <c r="A9" s="55" t="s">
        <v>21</v>
      </c>
      <c r="B9" s="26" t="s">
        <v>17</v>
      </c>
      <c r="C9" s="48" t="s">
        <v>51</v>
      </c>
      <c r="D9" s="48" t="s">
        <v>22</v>
      </c>
      <c r="E9" s="48" t="s">
        <v>48</v>
      </c>
      <c r="F9" s="26" t="s">
        <v>16</v>
      </c>
      <c r="G9" s="27"/>
      <c r="H9" s="27">
        <v>329125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51">
        <f>SUM(G9:K9)</f>
        <v>329125</v>
      </c>
    </row>
    <row r="10" spans="1:30" s="9" customFormat="1" ht="16.5" hidden="1">
      <c r="A10" s="55" t="s">
        <v>132</v>
      </c>
      <c r="B10" s="26" t="s">
        <v>17</v>
      </c>
      <c r="C10" s="48" t="s">
        <v>51</v>
      </c>
      <c r="D10" s="48" t="s">
        <v>22</v>
      </c>
      <c r="E10" s="48" t="s">
        <v>48</v>
      </c>
      <c r="F10" s="26" t="s">
        <v>16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v>33240</v>
      </c>
      <c r="U10" s="27"/>
      <c r="V10" s="27"/>
      <c r="W10" s="27"/>
      <c r="X10" s="27"/>
      <c r="Y10" s="27"/>
      <c r="Z10" s="27"/>
      <c r="AA10" s="27"/>
      <c r="AB10" s="27"/>
      <c r="AC10" s="27"/>
      <c r="AD10" s="51">
        <f>SUM(S10:T10)</f>
        <v>33240</v>
      </c>
    </row>
    <row r="11" spans="1:30" s="9" customFormat="1" ht="16.5" hidden="1">
      <c r="A11" s="55"/>
      <c r="B11" s="26"/>
      <c r="C11" s="54"/>
      <c r="D11" s="54"/>
      <c r="E11" s="54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51">
        <f>SUM(G11:K11)</f>
        <v>0</v>
      </c>
    </row>
    <row r="12" spans="1:30" s="9" customFormat="1" ht="16.5" hidden="1">
      <c r="A12" s="55"/>
      <c r="B12" s="26"/>
      <c r="C12" s="48"/>
      <c r="D12" s="48"/>
      <c r="E12" s="48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51">
        <f>SUM(G12:K12)</f>
        <v>0</v>
      </c>
    </row>
    <row r="13" spans="1:30" s="9" customFormat="1" ht="16.5" hidden="1">
      <c r="A13" s="18" t="s">
        <v>8</v>
      </c>
      <c r="B13" s="26"/>
      <c r="C13" s="48"/>
      <c r="D13" s="48"/>
      <c r="E13" s="4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51">
        <f>SUM(G13:AB13)</f>
        <v>0</v>
      </c>
    </row>
    <row r="14" spans="1:31" s="9" customFormat="1" ht="16.5" hidden="1">
      <c r="A14" s="24" t="s">
        <v>54</v>
      </c>
      <c r="B14" s="26"/>
      <c r="C14" s="48"/>
      <c r="D14" s="48"/>
      <c r="E14" s="4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51">
        <f aca="true" t="shared" si="0" ref="AD14:AD80">SUM(G14:AB14)</f>
        <v>0</v>
      </c>
      <c r="AE14" s="61"/>
    </row>
    <row r="15" spans="1:30" s="9" customFormat="1" ht="16.5" hidden="1">
      <c r="A15" s="43" t="s">
        <v>23</v>
      </c>
      <c r="B15" s="26" t="s">
        <v>40</v>
      </c>
      <c r="C15" s="48" t="s">
        <v>57</v>
      </c>
      <c r="D15" s="48" t="s">
        <v>24</v>
      </c>
      <c r="E15" s="50" t="s">
        <v>58</v>
      </c>
      <c r="F15" s="26">
        <v>17.207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51">
        <f t="shared" si="0"/>
        <v>0</v>
      </c>
    </row>
    <row r="16" spans="1:30" s="9" customFormat="1" ht="16.5" hidden="1">
      <c r="A16" s="43" t="s">
        <v>23</v>
      </c>
      <c r="B16" s="26" t="s">
        <v>59</v>
      </c>
      <c r="C16" s="48" t="s">
        <v>57</v>
      </c>
      <c r="D16" s="48" t="s">
        <v>24</v>
      </c>
      <c r="E16" s="50" t="s">
        <v>58</v>
      </c>
      <c r="F16" s="26">
        <v>17.207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51">
        <f t="shared" si="0"/>
        <v>0</v>
      </c>
    </row>
    <row r="17" spans="1:30" s="9" customFormat="1" ht="16.5" hidden="1">
      <c r="A17" s="43" t="s">
        <v>23</v>
      </c>
      <c r="B17" s="26" t="s">
        <v>60</v>
      </c>
      <c r="C17" s="48" t="s">
        <v>57</v>
      </c>
      <c r="D17" s="48" t="s">
        <v>24</v>
      </c>
      <c r="E17" s="50" t="s">
        <v>58</v>
      </c>
      <c r="F17" s="26">
        <v>17.207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51">
        <f t="shared" si="0"/>
        <v>0</v>
      </c>
    </row>
    <row r="18" spans="1:30" s="9" customFormat="1" ht="16.5" hidden="1">
      <c r="A18" s="43" t="s">
        <v>25</v>
      </c>
      <c r="B18" s="26" t="s">
        <v>40</v>
      </c>
      <c r="C18" s="48" t="s">
        <v>57</v>
      </c>
      <c r="D18" s="48" t="s">
        <v>24</v>
      </c>
      <c r="E18" s="50" t="s">
        <v>61</v>
      </c>
      <c r="F18" s="26" t="s">
        <v>26</v>
      </c>
      <c r="G18" s="27"/>
      <c r="H18" s="27"/>
      <c r="I18" s="27"/>
      <c r="J18" s="27"/>
      <c r="K18" s="27">
        <v>73804</v>
      </c>
      <c r="L18" s="27"/>
      <c r="M18" s="27"/>
      <c r="N18" s="27"/>
      <c r="O18" s="27"/>
      <c r="P18" s="27"/>
      <c r="Q18" s="27"/>
      <c r="R18" s="27"/>
      <c r="S18" s="27"/>
      <c r="T18" s="27"/>
      <c r="U18" s="27">
        <v>208</v>
      </c>
      <c r="V18" s="27"/>
      <c r="W18" s="27"/>
      <c r="X18" s="27"/>
      <c r="Y18" s="27"/>
      <c r="Z18" s="27"/>
      <c r="AA18" s="27"/>
      <c r="AB18" s="27">
        <v>-54012</v>
      </c>
      <c r="AC18" s="27"/>
      <c r="AD18" s="51">
        <f t="shared" si="0"/>
        <v>20000</v>
      </c>
    </row>
    <row r="19" spans="1:30" s="9" customFormat="1" ht="16.5" hidden="1">
      <c r="A19" s="43" t="s">
        <v>25</v>
      </c>
      <c r="B19" s="26" t="s">
        <v>59</v>
      </c>
      <c r="C19" s="48" t="s">
        <v>57</v>
      </c>
      <c r="D19" s="48" t="s">
        <v>24</v>
      </c>
      <c r="E19" s="50" t="s">
        <v>61</v>
      </c>
      <c r="F19" s="26" t="s">
        <v>26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>
        <v>54012</v>
      </c>
      <c r="AC19" s="27"/>
      <c r="AD19" s="51">
        <f t="shared" si="0"/>
        <v>54013</v>
      </c>
    </row>
    <row r="20" spans="1:30" s="9" customFormat="1" ht="16.5" hidden="1">
      <c r="A20" s="43" t="s">
        <v>25</v>
      </c>
      <c r="B20" s="26" t="s">
        <v>60</v>
      </c>
      <c r="C20" s="48" t="s">
        <v>57</v>
      </c>
      <c r="D20" s="48" t="s">
        <v>24</v>
      </c>
      <c r="E20" s="50" t="s">
        <v>61</v>
      </c>
      <c r="F20" s="26" t="s">
        <v>26</v>
      </c>
      <c r="G20" s="27"/>
      <c r="H20" s="27"/>
      <c r="I20" s="27"/>
      <c r="J20" s="27"/>
      <c r="K20" s="27">
        <v>1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51">
        <f t="shared" si="0"/>
        <v>1</v>
      </c>
    </row>
    <row r="21" spans="1:30" s="9" customFormat="1" ht="16.5" hidden="1">
      <c r="A21" s="56" t="s">
        <v>29</v>
      </c>
      <c r="B21" s="26" t="s">
        <v>104</v>
      </c>
      <c r="C21" s="48" t="s">
        <v>105</v>
      </c>
      <c r="D21" s="58" t="s">
        <v>30</v>
      </c>
      <c r="E21" s="59" t="s">
        <v>106</v>
      </c>
      <c r="F21" s="57" t="s">
        <v>31</v>
      </c>
      <c r="G21" s="27"/>
      <c r="H21" s="27"/>
      <c r="I21" s="27"/>
      <c r="J21" s="27"/>
      <c r="K21" s="27"/>
      <c r="L21" s="27"/>
      <c r="M21" s="27"/>
      <c r="N21" s="27"/>
      <c r="O21" s="27"/>
      <c r="P21" s="27">
        <v>10973.33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51">
        <f t="shared" si="0"/>
        <v>10973.33</v>
      </c>
    </row>
    <row r="22" spans="1:30" s="9" customFormat="1" ht="16.5" hidden="1">
      <c r="A22" s="56" t="s">
        <v>34</v>
      </c>
      <c r="B22" s="26" t="s">
        <v>107</v>
      </c>
      <c r="C22" s="54" t="s">
        <v>108</v>
      </c>
      <c r="D22" s="54" t="s">
        <v>35</v>
      </c>
      <c r="E22" s="54" t="s">
        <v>109</v>
      </c>
      <c r="F22" s="26" t="s">
        <v>16</v>
      </c>
      <c r="G22" s="27"/>
      <c r="H22" s="27"/>
      <c r="I22" s="27"/>
      <c r="J22" s="27"/>
      <c r="K22" s="27"/>
      <c r="L22" s="27"/>
      <c r="M22" s="27"/>
      <c r="N22" s="27"/>
      <c r="O22" s="27"/>
      <c r="P22" s="27">
        <v>2669.72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51">
        <f t="shared" si="0"/>
        <v>2669.72</v>
      </c>
    </row>
    <row r="23" spans="1:30" s="9" customFormat="1" ht="16.5" hidden="1">
      <c r="A23" s="56" t="s">
        <v>140</v>
      </c>
      <c r="B23" s="26" t="s">
        <v>141</v>
      </c>
      <c r="C23" s="54" t="s">
        <v>142</v>
      </c>
      <c r="D23" s="54" t="s">
        <v>36</v>
      </c>
      <c r="E23" s="54" t="s">
        <v>143</v>
      </c>
      <c r="F23" s="57" t="s">
        <v>16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>
        <v>14631.1</v>
      </c>
      <c r="W23" s="27"/>
      <c r="X23" s="27"/>
      <c r="Y23" s="27"/>
      <c r="Z23" s="27"/>
      <c r="AA23" s="27"/>
      <c r="AB23" s="27"/>
      <c r="AC23" s="27"/>
      <c r="AD23" s="51">
        <f t="shared" si="0"/>
        <v>14631.1</v>
      </c>
    </row>
    <row r="24" spans="1:30" s="9" customFormat="1" ht="16.5" hidden="1">
      <c r="A24" s="56" t="s">
        <v>37</v>
      </c>
      <c r="B24" s="26" t="s">
        <v>40</v>
      </c>
      <c r="C24" s="69" t="s">
        <v>78</v>
      </c>
      <c r="D24" s="69" t="s">
        <v>38</v>
      </c>
      <c r="E24" s="69" t="s">
        <v>79</v>
      </c>
      <c r="F24" s="26" t="s">
        <v>16</v>
      </c>
      <c r="G24" s="27"/>
      <c r="H24" s="27"/>
      <c r="I24" s="27"/>
      <c r="J24" s="27"/>
      <c r="K24" s="27"/>
      <c r="L24" s="27">
        <v>4240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51">
        <f t="shared" si="0"/>
        <v>4240</v>
      </c>
    </row>
    <row r="25" spans="1:30" s="9" customFormat="1" ht="16.5" hidden="1">
      <c r="A25" s="56" t="s">
        <v>39</v>
      </c>
      <c r="B25" s="26" t="s">
        <v>40</v>
      </c>
      <c r="C25" s="69" t="s">
        <v>80</v>
      </c>
      <c r="D25" s="70" t="s">
        <v>81</v>
      </c>
      <c r="E25" s="69" t="s">
        <v>82</v>
      </c>
      <c r="F25" s="26" t="s">
        <v>16</v>
      </c>
      <c r="G25" s="27"/>
      <c r="H25" s="27"/>
      <c r="I25" s="27"/>
      <c r="J25" s="27"/>
      <c r="K25" s="27"/>
      <c r="L25" s="27">
        <v>30329.93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51">
        <f t="shared" si="0"/>
        <v>30329.93</v>
      </c>
    </row>
    <row r="26" spans="1:30" s="9" customFormat="1" ht="16.5" hidden="1">
      <c r="A26" s="56" t="s">
        <v>121</v>
      </c>
      <c r="B26" s="26" t="s">
        <v>40</v>
      </c>
      <c r="C26" s="54" t="s">
        <v>122</v>
      </c>
      <c r="D26" s="54" t="s">
        <v>33</v>
      </c>
      <c r="E26" s="54" t="s">
        <v>123</v>
      </c>
      <c r="F26" s="26" t="s">
        <v>16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55601.21</v>
      </c>
      <c r="S26" s="27"/>
      <c r="T26" s="27"/>
      <c r="U26" s="27"/>
      <c r="V26" s="27"/>
      <c r="W26" s="27"/>
      <c r="X26" s="27">
        <v>-44732.21</v>
      </c>
      <c r="Y26" s="27"/>
      <c r="Z26" s="27"/>
      <c r="AA26" s="27"/>
      <c r="AB26" s="27"/>
      <c r="AC26" s="27"/>
      <c r="AD26" s="51">
        <f t="shared" si="0"/>
        <v>10869</v>
      </c>
    </row>
    <row r="27" spans="1:30" s="9" customFormat="1" ht="16.5" hidden="1">
      <c r="A27" s="56" t="s">
        <v>155</v>
      </c>
      <c r="B27" s="57" t="s">
        <v>156</v>
      </c>
      <c r="C27" s="74" t="s">
        <v>153</v>
      </c>
      <c r="D27" s="74" t="s">
        <v>154</v>
      </c>
      <c r="E27" s="74">
        <v>7502</v>
      </c>
      <c r="F27" s="57" t="s">
        <v>16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>
        <v>7017.97</v>
      </c>
      <c r="Z27" s="27"/>
      <c r="AA27" s="27"/>
      <c r="AB27" s="27"/>
      <c r="AC27" s="27"/>
      <c r="AD27" s="51">
        <f t="shared" si="0"/>
        <v>7017.97</v>
      </c>
    </row>
    <row r="28" spans="1:30" s="9" customFormat="1" ht="16.5" hidden="1">
      <c r="A28" s="56" t="s">
        <v>170</v>
      </c>
      <c r="B28" s="26" t="s">
        <v>171</v>
      </c>
      <c r="C28" s="45" t="s">
        <v>172</v>
      </c>
      <c r="D28" s="45" t="s">
        <v>173</v>
      </c>
      <c r="E28" s="45" t="s">
        <v>174</v>
      </c>
      <c r="F28" s="76">
        <v>10.561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f>36445.59-1</f>
        <v>36444.59</v>
      </c>
      <c r="AB28" s="27">
        <v>-36444.59</v>
      </c>
      <c r="AC28" s="27"/>
      <c r="AD28" s="51">
        <f t="shared" si="0"/>
        <v>0</v>
      </c>
    </row>
    <row r="29" spans="1:30" s="9" customFormat="1" ht="16.5" hidden="1">
      <c r="A29" s="56" t="s">
        <v>170</v>
      </c>
      <c r="B29" s="26" t="s">
        <v>175</v>
      </c>
      <c r="C29" s="45" t="s">
        <v>172</v>
      </c>
      <c r="D29" s="45" t="s">
        <v>173</v>
      </c>
      <c r="E29" s="45" t="s">
        <v>174</v>
      </c>
      <c r="F29" s="76">
        <v>10.561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>
        <v>1</v>
      </c>
      <c r="AB29" s="27">
        <f>36444.59+12148.53</f>
        <v>48593.119999999995</v>
      </c>
      <c r="AC29" s="27"/>
      <c r="AD29" s="51">
        <f t="shared" si="0"/>
        <v>48594.119999999995</v>
      </c>
    </row>
    <row r="30" spans="1:30" s="9" customFormat="1" ht="16.5" hidden="1">
      <c r="A30" s="56"/>
      <c r="B30" s="57"/>
      <c r="C30" s="62"/>
      <c r="D30" s="54"/>
      <c r="E30" s="62"/>
      <c r="F30" s="5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51">
        <f t="shared" si="0"/>
        <v>0</v>
      </c>
    </row>
    <row r="31" spans="1:30" s="9" customFormat="1" ht="16.5" hidden="1">
      <c r="A31" s="18" t="s">
        <v>8</v>
      </c>
      <c r="B31" s="57"/>
      <c r="C31" s="58"/>
      <c r="D31" s="48"/>
      <c r="E31" s="59"/>
      <c r="F31" s="5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51">
        <f t="shared" si="0"/>
        <v>0</v>
      </c>
    </row>
    <row r="32" spans="1:30" s="9" customFormat="1" ht="16.5" hidden="1">
      <c r="A32" s="24" t="s">
        <v>91</v>
      </c>
      <c r="B32" s="57"/>
      <c r="C32" s="58"/>
      <c r="D32" s="48"/>
      <c r="E32" s="59"/>
      <c r="F32" s="5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51">
        <f t="shared" si="0"/>
        <v>0</v>
      </c>
    </row>
    <row r="33" spans="1:30" s="9" customFormat="1" ht="30.75" hidden="1">
      <c r="A33" s="60" t="s">
        <v>87</v>
      </c>
      <c r="B33" s="26" t="s">
        <v>40</v>
      </c>
      <c r="C33" s="48" t="s">
        <v>85</v>
      </c>
      <c r="D33" s="48" t="s">
        <v>86</v>
      </c>
      <c r="E33" s="50" t="s">
        <v>32</v>
      </c>
      <c r="F33" s="54">
        <v>17.801</v>
      </c>
      <c r="G33" s="27"/>
      <c r="H33" s="27"/>
      <c r="I33" s="27"/>
      <c r="J33" s="27"/>
      <c r="K33" s="27"/>
      <c r="L33" s="27"/>
      <c r="M33" s="27">
        <v>12142</v>
      </c>
      <c r="N33" s="27"/>
      <c r="O33" s="27">
        <v>-12142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51">
        <f t="shared" si="0"/>
        <v>0</v>
      </c>
    </row>
    <row r="34" spans="1:30" s="9" customFormat="1" ht="30.75" hidden="1">
      <c r="A34" s="60" t="s">
        <v>99</v>
      </c>
      <c r="B34" s="26" t="s">
        <v>40</v>
      </c>
      <c r="C34" s="48" t="s">
        <v>85</v>
      </c>
      <c r="D34" s="48" t="s">
        <v>86</v>
      </c>
      <c r="E34" s="50" t="s">
        <v>100</v>
      </c>
      <c r="F34" s="54">
        <v>17.804</v>
      </c>
      <c r="G34" s="27"/>
      <c r="H34" s="27"/>
      <c r="I34" s="27"/>
      <c r="J34" s="27"/>
      <c r="K34" s="27"/>
      <c r="L34" s="27"/>
      <c r="M34" s="27"/>
      <c r="N34" s="27"/>
      <c r="O34" s="27">
        <v>12142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51">
        <f t="shared" si="0"/>
        <v>12142</v>
      </c>
    </row>
    <row r="35" spans="1:30" s="9" customFormat="1" ht="16.5" hidden="1">
      <c r="A35" s="60" t="s">
        <v>115</v>
      </c>
      <c r="B35" s="26" t="s">
        <v>116</v>
      </c>
      <c r="C35" s="48" t="s">
        <v>117</v>
      </c>
      <c r="D35" s="48" t="s">
        <v>86</v>
      </c>
      <c r="E35" s="50" t="s">
        <v>118</v>
      </c>
      <c r="F35" s="73">
        <v>17.801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f>24721-1</f>
        <v>24720</v>
      </c>
      <c r="R35" s="27"/>
      <c r="S35" s="27">
        <f>16480.63-1</f>
        <v>16479.63</v>
      </c>
      <c r="T35" s="27"/>
      <c r="U35" s="27"/>
      <c r="V35" s="27"/>
      <c r="W35" s="27"/>
      <c r="X35" s="27"/>
      <c r="Y35" s="27"/>
      <c r="Z35" s="27"/>
      <c r="AA35" s="27"/>
      <c r="AB35" s="27">
        <v>-10956.38</v>
      </c>
      <c r="AC35" s="27"/>
      <c r="AD35" s="51">
        <f t="shared" si="0"/>
        <v>30243.250000000007</v>
      </c>
    </row>
    <row r="36" spans="1:31" s="9" customFormat="1" ht="16.5" hidden="1">
      <c r="A36" s="60" t="s">
        <v>115</v>
      </c>
      <c r="B36" s="26" t="s">
        <v>119</v>
      </c>
      <c r="C36" s="48" t="s">
        <v>117</v>
      </c>
      <c r="D36" s="48" t="s">
        <v>86</v>
      </c>
      <c r="E36" s="50" t="s">
        <v>118</v>
      </c>
      <c r="F36" s="73">
        <v>17.801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>
        <v>1</v>
      </c>
      <c r="R36" s="27"/>
      <c r="S36" s="27">
        <v>1</v>
      </c>
      <c r="T36" s="27"/>
      <c r="U36" s="27"/>
      <c r="V36" s="27"/>
      <c r="W36" s="27"/>
      <c r="X36" s="27"/>
      <c r="Y36" s="27"/>
      <c r="Z36" s="27"/>
      <c r="AA36" s="27"/>
      <c r="AB36" s="27">
        <v>10956.38</v>
      </c>
      <c r="AC36" s="27"/>
      <c r="AD36" s="51">
        <f t="shared" si="0"/>
        <v>10958.38</v>
      </c>
      <c r="AE36" s="61"/>
    </row>
    <row r="37" spans="1:30" s="9" customFormat="1" ht="16.5" hidden="1">
      <c r="A37" s="60" t="s">
        <v>127</v>
      </c>
      <c r="B37" s="26" t="s">
        <v>128</v>
      </c>
      <c r="C37" s="48" t="s">
        <v>85</v>
      </c>
      <c r="D37" s="48" t="s">
        <v>86</v>
      </c>
      <c r="E37" s="50" t="s">
        <v>32</v>
      </c>
      <c r="F37" s="73">
        <v>17.801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>
        <v>8240.31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51">
        <f t="shared" si="0"/>
        <v>8240.31</v>
      </c>
    </row>
    <row r="38" spans="1:30" s="9" customFormat="1" ht="16.5" hidden="1">
      <c r="A38" s="43"/>
      <c r="B38" s="26"/>
      <c r="C38" s="48"/>
      <c r="D38" s="48"/>
      <c r="E38" s="50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51">
        <f t="shared" si="0"/>
        <v>0</v>
      </c>
    </row>
    <row r="39" spans="1:30" s="11" customFormat="1" ht="16.5" hidden="1">
      <c r="A39" s="43"/>
      <c r="B39" s="26"/>
      <c r="C39" s="44"/>
      <c r="D39" s="24"/>
      <c r="E39" s="44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51">
        <f t="shared" si="0"/>
        <v>0</v>
      </c>
    </row>
    <row r="40" spans="1:30" s="11" customFormat="1" ht="16.5" hidden="1">
      <c r="A40" s="18" t="s">
        <v>8</v>
      </c>
      <c r="B40" s="26"/>
      <c r="C40" s="44"/>
      <c r="D40" s="24"/>
      <c r="E40" s="44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51">
        <f t="shared" si="0"/>
        <v>0</v>
      </c>
    </row>
    <row r="41" spans="1:30" s="12" customFormat="1" ht="16.5" hidden="1">
      <c r="A41" s="24" t="s">
        <v>160</v>
      </c>
      <c r="B41" s="20"/>
      <c r="C41" s="28"/>
      <c r="D41" s="23"/>
      <c r="E41" s="20"/>
      <c r="F41" s="20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51">
        <f t="shared" si="0"/>
        <v>0</v>
      </c>
    </row>
    <row r="42" spans="1:30" s="11" customFormat="1" ht="45.75" hidden="1">
      <c r="A42" s="75" t="s">
        <v>161</v>
      </c>
      <c r="B42" s="24" t="s">
        <v>162</v>
      </c>
      <c r="C42" s="48" t="s">
        <v>163</v>
      </c>
      <c r="D42" s="24" t="s">
        <v>164</v>
      </c>
      <c r="E42" s="24" t="s">
        <v>165</v>
      </c>
      <c r="F42" s="24">
        <v>17.245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>
        <f>33281.61-2</f>
        <v>33279.61</v>
      </c>
      <c r="AA42" s="27"/>
      <c r="AB42" s="27">
        <v>-29279.61</v>
      </c>
      <c r="AC42" s="27"/>
      <c r="AD42" s="51">
        <f t="shared" si="0"/>
        <v>4000</v>
      </c>
    </row>
    <row r="43" spans="1:30" s="12" customFormat="1" ht="45" hidden="1">
      <c r="A43" s="43" t="s">
        <v>161</v>
      </c>
      <c r="B43" s="24" t="s">
        <v>166</v>
      </c>
      <c r="C43" s="48" t="s">
        <v>163</v>
      </c>
      <c r="D43" s="24" t="s">
        <v>164</v>
      </c>
      <c r="E43" s="24" t="s">
        <v>165</v>
      </c>
      <c r="F43" s="24">
        <v>17.245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>
        <v>1</v>
      </c>
      <c r="AA43" s="27"/>
      <c r="AB43" s="27">
        <v>29279.61</v>
      </c>
      <c r="AC43" s="27"/>
      <c r="AD43" s="51">
        <f t="shared" si="0"/>
        <v>29280.61</v>
      </c>
    </row>
    <row r="44" spans="1:30" s="12" customFormat="1" ht="45" hidden="1">
      <c r="A44" s="43" t="s">
        <v>161</v>
      </c>
      <c r="B44" s="24" t="s">
        <v>167</v>
      </c>
      <c r="C44" s="48" t="s">
        <v>163</v>
      </c>
      <c r="D44" s="24" t="s">
        <v>164</v>
      </c>
      <c r="E44" s="24" t="s">
        <v>165</v>
      </c>
      <c r="F44" s="24">
        <v>17.245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>
        <v>1</v>
      </c>
      <c r="AA44" s="27"/>
      <c r="AB44" s="27"/>
      <c r="AC44" s="27"/>
      <c r="AD44" s="51">
        <f t="shared" si="0"/>
        <v>1</v>
      </c>
    </row>
    <row r="45" spans="1:30" s="12" customFormat="1" ht="15">
      <c r="A45" s="65"/>
      <c r="B45" s="66"/>
      <c r="C45" s="54"/>
      <c r="D45" s="54"/>
      <c r="E45" s="24"/>
      <c r="F45" s="54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51">
        <f t="shared" si="0"/>
        <v>0</v>
      </c>
    </row>
    <row r="46" spans="1:30" s="12" customFormat="1" ht="15">
      <c r="A46" s="65"/>
      <c r="B46" s="26"/>
      <c r="C46" s="54"/>
      <c r="D46" s="54"/>
      <c r="E46" s="24"/>
      <c r="F46" s="54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51">
        <f t="shared" si="0"/>
        <v>0</v>
      </c>
    </row>
    <row r="47" spans="1:30" s="11" customFormat="1" ht="16.5">
      <c r="A47" s="65"/>
      <c r="B47" s="26"/>
      <c r="C47" s="54"/>
      <c r="D47" s="54"/>
      <c r="E47" s="24"/>
      <c r="F47" s="5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1">
        <f t="shared" si="0"/>
        <v>0</v>
      </c>
    </row>
    <row r="48" spans="1:30" s="8" customFormat="1" ht="16.5">
      <c r="A48" s="18" t="s">
        <v>8</v>
      </c>
      <c r="B48" s="20"/>
      <c r="C48" s="21"/>
      <c r="D48" s="21"/>
      <c r="E48" s="22"/>
      <c r="F48" s="23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51">
        <f t="shared" si="0"/>
        <v>0</v>
      </c>
    </row>
    <row r="49" spans="1:30" s="7" customFormat="1" ht="16.5">
      <c r="A49" s="24" t="s">
        <v>182</v>
      </c>
      <c r="B49" s="20"/>
      <c r="C49" s="21"/>
      <c r="D49" s="21"/>
      <c r="E49" s="22"/>
      <c r="F49" s="23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51">
        <f t="shared" si="0"/>
        <v>0</v>
      </c>
    </row>
    <row r="50" spans="1:30" s="7" customFormat="1" ht="15">
      <c r="A50" s="65" t="s">
        <v>183</v>
      </c>
      <c r="B50" s="24" t="s">
        <v>166</v>
      </c>
      <c r="C50" s="24" t="s">
        <v>184</v>
      </c>
      <c r="D50" s="48" t="s">
        <v>185</v>
      </c>
      <c r="E50" s="50" t="s">
        <v>186</v>
      </c>
      <c r="F50" s="24">
        <v>17.225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>
        <f>82000-1</f>
        <v>81999</v>
      </c>
      <c r="AD50" s="51">
        <f>SUM(AC50)</f>
        <v>81999</v>
      </c>
    </row>
    <row r="51" spans="1:30" s="7" customFormat="1" ht="15">
      <c r="A51" s="65" t="s">
        <v>183</v>
      </c>
      <c r="B51" s="24" t="s">
        <v>167</v>
      </c>
      <c r="C51" s="24" t="s">
        <v>184</v>
      </c>
      <c r="D51" s="48" t="s">
        <v>185</v>
      </c>
      <c r="E51" s="50" t="s">
        <v>186</v>
      </c>
      <c r="F51" s="24">
        <v>17.225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>
        <v>1</v>
      </c>
      <c r="AD51" s="51">
        <f>SUM(AC51)</f>
        <v>1</v>
      </c>
    </row>
    <row r="52" spans="1:30" s="7" customFormat="1" ht="16.5">
      <c r="A52" s="79"/>
      <c r="B52" s="20"/>
      <c r="C52" s="21"/>
      <c r="D52" s="21"/>
      <c r="E52" s="22"/>
      <c r="F52" s="23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51"/>
    </row>
    <row r="53" spans="1:30" s="9" customFormat="1" ht="16.5">
      <c r="A53" s="49"/>
      <c r="B53" s="26"/>
      <c r="C53" s="48"/>
      <c r="D53" s="48"/>
      <c r="E53" s="50"/>
      <c r="F53" s="24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51">
        <f t="shared" si="0"/>
        <v>0</v>
      </c>
    </row>
    <row r="54" spans="1:30" s="9" customFormat="1" ht="16.5">
      <c r="A54" s="43"/>
      <c r="B54" s="26"/>
      <c r="C54" s="24"/>
      <c r="D54" s="24"/>
      <c r="E54" s="24"/>
      <c r="F54" s="24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51">
        <f t="shared" si="0"/>
        <v>0</v>
      </c>
    </row>
    <row r="55" spans="1:30" s="9" customFormat="1" ht="16.5">
      <c r="A55" s="43"/>
      <c r="B55" s="26"/>
      <c r="C55" s="24"/>
      <c r="D55" s="24"/>
      <c r="E55" s="24"/>
      <c r="F55" s="24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51">
        <f t="shared" si="0"/>
        <v>0</v>
      </c>
    </row>
    <row r="56" spans="1:30" s="9" customFormat="1" ht="16.5">
      <c r="A56" s="49"/>
      <c r="B56" s="26"/>
      <c r="C56" s="48"/>
      <c r="D56" s="48"/>
      <c r="E56" s="50"/>
      <c r="F56" s="24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51">
        <f t="shared" si="0"/>
        <v>0</v>
      </c>
    </row>
    <row r="57" spans="1:30" s="12" customFormat="1" ht="16.5">
      <c r="A57" s="10"/>
      <c r="B57" s="20"/>
      <c r="C57" s="29"/>
      <c r="D57" s="29"/>
      <c r="E57" s="29"/>
      <c r="F57" s="20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51">
        <f t="shared" si="0"/>
        <v>0</v>
      </c>
    </row>
    <row r="58" spans="1:30" s="12" customFormat="1" ht="16.5" hidden="1">
      <c r="A58" s="18" t="s">
        <v>8</v>
      </c>
      <c r="B58" s="20"/>
      <c r="C58" s="29"/>
      <c r="D58" s="29"/>
      <c r="E58" s="29"/>
      <c r="F58" s="20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51">
        <f t="shared" si="0"/>
        <v>0</v>
      </c>
    </row>
    <row r="59" spans="1:30" s="12" customFormat="1" ht="16.5" hidden="1">
      <c r="A59" s="24" t="s">
        <v>44</v>
      </c>
      <c r="B59" s="20"/>
      <c r="C59" s="29"/>
      <c r="D59" s="29"/>
      <c r="E59" s="29"/>
      <c r="F59" s="28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51">
        <f t="shared" si="0"/>
        <v>0</v>
      </c>
    </row>
    <row r="60" spans="1:30" s="11" customFormat="1" ht="16.5" hidden="1">
      <c r="A60" s="49" t="s">
        <v>65</v>
      </c>
      <c r="B60" s="52" t="s">
        <v>17</v>
      </c>
      <c r="C60" s="53" t="s">
        <v>66</v>
      </c>
      <c r="D60" s="24" t="s">
        <v>18</v>
      </c>
      <c r="E60" s="45">
        <v>6401</v>
      </c>
      <c r="F60" s="26">
        <v>17.259</v>
      </c>
      <c r="G60" s="30"/>
      <c r="H60" s="30"/>
      <c r="I60" s="30"/>
      <c r="J60" s="30">
        <f>780273-2</f>
        <v>780271</v>
      </c>
      <c r="K60" s="30"/>
      <c r="L60" s="30"/>
      <c r="M60" s="30"/>
      <c r="N60" s="30">
        <v>2309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>
        <v>-89349.9</v>
      </c>
      <c r="AC60" s="30"/>
      <c r="AD60" s="51">
        <f t="shared" si="0"/>
        <v>693230.1</v>
      </c>
    </row>
    <row r="61" spans="1:30" s="11" customFormat="1" ht="16.5" hidden="1">
      <c r="A61" s="49" t="s">
        <v>65</v>
      </c>
      <c r="B61" s="26" t="s">
        <v>59</v>
      </c>
      <c r="C61" s="53" t="s">
        <v>66</v>
      </c>
      <c r="D61" s="24" t="s">
        <v>18</v>
      </c>
      <c r="E61" s="45">
        <v>6401</v>
      </c>
      <c r="F61" s="26">
        <v>17.259</v>
      </c>
      <c r="G61" s="30"/>
      <c r="H61" s="30"/>
      <c r="I61" s="30"/>
      <c r="J61" s="30">
        <v>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>
        <v>89349.90000000002</v>
      </c>
      <c r="AC61" s="30"/>
      <c r="AD61" s="51">
        <f t="shared" si="0"/>
        <v>89350.90000000002</v>
      </c>
    </row>
    <row r="62" spans="1:30" s="7" customFormat="1" ht="15" hidden="1">
      <c r="A62" s="49" t="s">
        <v>65</v>
      </c>
      <c r="B62" s="26" t="s">
        <v>60</v>
      </c>
      <c r="C62" s="53" t="s">
        <v>66</v>
      </c>
      <c r="D62" s="24" t="s">
        <v>18</v>
      </c>
      <c r="E62" s="45">
        <v>6401</v>
      </c>
      <c r="F62" s="26">
        <v>17.259</v>
      </c>
      <c r="G62" s="27"/>
      <c r="H62" s="27"/>
      <c r="I62" s="27"/>
      <c r="J62" s="27">
        <v>1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1">
        <f t="shared" si="0"/>
        <v>1</v>
      </c>
    </row>
    <row r="63" spans="1:30" s="9" customFormat="1" ht="16.5" hidden="1">
      <c r="A63" s="49" t="s">
        <v>67</v>
      </c>
      <c r="B63" s="52" t="s">
        <v>17</v>
      </c>
      <c r="C63" s="24" t="s">
        <v>68</v>
      </c>
      <c r="D63" s="54" t="s">
        <v>19</v>
      </c>
      <c r="E63" s="26" t="s">
        <v>71</v>
      </c>
      <c r="F63" s="54">
        <v>17.258</v>
      </c>
      <c r="G63" s="27"/>
      <c r="H63" s="27"/>
      <c r="I63" s="27"/>
      <c r="J63" s="27">
        <f>105610-2</f>
        <v>105608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51">
        <f t="shared" si="0"/>
        <v>105608</v>
      </c>
    </row>
    <row r="64" spans="1:30" s="12" customFormat="1" ht="15" hidden="1">
      <c r="A64" s="49" t="s">
        <v>67</v>
      </c>
      <c r="B64" s="26" t="s">
        <v>59</v>
      </c>
      <c r="C64" s="24" t="s">
        <v>68</v>
      </c>
      <c r="D64" s="54" t="s">
        <v>19</v>
      </c>
      <c r="E64" s="26" t="s">
        <v>71</v>
      </c>
      <c r="F64" s="54">
        <v>17.258</v>
      </c>
      <c r="G64" s="30"/>
      <c r="H64" s="30"/>
      <c r="I64" s="30"/>
      <c r="J64" s="30">
        <v>1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51">
        <f t="shared" si="0"/>
        <v>1</v>
      </c>
    </row>
    <row r="65" spans="1:30" s="12" customFormat="1" ht="15" hidden="1">
      <c r="A65" s="49" t="s">
        <v>67</v>
      </c>
      <c r="B65" s="26" t="s">
        <v>60</v>
      </c>
      <c r="C65" s="24" t="s">
        <v>68</v>
      </c>
      <c r="D65" s="54" t="s">
        <v>19</v>
      </c>
      <c r="E65" s="26" t="s">
        <v>71</v>
      </c>
      <c r="F65" s="54">
        <v>17.258</v>
      </c>
      <c r="G65" s="30"/>
      <c r="H65" s="30"/>
      <c r="I65" s="30"/>
      <c r="J65" s="30">
        <v>1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51">
        <f t="shared" si="0"/>
        <v>1</v>
      </c>
    </row>
    <row r="66" spans="1:30" s="12" customFormat="1" ht="16.5" hidden="1">
      <c r="A66" s="49" t="s">
        <v>92</v>
      </c>
      <c r="B66" s="52" t="s">
        <v>17</v>
      </c>
      <c r="C66" s="44" t="s">
        <v>93</v>
      </c>
      <c r="D66" s="54" t="s">
        <v>19</v>
      </c>
      <c r="E66" s="26" t="s">
        <v>71</v>
      </c>
      <c r="F66" s="54">
        <v>17.258</v>
      </c>
      <c r="G66" s="30"/>
      <c r="H66" s="30"/>
      <c r="I66" s="30"/>
      <c r="J66" s="30"/>
      <c r="K66" s="30"/>
      <c r="L66" s="30"/>
      <c r="M66" s="30"/>
      <c r="N66" s="30">
        <f>563019-2</f>
        <v>563017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51">
        <f t="shared" si="0"/>
        <v>563017</v>
      </c>
    </row>
    <row r="67" spans="1:30" s="12" customFormat="1" ht="16.5" hidden="1">
      <c r="A67" s="49" t="s">
        <v>92</v>
      </c>
      <c r="B67" s="26" t="s">
        <v>59</v>
      </c>
      <c r="C67" s="44" t="s">
        <v>93</v>
      </c>
      <c r="D67" s="54" t="s">
        <v>19</v>
      </c>
      <c r="E67" s="26" t="s">
        <v>71</v>
      </c>
      <c r="F67" s="54">
        <v>17.258</v>
      </c>
      <c r="G67" s="30"/>
      <c r="H67" s="30"/>
      <c r="I67" s="30"/>
      <c r="J67" s="30"/>
      <c r="K67" s="30"/>
      <c r="L67" s="30"/>
      <c r="M67" s="30"/>
      <c r="N67" s="30">
        <v>1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51">
        <f t="shared" si="0"/>
        <v>1</v>
      </c>
    </row>
    <row r="68" spans="1:31" s="12" customFormat="1" ht="16.5" hidden="1">
      <c r="A68" s="49" t="s">
        <v>92</v>
      </c>
      <c r="B68" s="26" t="s">
        <v>60</v>
      </c>
      <c r="C68" s="44" t="s">
        <v>93</v>
      </c>
      <c r="D68" s="54" t="s">
        <v>19</v>
      </c>
      <c r="E68" s="26" t="s">
        <v>71</v>
      </c>
      <c r="F68" s="54">
        <v>17.258</v>
      </c>
      <c r="G68" s="30"/>
      <c r="H68" s="30"/>
      <c r="I68" s="30"/>
      <c r="J68" s="30"/>
      <c r="K68" s="30"/>
      <c r="L68" s="30"/>
      <c r="M68" s="30"/>
      <c r="N68" s="30">
        <v>1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51">
        <f t="shared" si="0"/>
        <v>1</v>
      </c>
      <c r="AE68" s="72"/>
    </row>
    <row r="69" spans="1:30" s="11" customFormat="1" ht="16.5" hidden="1">
      <c r="A69" s="49" t="s">
        <v>69</v>
      </c>
      <c r="B69" s="52" t="s">
        <v>17</v>
      </c>
      <c r="C69" s="24" t="s">
        <v>70</v>
      </c>
      <c r="D69" s="54" t="s">
        <v>20</v>
      </c>
      <c r="E69" s="26" t="s">
        <v>72</v>
      </c>
      <c r="F69" s="54">
        <v>17.278</v>
      </c>
      <c r="G69" s="30"/>
      <c r="H69" s="30"/>
      <c r="I69" s="30"/>
      <c r="J69" s="30">
        <f>139394-2</f>
        <v>139392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51">
        <f t="shared" si="0"/>
        <v>139392</v>
      </c>
    </row>
    <row r="70" spans="1:30" s="11" customFormat="1" ht="16.5" hidden="1">
      <c r="A70" s="49" t="s">
        <v>69</v>
      </c>
      <c r="B70" s="26" t="s">
        <v>59</v>
      </c>
      <c r="C70" s="24" t="s">
        <v>70</v>
      </c>
      <c r="D70" s="54" t="s">
        <v>20</v>
      </c>
      <c r="E70" s="26" t="s">
        <v>72</v>
      </c>
      <c r="F70" s="54">
        <v>17.278</v>
      </c>
      <c r="G70" s="30"/>
      <c r="H70" s="30"/>
      <c r="I70" s="30"/>
      <c r="J70" s="30">
        <v>1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51">
        <f t="shared" si="0"/>
        <v>1</v>
      </c>
    </row>
    <row r="71" spans="1:30" s="11" customFormat="1" ht="16.5" hidden="1">
      <c r="A71" s="49" t="s">
        <v>69</v>
      </c>
      <c r="B71" s="26" t="s">
        <v>60</v>
      </c>
      <c r="C71" s="24" t="s">
        <v>70</v>
      </c>
      <c r="D71" s="54" t="s">
        <v>20</v>
      </c>
      <c r="E71" s="26" t="s">
        <v>72</v>
      </c>
      <c r="F71" s="54">
        <v>17.278</v>
      </c>
      <c r="G71" s="30"/>
      <c r="H71" s="30"/>
      <c r="I71" s="30"/>
      <c r="J71" s="30">
        <v>1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51">
        <f t="shared" si="0"/>
        <v>1</v>
      </c>
    </row>
    <row r="72" spans="1:30" s="11" customFormat="1" ht="16.5" hidden="1">
      <c r="A72" s="49" t="s">
        <v>94</v>
      </c>
      <c r="B72" s="52" t="s">
        <v>17</v>
      </c>
      <c r="C72" s="44" t="s">
        <v>95</v>
      </c>
      <c r="D72" s="54" t="s">
        <v>20</v>
      </c>
      <c r="E72" s="26" t="s">
        <v>72</v>
      </c>
      <c r="F72" s="54">
        <v>17.278</v>
      </c>
      <c r="G72" s="30"/>
      <c r="H72" s="30"/>
      <c r="I72" s="30"/>
      <c r="J72" s="30"/>
      <c r="K72" s="30"/>
      <c r="L72" s="30"/>
      <c r="M72" s="30"/>
      <c r="N72" s="30">
        <f>660901-2</f>
        <v>660899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>
        <v>-144205.3</v>
      </c>
      <c r="AC72" s="30"/>
      <c r="AD72" s="51">
        <f t="shared" si="0"/>
        <v>516693.7</v>
      </c>
    </row>
    <row r="73" spans="1:30" s="11" customFormat="1" ht="16.5" hidden="1">
      <c r="A73" s="49" t="s">
        <v>94</v>
      </c>
      <c r="B73" s="26" t="s">
        <v>59</v>
      </c>
      <c r="C73" s="44" t="s">
        <v>95</v>
      </c>
      <c r="D73" s="54" t="s">
        <v>20</v>
      </c>
      <c r="E73" s="26" t="s">
        <v>72</v>
      </c>
      <c r="F73" s="54">
        <v>17.278</v>
      </c>
      <c r="G73" s="30"/>
      <c r="H73" s="30"/>
      <c r="I73" s="30"/>
      <c r="J73" s="30"/>
      <c r="K73" s="30"/>
      <c r="L73" s="30"/>
      <c r="M73" s="30"/>
      <c r="N73" s="30">
        <v>1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>
        <v>2643</v>
      </c>
      <c r="AB73" s="30">
        <v>144205.30000000005</v>
      </c>
      <c r="AC73" s="30"/>
      <c r="AD73" s="51">
        <f t="shared" si="0"/>
        <v>146849.30000000005</v>
      </c>
    </row>
    <row r="74" spans="1:31" s="11" customFormat="1" ht="16.5" hidden="1">
      <c r="A74" s="49" t="s">
        <v>94</v>
      </c>
      <c r="B74" s="26" t="s">
        <v>60</v>
      </c>
      <c r="C74" s="44" t="s">
        <v>95</v>
      </c>
      <c r="D74" s="54" t="s">
        <v>20</v>
      </c>
      <c r="E74" s="26" t="s">
        <v>72</v>
      </c>
      <c r="F74" s="54">
        <v>17.278</v>
      </c>
      <c r="G74" s="30"/>
      <c r="H74" s="30"/>
      <c r="I74" s="30"/>
      <c r="J74" s="30"/>
      <c r="K74" s="30"/>
      <c r="L74" s="30"/>
      <c r="M74" s="30"/>
      <c r="N74" s="30">
        <v>1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51">
        <f t="shared" si="0"/>
        <v>1</v>
      </c>
      <c r="AE74" s="71"/>
    </row>
    <row r="75" spans="1:30" s="11" customFormat="1" ht="16.5" hidden="1">
      <c r="A75" s="63"/>
      <c r="B75" s="26"/>
      <c r="C75" s="64" t="s">
        <v>27</v>
      </c>
      <c r="D75" s="54" t="s">
        <v>20</v>
      </c>
      <c r="E75" s="24">
        <v>6308</v>
      </c>
      <c r="F75" s="54">
        <v>17.278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51">
        <f t="shared" si="0"/>
        <v>0</v>
      </c>
    </row>
    <row r="76" spans="1:30" s="11" customFormat="1" ht="16.5" hidden="1">
      <c r="A76" s="63"/>
      <c r="B76" s="26"/>
      <c r="C76" s="64" t="s">
        <v>27</v>
      </c>
      <c r="D76" s="54" t="s">
        <v>20</v>
      </c>
      <c r="E76" s="24">
        <v>6309</v>
      </c>
      <c r="F76" s="54">
        <v>17.278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51">
        <f t="shared" si="0"/>
        <v>0</v>
      </c>
    </row>
    <row r="77" spans="1:30" s="11" customFormat="1" ht="16.5" hidden="1">
      <c r="A77" s="63"/>
      <c r="B77" s="26"/>
      <c r="C77" s="64" t="s">
        <v>27</v>
      </c>
      <c r="D77" s="54" t="s">
        <v>20</v>
      </c>
      <c r="E77" s="24">
        <v>6308</v>
      </c>
      <c r="F77" s="54">
        <v>17.278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51">
        <f t="shared" si="0"/>
        <v>0</v>
      </c>
    </row>
    <row r="78" spans="1:30" s="11" customFormat="1" ht="16.5" hidden="1">
      <c r="A78" s="63"/>
      <c r="B78" s="26"/>
      <c r="C78" s="64" t="s">
        <v>27</v>
      </c>
      <c r="D78" s="54" t="s">
        <v>20</v>
      </c>
      <c r="E78" s="24">
        <v>6309</v>
      </c>
      <c r="F78" s="54">
        <v>17.278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51">
        <f t="shared" si="0"/>
        <v>0</v>
      </c>
    </row>
    <row r="79" spans="1:30" s="11" customFormat="1" ht="16.5" hidden="1">
      <c r="A79" s="68" t="s">
        <v>43</v>
      </c>
      <c r="B79" s="26" t="s">
        <v>40</v>
      </c>
      <c r="C79" s="24" t="s">
        <v>28</v>
      </c>
      <c r="D79" s="54" t="s">
        <v>19</v>
      </c>
      <c r="E79" s="26">
        <v>6218</v>
      </c>
      <c r="F79" s="54">
        <v>17.258</v>
      </c>
      <c r="G79" s="30">
        <f>10000*0.34</f>
        <v>3400.0000000000005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51">
        <f t="shared" si="0"/>
        <v>3400.0000000000005</v>
      </c>
    </row>
    <row r="80" spans="1:30" s="11" customFormat="1" ht="16.5" hidden="1">
      <c r="A80" s="68" t="s">
        <v>43</v>
      </c>
      <c r="B80" s="26" t="s">
        <v>40</v>
      </c>
      <c r="C80" s="24" t="s">
        <v>28</v>
      </c>
      <c r="D80" s="54" t="s">
        <v>19</v>
      </c>
      <c r="E80" s="26">
        <v>6219</v>
      </c>
      <c r="F80" s="54">
        <v>17.258</v>
      </c>
      <c r="G80" s="30">
        <f>10000*0.66</f>
        <v>6600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51">
        <f t="shared" si="0"/>
        <v>6600</v>
      </c>
    </row>
    <row r="81" spans="1:30" s="11" customFormat="1" ht="16.5" hidden="1">
      <c r="A81" s="49" t="s">
        <v>145</v>
      </c>
      <c r="B81" s="52" t="s">
        <v>17</v>
      </c>
      <c r="C81" s="53" t="s">
        <v>146</v>
      </c>
      <c r="D81" s="24" t="s">
        <v>18</v>
      </c>
      <c r="E81" s="26">
        <v>6319</v>
      </c>
      <c r="F81" s="26">
        <v>17.259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>
        <v>32034</v>
      </c>
      <c r="X81" s="30"/>
      <c r="Y81" s="30"/>
      <c r="Z81" s="30"/>
      <c r="AA81" s="30"/>
      <c r="AB81" s="30"/>
      <c r="AC81" s="30"/>
      <c r="AD81" s="51">
        <f>SUM(G81:AB81)</f>
        <v>32034</v>
      </c>
    </row>
    <row r="82" spans="1:30" s="11" customFormat="1" ht="16.5" hidden="1">
      <c r="A82" s="13"/>
      <c r="B82" s="31"/>
      <c r="C82" s="31"/>
      <c r="D82" s="23"/>
      <c r="E82" s="23"/>
      <c r="F82" s="23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51">
        <f>SUM(G82:N82)</f>
        <v>0</v>
      </c>
    </row>
    <row r="83" spans="1:30" s="11" customFormat="1" ht="18.75">
      <c r="A83" s="14" t="s">
        <v>0</v>
      </c>
      <c r="B83" s="32"/>
      <c r="C83" s="33"/>
      <c r="D83" s="33"/>
      <c r="E83" s="33"/>
      <c r="F83" s="34"/>
      <c r="G83" s="35">
        <f>SUM(G55:G82)</f>
        <v>10000</v>
      </c>
      <c r="H83" s="35">
        <f>SUM(H6:H82)</f>
        <v>424125</v>
      </c>
      <c r="I83" s="35">
        <f>SUM(I13:I20)</f>
        <v>0</v>
      </c>
      <c r="J83" s="35">
        <f>SUM(J58:J82)</f>
        <v>1025277</v>
      </c>
      <c r="K83" s="35">
        <f>SUM(K11:K82)</f>
        <v>73806</v>
      </c>
      <c r="L83" s="35">
        <f>SUM(L12:L82)</f>
        <v>34569.93</v>
      </c>
      <c r="M83" s="35">
        <f>SUM(M30:M82)</f>
        <v>12142</v>
      </c>
      <c r="N83" s="35">
        <f>SUM(N30:N82)</f>
        <v>1226229</v>
      </c>
      <c r="O83" s="35">
        <f>SUM(O30:O34)</f>
        <v>0</v>
      </c>
      <c r="P83" s="35">
        <f>SUM(P12:P82)</f>
        <v>13643.05</v>
      </c>
      <c r="Q83" s="35">
        <f>SUM(Q30:Q82)</f>
        <v>24721</v>
      </c>
      <c r="R83" s="35">
        <f>SUM(R12:R82)</f>
        <v>55601.21</v>
      </c>
      <c r="S83" s="35">
        <f>SUM(S31:S39)</f>
        <v>24720.940000000002</v>
      </c>
      <c r="T83" s="35">
        <f>SUM(T6:T39)</f>
        <v>33240</v>
      </c>
      <c r="U83" s="35">
        <f>SUM(U12:U18)</f>
        <v>208</v>
      </c>
      <c r="V83" s="35">
        <f>SUM(V12:V82)</f>
        <v>14631.1</v>
      </c>
      <c r="W83" s="35">
        <f>SUM(W12:W82)</f>
        <v>32034</v>
      </c>
      <c r="X83" s="35">
        <f>SUM(X12:X82)</f>
        <v>-44732.21</v>
      </c>
      <c r="Y83" s="35">
        <f>SUM(Y12:Y82)</f>
        <v>7017.97</v>
      </c>
      <c r="Z83" s="35">
        <f>SUM(Z7:Z81)</f>
        <v>33281.61</v>
      </c>
      <c r="AA83" s="35">
        <f>SUM(AA13:AA82)</f>
        <v>39088.59</v>
      </c>
      <c r="AB83" s="35">
        <f>SUM(AB12:AB81)</f>
        <v>12148.530000000086</v>
      </c>
      <c r="AC83" s="35">
        <f>SUM(AC45:AC57)</f>
        <v>82000</v>
      </c>
      <c r="AD83" s="51"/>
    </row>
    <row r="84" spans="1:30" s="11" customFormat="1" ht="18.75">
      <c r="A84" s="37"/>
      <c r="B84" s="38"/>
      <c r="C84" s="39"/>
      <c r="D84" s="39"/>
      <c r="E84" s="39"/>
      <c r="F84" s="40"/>
      <c r="G84" s="41"/>
      <c r="H84" s="41"/>
      <c r="I84" s="41" t="s">
        <v>74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2"/>
    </row>
    <row r="85" spans="1:2" ht="16.5">
      <c r="A85" s="12" t="s">
        <v>9</v>
      </c>
      <c r="B85" s="11"/>
    </row>
    <row r="86" ht="15" hidden="1">
      <c r="A86" s="36" t="s">
        <v>41</v>
      </c>
    </row>
    <row r="87" ht="15" hidden="1">
      <c r="A87" s="46" t="s">
        <v>42</v>
      </c>
    </row>
    <row r="88" ht="15" hidden="1">
      <c r="A88" s="46" t="s">
        <v>52</v>
      </c>
    </row>
    <row r="89" ht="15" hidden="1">
      <c r="A89" s="46" t="s">
        <v>46</v>
      </c>
    </row>
    <row r="90" ht="15" hidden="1">
      <c r="A90" s="46" t="s">
        <v>56</v>
      </c>
    </row>
    <row r="91" ht="15" hidden="1">
      <c r="A91" s="46" t="s">
        <v>55</v>
      </c>
    </row>
    <row r="92" ht="15" hidden="1">
      <c r="A92" s="46" t="s">
        <v>64</v>
      </c>
    </row>
    <row r="93" ht="15" hidden="1">
      <c r="A93" s="46" t="s">
        <v>63</v>
      </c>
    </row>
    <row r="94" ht="15" hidden="1">
      <c r="A94" s="46" t="s">
        <v>76</v>
      </c>
    </row>
    <row r="95" ht="15" hidden="1">
      <c r="A95" s="46" t="s">
        <v>75</v>
      </c>
    </row>
    <row r="96" ht="15" hidden="1">
      <c r="A96" s="46" t="s">
        <v>84</v>
      </c>
    </row>
    <row r="97" ht="15" hidden="1">
      <c r="A97" s="46" t="s">
        <v>83</v>
      </c>
    </row>
    <row r="98" ht="15" hidden="1">
      <c r="A98" s="46" t="s">
        <v>89</v>
      </c>
    </row>
    <row r="99" ht="15" hidden="1">
      <c r="A99" s="46" t="s">
        <v>90</v>
      </c>
    </row>
    <row r="100" ht="15" hidden="1">
      <c r="A100" s="46" t="s">
        <v>98</v>
      </c>
    </row>
    <row r="101" ht="15" hidden="1">
      <c r="A101" s="46" t="s">
        <v>97</v>
      </c>
    </row>
    <row r="102" ht="15" hidden="1">
      <c r="A102" s="46" t="s">
        <v>103</v>
      </c>
    </row>
    <row r="103" ht="15" hidden="1">
      <c r="A103" s="46" t="s">
        <v>102</v>
      </c>
    </row>
    <row r="104" ht="15" hidden="1">
      <c r="A104" s="46" t="s">
        <v>111</v>
      </c>
    </row>
    <row r="105" ht="15" hidden="1">
      <c r="A105" s="46" t="s">
        <v>83</v>
      </c>
    </row>
    <row r="106" ht="15" hidden="1">
      <c r="A106" s="46" t="s">
        <v>114</v>
      </c>
    </row>
    <row r="107" ht="15" hidden="1">
      <c r="A107" s="46" t="s">
        <v>113</v>
      </c>
    </row>
    <row r="108" ht="15" hidden="1">
      <c r="A108" s="46" t="s">
        <v>125</v>
      </c>
    </row>
    <row r="109" ht="15" hidden="1">
      <c r="A109" s="46" t="s">
        <v>124</v>
      </c>
    </row>
    <row r="110" ht="15" hidden="1">
      <c r="A110" s="46" t="s">
        <v>130</v>
      </c>
    </row>
    <row r="111" ht="15" hidden="1">
      <c r="A111" s="46" t="s">
        <v>129</v>
      </c>
    </row>
    <row r="112" ht="15" hidden="1">
      <c r="A112" s="46" t="s">
        <v>134</v>
      </c>
    </row>
    <row r="113" ht="15" hidden="1">
      <c r="A113" s="46" t="s">
        <v>133</v>
      </c>
    </row>
    <row r="114" ht="15" hidden="1">
      <c r="A114" s="46" t="s">
        <v>137</v>
      </c>
    </row>
    <row r="115" ht="15" hidden="1">
      <c r="A115" s="46" t="s">
        <v>136</v>
      </c>
    </row>
    <row r="116" ht="15" hidden="1">
      <c r="A116" s="46" t="s">
        <v>139</v>
      </c>
    </row>
    <row r="117" ht="15" hidden="1">
      <c r="A117" s="46" t="s">
        <v>83</v>
      </c>
    </row>
    <row r="118" ht="15" hidden="1">
      <c r="A118" s="46" t="s">
        <v>148</v>
      </c>
    </row>
    <row r="119" ht="15" hidden="1">
      <c r="A119" s="46" t="s">
        <v>147</v>
      </c>
    </row>
    <row r="120" ht="15" hidden="1">
      <c r="A120" s="46" t="s">
        <v>150</v>
      </c>
    </row>
    <row r="121" ht="15" hidden="1">
      <c r="A121" s="46" t="s">
        <v>151</v>
      </c>
    </row>
    <row r="122" ht="15" hidden="1">
      <c r="A122" s="46" t="s">
        <v>157</v>
      </c>
    </row>
    <row r="123" ht="15" hidden="1">
      <c r="A123" s="46" t="s">
        <v>158</v>
      </c>
    </row>
    <row r="124" ht="15" hidden="1">
      <c r="A124" s="46" t="s">
        <v>168</v>
      </c>
    </row>
    <row r="125" ht="15" hidden="1">
      <c r="A125" s="46" t="s">
        <v>169</v>
      </c>
    </row>
    <row r="126" ht="15" hidden="1">
      <c r="A126" s="46" t="s">
        <v>178</v>
      </c>
    </row>
    <row r="127" ht="15" hidden="1">
      <c r="A127" s="46" t="s">
        <v>177</v>
      </c>
    </row>
    <row r="128" ht="15" hidden="1">
      <c r="A128" s="46" t="s">
        <v>180</v>
      </c>
    </row>
    <row r="129" ht="15" hidden="1">
      <c r="A129" s="46" t="s">
        <v>181</v>
      </c>
    </row>
    <row r="130" ht="15">
      <c r="A130" s="46" t="s">
        <v>189</v>
      </c>
    </row>
    <row r="131" ht="15">
      <c r="A131" s="46" t="s">
        <v>188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2019-01-09T16:25:12Z</cp:lastPrinted>
  <dcterms:created xsi:type="dcterms:W3CDTF">2000-04-13T13:33:42Z</dcterms:created>
  <dcterms:modified xsi:type="dcterms:W3CDTF">2020-11-03T15:06:33Z</dcterms:modified>
  <cp:category/>
  <cp:version/>
  <cp:contentType/>
  <cp:contentStatus/>
</cp:coreProperties>
</file>