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d.docs.live.net/afbe89a14542cfc3/MSA Reporting/"/>
    </mc:Choice>
  </mc:AlternateContent>
  <xr:revisionPtr revIDLastSave="13" documentId="8_{D8D2719A-50B3-4968-B73E-825E01A4DBC7}" xr6:coauthVersionLast="47" xr6:coauthVersionMax="47" xr10:uidLastSave="{1B9ED8BC-D53A-4CE7-935E-9BE1F058618A}"/>
  <bookViews>
    <workbookView xWindow="-108" yWindow="-108" windowWidth="23256" windowHeight="12456" tabRatio="880" xr2:uid="{00000000-000D-0000-FFFF-FFFF00000000}"/>
  </bookViews>
  <sheets>
    <sheet name="Appendix" sheetId="120" r:id="rId1"/>
    <sheet name="Summary" sheetId="30" r:id="rId2"/>
    <sheet name="Barnstable" sheetId="116" r:id="rId3"/>
    <sheet name="Berkshire" sheetId="106" r:id="rId4"/>
    <sheet name="Bristol" sheetId="111" r:id="rId5"/>
    <sheet name="Dukes" sheetId="110" r:id="rId6"/>
    <sheet name="Essex" sheetId="112" r:id="rId7"/>
    <sheet name="Franklin" sheetId="113" r:id="rId8"/>
    <sheet name="Hampden" sheetId="118" r:id="rId9"/>
    <sheet name="Hampshire" sheetId="107" r:id="rId10"/>
    <sheet name="Middlesex" sheetId="117" r:id="rId11"/>
    <sheet name="Nantucket" sheetId="94" r:id="rId12"/>
    <sheet name="Norfolk" sheetId="115" r:id="rId13"/>
    <sheet name="Plymouth" sheetId="119" r:id="rId14"/>
    <sheet name="Suffolk" sheetId="114" r:id="rId15"/>
    <sheet name="Worcester" sheetId="108" r:id="rId16"/>
  </sheets>
  <definedNames>
    <definedName name="_Hlk74056337" localSheetId="10">Middlesex!$D$5</definedName>
    <definedName name="_xlnm.Print_Area" localSheetId="1">Summary!$A$1:$D$18</definedName>
    <definedName name="Query1" localSheetId="2">#REF!</definedName>
    <definedName name="Query1" localSheetId="3">#REF!</definedName>
    <definedName name="Query1" localSheetId="4">#REF!</definedName>
    <definedName name="Query1" localSheetId="6">#REF!</definedName>
    <definedName name="Query1" localSheetId="7">#REF!</definedName>
    <definedName name="Query1" localSheetId="8">#REF!</definedName>
    <definedName name="Query1" localSheetId="9">#REF!</definedName>
    <definedName name="Query1" localSheetId="10">#REF!</definedName>
    <definedName name="Query1" localSheetId="11">#REF!</definedName>
    <definedName name="Query1" localSheetId="12">#REF!</definedName>
    <definedName name="Query1" localSheetId="13">#REF!</definedName>
    <definedName name="Query1" localSheetId="14">#REF!</definedName>
    <definedName name="Query1" localSheetId="15">#REF!</definedName>
    <definedName name="Query1">#REF!</definedName>
    <definedName name="Query2" localSheetId="2">#REF!</definedName>
    <definedName name="Query2" localSheetId="3">#REF!</definedName>
    <definedName name="Query2" localSheetId="4">#REF!</definedName>
    <definedName name="Query2" localSheetId="6">#REF!</definedName>
    <definedName name="Query2" localSheetId="7">#REF!</definedName>
    <definedName name="Query2" localSheetId="8">#REF!</definedName>
    <definedName name="Query2" localSheetId="9">#REF!</definedName>
    <definedName name="Query2" localSheetId="10">#REF!</definedName>
    <definedName name="Query2" localSheetId="11">#REF!</definedName>
    <definedName name="Query2" localSheetId="12">#REF!</definedName>
    <definedName name="Query2" localSheetId="13">#REF!</definedName>
    <definedName name="Query2" localSheetId="14">#REF!</definedName>
    <definedName name="Query2" localSheetId="15">#REF!</definedName>
    <definedName name="Query2">#REF!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1" l="1"/>
  <c r="D5" i="30"/>
  <c r="D17" i="30"/>
  <c r="C17" i="30"/>
  <c r="D12" i="108"/>
  <c r="D16" i="30"/>
  <c r="C16" i="30"/>
  <c r="D6" i="114"/>
  <c r="D15" i="30"/>
  <c r="C15" i="30"/>
  <c r="C14" i="30"/>
  <c r="D8" i="119"/>
  <c r="D14" i="30"/>
  <c r="C13" i="30"/>
  <c r="D7" i="115"/>
  <c r="D13" i="30"/>
  <c r="C11" i="30"/>
  <c r="D8" i="117"/>
  <c r="D11" i="30"/>
  <c r="C10" i="30"/>
  <c r="D8" i="107"/>
  <c r="D10" i="30"/>
  <c r="C9" i="30"/>
  <c r="D11" i="118"/>
  <c r="D9" i="30"/>
  <c r="C8" i="30"/>
  <c r="D16" i="113"/>
  <c r="D8" i="30"/>
  <c r="C7" i="30"/>
  <c r="D12" i="110"/>
  <c r="D6" i="30"/>
  <c r="C6" i="30"/>
  <c r="C5" i="30"/>
  <c r="C4" i="30"/>
  <c r="C3" i="30"/>
  <c r="D23" i="106"/>
  <c r="D4" i="30"/>
  <c r="D11" i="116"/>
  <c r="D3" i="30"/>
  <c r="D20" i="112"/>
  <c r="D7" i="30"/>
</calcChain>
</file>

<file path=xl/sharedStrings.xml><?xml version="1.0" encoding="utf-8"?>
<sst xmlns="http://schemas.openxmlformats.org/spreadsheetml/2006/main" count="500" uniqueCount="308">
  <si>
    <t xml:space="preserve">Overview of FY23 Grants Awarded to the Individual Massachusetts Sheriffs' Offices </t>
  </si>
  <si>
    <t>In compliance with the Massachusetts Sheriffs’ Association line item 8910-7110, please see the FY23 Grants awarded to each of the fourteen Sheriff’s Offices.</t>
  </si>
  <si>
    <t>County</t>
  </si>
  <si>
    <t>Number of Grants</t>
  </si>
  <si>
    <t>Award Amount</t>
  </si>
  <si>
    <t>Barnstable</t>
  </si>
  <si>
    <t>Berkshire</t>
  </si>
  <si>
    <t>Bristol</t>
  </si>
  <si>
    <t>Dukes</t>
  </si>
  <si>
    <t>Essex</t>
  </si>
  <si>
    <t>Franklin</t>
  </si>
  <si>
    <t>Hampden</t>
  </si>
  <si>
    <t>Hampshire</t>
  </si>
  <si>
    <t>Middlesex</t>
  </si>
  <si>
    <t>Nantucket</t>
  </si>
  <si>
    <t>Norfolk</t>
  </si>
  <si>
    <t>Plymouth</t>
  </si>
  <si>
    <t xml:space="preserve"> </t>
  </si>
  <si>
    <t>Suffolk</t>
  </si>
  <si>
    <t>Worcester</t>
  </si>
  <si>
    <t>Total</t>
  </si>
  <si>
    <t>Barnstable County Sheriff's Office - FY23 Grants</t>
  </si>
  <si>
    <t>Grant Name</t>
  </si>
  <si>
    <t>Date Awarded</t>
  </si>
  <si>
    <t>Funding Source/Line Item</t>
  </si>
  <si>
    <t>FY23 Award Amount</t>
  </si>
  <si>
    <t>Projected Closing Date</t>
  </si>
  <si>
    <t>Description</t>
  </si>
  <si>
    <t>State 911 Support &amp; Incentive</t>
  </si>
  <si>
    <t>MA EOPSS/State 911 Dept</t>
  </si>
  <si>
    <t>Operating costs for our Regional Communications Center</t>
  </si>
  <si>
    <t xml:space="preserve">State 911 Training </t>
  </si>
  <si>
    <t>Training costs for Full-time Telecommunicators @ Comm Center</t>
  </si>
  <si>
    <t>State 911 Development</t>
  </si>
  <si>
    <t>State 911 Emergency Medical Dispatch (EMD)</t>
  </si>
  <si>
    <t xml:space="preserve">Resources for Emergency Medical Dispatch </t>
  </si>
  <si>
    <t xml:space="preserve">Prep Shock Substance Treatment </t>
  </si>
  <si>
    <t>MA DPH/BSAS</t>
  </si>
  <si>
    <t>Substance Use Disorder Treatment within specialized housing unit</t>
  </si>
  <si>
    <t>Victims of Crime Act (VOCA)</t>
  </si>
  <si>
    <t>MA Office of Victim Assistance</t>
  </si>
  <si>
    <t>Victim Services Unit operations</t>
  </si>
  <si>
    <t>Residential Substance Abuse Treatment (RSAT)</t>
  </si>
  <si>
    <t>MA EOPSS/OGR</t>
  </si>
  <si>
    <t>Residential treatment and  support services for inmates</t>
  </si>
  <si>
    <t>Expanded Medication Assisted Treatment (EMAT)</t>
  </si>
  <si>
    <t>DHHS/SAMHSA</t>
  </si>
  <si>
    <t>Medication assisted treatment, support and reentry services</t>
  </si>
  <si>
    <t>Medications for Opioid Use Disorder (MOUD)</t>
  </si>
  <si>
    <t>Medication assisted treatment during incarceration</t>
  </si>
  <si>
    <t>Berkshire County Sheriff's Office - FY23 Grants</t>
  </si>
  <si>
    <t>7035-0002</t>
  </si>
  <si>
    <t>ABE Instructional Program for Incarcerated Adult(State)</t>
  </si>
  <si>
    <t>ABE Hi-SET</t>
  </si>
  <si>
    <t>ABE Hi-SET(State)</t>
  </si>
  <si>
    <t>Perkins</t>
  </si>
  <si>
    <t>7043-8001</t>
  </si>
  <si>
    <t>Vocational and applied technology programs(Federal)</t>
  </si>
  <si>
    <t>DPH/BSAS</t>
  </si>
  <si>
    <t>4512-0200</t>
  </si>
  <si>
    <t>Comprehensive substance aboue services model(State)</t>
  </si>
  <si>
    <t>DPH/SORS2</t>
  </si>
  <si>
    <t>4512-9093</t>
  </si>
  <si>
    <t>State Opioid Response program(Federal)</t>
  </si>
  <si>
    <t>Inmate Litter Program</t>
  </si>
  <si>
    <t>6110-0001</t>
  </si>
  <si>
    <t>Mass Highway Inmate Litter Program(Trust)</t>
  </si>
  <si>
    <t>RSAT</t>
  </si>
  <si>
    <t>8100-4622</t>
  </si>
  <si>
    <t>Substance abuse treatment program(Federal)</t>
  </si>
  <si>
    <t>911-support &amp; incentive</t>
  </si>
  <si>
    <t>8000-0911</t>
  </si>
  <si>
    <t>911-training</t>
  </si>
  <si>
    <t>911-development</t>
  </si>
  <si>
    <t>911-EMD</t>
  </si>
  <si>
    <t>1102-2494</t>
  </si>
  <si>
    <t>SREC and APS earnings</t>
  </si>
  <si>
    <t>Demand Response Program</t>
  </si>
  <si>
    <t>Bristol County Sheriff's Office - FY23 Grants</t>
  </si>
  <si>
    <t>Adult Basic Education</t>
  </si>
  <si>
    <t>Department of Elementary and Secondary Education/70350002</t>
  </si>
  <si>
    <t>Adult basic education for incarcerated students</t>
  </si>
  <si>
    <t>High School Equivalency Test Grant</t>
  </si>
  <si>
    <t>High School Equivalency testing costs</t>
  </si>
  <si>
    <t>Title I Neglected or Delinquent Students</t>
  </si>
  <si>
    <t>Department of Elementary and Secondary Education/70431005</t>
  </si>
  <si>
    <t>Women's Substance Abuse Treatment</t>
  </si>
  <si>
    <t>Department of Public Health/45120200</t>
  </si>
  <si>
    <t>Executive Office of Public Safety &amp; Security/81004622</t>
  </si>
  <si>
    <t>Residential Substance Abuse Treatment and Reentry services in a therapeutic community setting at the DHOC (2 West Unit)</t>
  </si>
  <si>
    <t>Medication for Opioid Use Disorder</t>
  </si>
  <si>
    <t>Department of Public Health/45129093</t>
  </si>
  <si>
    <t>Medication for Opioid Use Disorder for sentenced inmates and pre-trial detainees</t>
  </si>
  <si>
    <t>Second Chance Act Addressing Needs of Incarcerated Parents &amp; Their Minor Children (COIP)</t>
  </si>
  <si>
    <t>Office of Juvenile Justice &amp; Delinquency Prevention</t>
  </si>
  <si>
    <t>Dukes Sheriff's Office - FY23 Grants</t>
  </si>
  <si>
    <t xml:space="preserve">State 911 Support &amp; Incentive </t>
  </si>
  <si>
    <t>EPS - 8000-0911</t>
  </si>
  <si>
    <t>State 911 Emergency Medical Dispatch</t>
  </si>
  <si>
    <t>Regional public safety radio system upgrades</t>
  </si>
  <si>
    <t>Inmate Litter Pickup</t>
  </si>
  <si>
    <t>DOT - 61100001</t>
  </si>
  <si>
    <t>Substance Abuse Prevention &amp; Treatment</t>
  </si>
  <si>
    <t>DPH - 45129069</t>
  </si>
  <si>
    <t>Substance abuse services delivery</t>
  </si>
  <si>
    <t>Expanded Substance Abuse Services</t>
  </si>
  <si>
    <t>DPH - 45129093</t>
  </si>
  <si>
    <t>Medication for Opiod Use Disorder (MOUD) in Corrections</t>
  </si>
  <si>
    <t>Inmate Education</t>
  </si>
  <si>
    <t xml:space="preserve">DOE - 70350002 </t>
  </si>
  <si>
    <t>High School Equivalency Test Center daily operation / technology</t>
  </si>
  <si>
    <t>Community Service Operations</t>
  </si>
  <si>
    <t>TRC - 03391003</t>
  </si>
  <si>
    <t>Community Service Program office space, storage and parking</t>
  </si>
  <si>
    <t>Essex County Sheriff's Office - FY23 Grants</t>
  </si>
  <si>
    <t>Second Chance/ORBC</t>
  </si>
  <si>
    <t>Federal/BJA</t>
  </si>
  <si>
    <t>FY2024</t>
  </si>
  <si>
    <t>Improving re-entry for adults with substance abuse disorders, partnered with UTEC &amp; ROCA</t>
  </si>
  <si>
    <t>PREA Expansion Grant</t>
  </si>
  <si>
    <t>Provide a PREA mental health clinician, train officers, enhance inmate safety</t>
  </si>
  <si>
    <t>Comprehensive Opioid Grant (COSSAP)</t>
  </si>
  <si>
    <t>FY2023</t>
  </si>
  <si>
    <t>Enhance current MAT program with Care Continuum Coordinators, Harm Reduction Educational trianing, Clinical stabilization beds</t>
  </si>
  <si>
    <t>US Dept of Labor/Pathway's Grant</t>
  </si>
  <si>
    <t>Federal/DOL</t>
  </si>
  <si>
    <t>ECSD is the recipicients of services throught VOA, $1,250,000.00; Vocational Training Program for 550 sentenced inmates</t>
  </si>
  <si>
    <t>JMHPC Expansion Grant</t>
  </si>
  <si>
    <t>Partner with VOA for opioid specific interventions, MAT, and training</t>
  </si>
  <si>
    <t>Title 1 Education Grant</t>
  </si>
  <si>
    <t>DESE</t>
  </si>
  <si>
    <t>Partner with Northern Essex Community College, Education &amp; HiSet to 18-21 year olds</t>
  </si>
  <si>
    <t>HSE Test Center Grant</t>
  </si>
  <si>
    <t>HiSet Testing Supplies</t>
  </si>
  <si>
    <t>Perkins Grant</t>
  </si>
  <si>
    <t>Hardscape Program/Essex Tech Partnership</t>
  </si>
  <si>
    <t>Correctional Recovery Academy/RSAT</t>
  </si>
  <si>
    <t>DPH</t>
  </si>
  <si>
    <t>Theraputic Community Substance Abuse Treatment</t>
  </si>
  <si>
    <t>Youth Services</t>
  </si>
  <si>
    <t>NE HIDTA</t>
  </si>
  <si>
    <t>Essex County Youth Academy for at risk youth in Essex County</t>
  </si>
  <si>
    <t>Re-entry Essex County</t>
  </si>
  <si>
    <t>FY2026</t>
  </si>
  <si>
    <t>ECSD is the recipient of re-entry services to black &amp; latino men leaving incarceration in Essex County</t>
  </si>
  <si>
    <t>SOR/MAT</t>
  </si>
  <si>
    <t>Provide MAT medications and evidenced-based treatment for incarceration regardless of adjuducation status</t>
  </si>
  <si>
    <t xml:space="preserve">Law Enforcement Wellnes &amp; Mental Health (LEWMHA) </t>
  </si>
  <si>
    <t>COPS</t>
  </si>
  <si>
    <t>STAR</t>
  </si>
  <si>
    <t>Byrne</t>
  </si>
  <si>
    <t>Supporting Transitions for Re-entry community program</t>
  </si>
  <si>
    <t>Correctional Recovery Academy</t>
  </si>
  <si>
    <t>Franklin County Sheriff's Office - FY23 Grants</t>
  </si>
  <si>
    <t>ABE</t>
  </si>
  <si>
    <t>Dept. of Education</t>
  </si>
  <si>
    <t>Provides free access for incarcerated, uneducated, &amp; limited english speaking adults to highly effective Adult Basic Education services</t>
  </si>
  <si>
    <t>HiSet</t>
  </si>
  <si>
    <t>To help assist in the day-to-day operation of HS Equivalency Test Centers for things such as cost of test administration, special needs, tech upgrades</t>
  </si>
  <si>
    <t xml:space="preserve">Perkins </t>
  </si>
  <si>
    <t>Strengthen career &amp; technical education for the 21st Century Act</t>
  </si>
  <si>
    <t>BSAS SOR 36-34</t>
  </si>
  <si>
    <t>To increase access to all FDA approved medications for opioid use disorder (OUD) as well as other evidence based treatment for people who use opioids and/or stimulants for all incarcerated regardless of status or release date</t>
  </si>
  <si>
    <t>SAMHSA PDOA HEALing Franklin County</t>
  </si>
  <si>
    <t>Dept. of Health &amp; Human Services / Center for Substance Abuse Treatment</t>
  </si>
  <si>
    <t>To provide nursing staff &amp; medications to support medically assisted treatment program</t>
  </si>
  <si>
    <t>BSAS 11</t>
  </si>
  <si>
    <t>Support the efforts of the FCSO in providing psychoeducational services to inmates in the jail</t>
  </si>
  <si>
    <t>CoMIRS RUP Grant</t>
  </si>
  <si>
    <t xml:space="preserve">Executive Office of Technology Services &amp; Security </t>
  </si>
  <si>
    <t>Finances the upgrade or replacement of public safety radios</t>
  </si>
  <si>
    <t>COSSAP CONNECT</t>
  </si>
  <si>
    <t>OJP/DOJ</t>
  </si>
  <si>
    <t>To create the first Franklin County/North Quabbin 30-town, 24/7 opioid overdose rapid response team, using evidence-based regional hub and spoke model, to respond to fatal and nonfatal overdoses in the only federally-designated rural county in Mass.</t>
  </si>
  <si>
    <t>SAMHSA CONNECT</t>
  </si>
  <si>
    <t>Dept of Health &amp; Human Services/SAMHSA</t>
  </si>
  <si>
    <t>PHORI CONNEC T</t>
  </si>
  <si>
    <t>IIR/DOJ</t>
  </si>
  <si>
    <t>To imrpove collaboration and strategic decision-making of regulatory law enforcement agencies and public health officials to address prescription drug and opioid misuse, reduce crime, and save lives.</t>
  </si>
  <si>
    <r>
      <t>ARISE INITIATIVE</t>
    </r>
    <r>
      <rPr>
        <sz val="11"/>
        <color rgb="FFC00000"/>
        <rFont val="Calibri"/>
        <family val="2"/>
        <scheme val="minor"/>
      </rPr>
      <t>*</t>
    </r>
  </si>
  <si>
    <t>To provide support to those in recovery or with a history of incarceration to re-enter the workforce in the Franklin County and North Quabbin Region of Wmass.</t>
  </si>
  <si>
    <r>
      <t>AG CULTURAL HUMILITY GRANT</t>
    </r>
    <r>
      <rPr>
        <sz val="11"/>
        <color rgb="FFC00000"/>
        <rFont val="Calibri"/>
        <family val="2"/>
        <scheme val="minor"/>
      </rPr>
      <t>*</t>
    </r>
  </si>
  <si>
    <t>Office of the Attorney General</t>
  </si>
  <si>
    <t>To foster cultural humility in post-overdose followup services</t>
  </si>
  <si>
    <t xml:space="preserve">MASSHEAL </t>
  </si>
  <si>
    <t>Dept of Health &amp; Human Services/NIH</t>
  </si>
  <si>
    <t>To reduce overdose deaths by by emphasizing the perspectives and experiences of people who use drugs and those who have used drugs.</t>
  </si>
  <si>
    <t>*The Arise Initiative and the AG Cultural Humility were awarded in FY22 but funds will not be spent until FY23. The amounts of the awards were $200,000 and $99,974 respectively.</t>
  </si>
  <si>
    <t>Hampden County Sheriff's Office - FY23 Grants</t>
  </si>
  <si>
    <t>Justice Reinvestment</t>
  </si>
  <si>
    <t>0330-0613</t>
  </si>
  <si>
    <t>Therapy, Counseling, and Reentry Planning</t>
  </si>
  <si>
    <t>State Opioid Response</t>
  </si>
  <si>
    <t>Vocational Welding Instruction</t>
  </si>
  <si>
    <t>Substance Abuse</t>
  </si>
  <si>
    <t>4512-9069</t>
  </si>
  <si>
    <t>Substance Abuse Treatment Services</t>
  </si>
  <si>
    <t>Title 1</t>
  </si>
  <si>
    <t>7043-1005</t>
  </si>
  <si>
    <t>Education Program for Youths</t>
  </si>
  <si>
    <t>VAWA</t>
  </si>
  <si>
    <t>8100-4646</t>
  </si>
  <si>
    <t>Violence Against Women Act</t>
  </si>
  <si>
    <t>COSSAP</t>
  </si>
  <si>
    <t>Hampshire County Sheriff's Office - FY23 Grants</t>
  </si>
  <si>
    <t>DPH MAT</t>
  </si>
  <si>
    <t>MOUD Program</t>
  </si>
  <si>
    <t xml:space="preserve">DPH </t>
  </si>
  <si>
    <t>EOPS</t>
  </si>
  <si>
    <t>Residential Substance Abuse Treatment</t>
  </si>
  <si>
    <t>Parole</t>
  </si>
  <si>
    <t>Rocky Hill Reentry Collaborative-Housing for parolees</t>
  </si>
  <si>
    <t>Middlesex County Sheriff's Office - FY23 Grants</t>
  </si>
  <si>
    <t>ABE Testing Center</t>
  </si>
  <si>
    <t>HiSET testing center grant for supplies and testing materials</t>
  </si>
  <si>
    <t>DOJ/BJA</t>
  </si>
  <si>
    <t>FY22 allotment for a four year Comprehensive Opioid and Stimulant Substance Program award. Total awarded amount is $1,152,729</t>
  </si>
  <si>
    <t>Residential Substance Abuse Treatment Program</t>
  </si>
  <si>
    <t>Nantucket County Sheriff's Office - FY23 Grants</t>
  </si>
  <si>
    <t xml:space="preserve">The Nantucket County Sheriff's Department did not seek or receive any outside grants during FY23. </t>
  </si>
  <si>
    <t>Norfolk County Sheriff's Office - FY23 Grants</t>
  </si>
  <si>
    <t>SOR (State Opiod Response) Grant</t>
  </si>
  <si>
    <t>Medically Assistance Treatment</t>
  </si>
  <si>
    <t>Residential Substance Abuse Grant</t>
  </si>
  <si>
    <t>Substance Abuse Grant</t>
  </si>
  <si>
    <t>Victim Services</t>
  </si>
  <si>
    <t>Plymouth County Sheriff's Office - FY23 Grants</t>
  </si>
  <si>
    <t>Substance Abuse Grant Alcoholism</t>
  </si>
  <si>
    <t>Substance abuse and education for inmates</t>
  </si>
  <si>
    <t xml:space="preserve">Adult Basic Skills </t>
  </si>
  <si>
    <t>HS Equivalency Test Center Materials</t>
  </si>
  <si>
    <t xml:space="preserve"> FDA approved medications, supplies for MOUD</t>
  </si>
  <si>
    <t>State Criminal Alien Assistant Program</t>
  </si>
  <si>
    <t>BJA</t>
  </si>
  <si>
    <t>Correctional Purposes- Rolled over grant</t>
  </si>
  <si>
    <t>Suffolk County Sheriff's Office - FY23 Grants</t>
  </si>
  <si>
    <t>Department of Education</t>
  </si>
  <si>
    <t>The intent of the ABE Grant is to provide instructional services for indiviuals in need of improvement in highschool equivalencies such as in reading, writing, math as well as community re-entry.</t>
  </si>
  <si>
    <t>Department of Health</t>
  </si>
  <si>
    <t xml:space="preserve">The HIV grant aims to implement and/or expend a set of core activities that include innovative HIV prevention and care coordination for inmates detained or in custody of the SCSD. </t>
  </si>
  <si>
    <t>Worcester County Sheriff's Office - FY23 Grants</t>
  </si>
  <si>
    <t>Justice Reinvestment Initiative</t>
  </si>
  <si>
    <t>Executive Office of Public Safety and Security</t>
  </si>
  <si>
    <t xml:space="preserve">Substance abuse treatment. </t>
  </si>
  <si>
    <t>Massaschusetts Department of Elementary and Secondary Education</t>
  </si>
  <si>
    <t>Adult basic education services.</t>
  </si>
  <si>
    <t>Substance Abuse Treatment</t>
  </si>
  <si>
    <t>Massachustts Department of Public Health</t>
  </si>
  <si>
    <t>Medicated Assisted Treatment</t>
  </si>
  <si>
    <t>Substance use treatment program that includes medication.</t>
  </si>
  <si>
    <t>Community Corrections</t>
  </si>
  <si>
    <t>Massachusetts Office of Community Corrections</t>
  </si>
  <si>
    <t xml:space="preserve">Reentry Services </t>
  </si>
  <si>
    <t>COPS Office Anti Heroin Task Force Programs</t>
  </si>
  <si>
    <t>Attorney Gernerals Office</t>
  </si>
  <si>
    <t>Anti-Heroin Task Force Programs</t>
  </si>
  <si>
    <t>Adult Basic Education-HiSet Testing</t>
  </si>
  <si>
    <t xml:space="preserve">For supplies related to Hiset Testing </t>
  </si>
  <si>
    <t xml:space="preserve">CoMIRS Radio Upgrade Grant </t>
  </si>
  <si>
    <t xml:space="preserve">Executive Office of Technology Services and Security </t>
  </si>
  <si>
    <t>Radio Upgrade</t>
  </si>
  <si>
    <t xml:space="preserve">ABE Grant </t>
  </si>
  <si>
    <t xml:space="preserve">$-   </t>
  </si>
  <si>
    <t>RSAT-I</t>
  </si>
  <si>
    <t>8000-4622</t>
  </si>
  <si>
    <t>RSAT-II</t>
  </si>
  <si>
    <t>Designed to assist public safety answering points (PSAPs) and regional emergency communication centers (RECC) in providing enhanced 9-1-1 service.</t>
  </si>
  <si>
    <t>Governmental entities hosting primary public safety answering points (PSAPs) or regional emergency communication centers (RECCs) are eligible to receive reimbursement for training-related costs associated with the 9-1-1 system</t>
  </si>
  <si>
    <t>To support the development and startup of public safety answering points (PSAPs) or regional emergency communication centers (RECCs) to maximize effective 9-1-1 services.</t>
  </si>
  <si>
    <t>Governmental entities hosting primary public safety answering points (PSAPs) or regional emergency communication centers (RECCs) are eligible to receive reimbursement for training-related costs associated with the 9-1-1 system.</t>
  </si>
  <si>
    <t>911-TERT</t>
  </si>
  <si>
    <t xml:space="preserve">The TERT program is designed to support 9-1-1 communications centers requiring assistance. TERT deployments assist public safety answering points that are stretched beyond their capabilities as the result of an unprecedented event. The TERT program helps provide much-needed relief to dispatchers.  </t>
  </si>
  <si>
    <t>DCP-1</t>
  </si>
  <si>
    <t>DCP-2</t>
  </si>
  <si>
    <t>DCP-3</t>
  </si>
  <si>
    <t>DCP-4</t>
  </si>
  <si>
    <t>DCP-5</t>
  </si>
  <si>
    <t>DCP-6</t>
  </si>
  <si>
    <t>DCP-7</t>
  </si>
  <si>
    <t>Less chargebacks at $345,353, RECC personnel salaries</t>
  </si>
  <si>
    <t>Less chargebacks at $12,215, RECC staff certification</t>
  </si>
  <si>
    <t>Less charfgeback at $392.50, RECC EMD certification</t>
  </si>
  <si>
    <t>Less chargebacks at $1,548, inmate road crew for litter collection</t>
  </si>
  <si>
    <t>ABE Capacity Building Grant</t>
  </si>
  <si>
    <t>Partner with Northern Essex Community College for Adult Education Services</t>
  </si>
  <si>
    <t>Wellness Program for Correctional Staff</t>
  </si>
  <si>
    <t>Mass. Department of Public Health / Bureau of Substance Abuse Services</t>
  </si>
  <si>
    <t>Child Labor</t>
  </si>
  <si>
    <t>0810-0182</t>
  </si>
  <si>
    <t>Youth employment</t>
  </si>
  <si>
    <t>COSSUP</t>
  </si>
  <si>
    <t>FY23 allotment for a four year Comprehensive Opioid and Stimulant Substance Program award. Total awarded amount is $1,553,921.00</t>
  </si>
  <si>
    <t>Buckle Up</t>
  </si>
  <si>
    <t>Cincinnati Children's Hospital and Toyota</t>
  </si>
  <si>
    <t>National Grant that provides funding for car seats and install education</t>
  </si>
  <si>
    <t>Victim &amp; Survivor Services (VSS) Grant</t>
  </si>
  <si>
    <t>0840-0111</t>
  </si>
  <si>
    <t>MA Opioid Response</t>
  </si>
  <si>
    <t>Rolled Over</t>
  </si>
  <si>
    <t xml:space="preserve">COMIRS Radio Upgrade Program </t>
  </si>
  <si>
    <t>EOTSS</t>
  </si>
  <si>
    <t xml:space="preserve">10 Portable Replacements, 15 Mobile Replacements </t>
  </si>
  <si>
    <t>The intent of the Substance Abuse Grant is to provide inmates in need of services including screening, treatment, planning, and aftercare planning.</t>
  </si>
  <si>
    <t>Overview of Grants Awarded to the Individual Massachusetts Sheriffs' Offices in FY23</t>
  </si>
  <si>
    <t>suppplemental services for Title I eligible youth in correctional setting</t>
  </si>
  <si>
    <t>"...provided further, that not later than January 31, 2024, the executive director of the association shall submit a report to the house and senate committees on ways and means detailing the amounts of all grants awarded to each sheriff's office in fiscal year 2023"</t>
  </si>
  <si>
    <t>Executive Office of Public Safety &amp; Security/81004623</t>
  </si>
  <si>
    <t>Treatment and reentry services for residential subtance abuse unit at the Dartmouth Women's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</si>
</sst>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6" x14ac:knownFonts="1">
    <font>
      <sz val="11"/>
      <color theme="1"/>
      <name val="Calibri"/>
      <family val="2"/>
      <scheme val="minor"/>
    </font>
    <font>
      <sz val="12"/>
      <color theme="1"/>
      <name val="Calibri"/>
      <family val="2"/>
      <scheme val="minor"/>
    </font>
    <font>
      <sz val="11"/>
      <color theme="1"/>
      <name val="Franklin Gothic Book"/>
      <family val="2"/>
    </font>
    <font>
      <sz val="10"/>
      <color indexed="8"/>
      <name val="ARIAL"/>
      <family val="2"/>
    </font>
    <font>
      <b/>
      <sz val="14"/>
      <color theme="1"/>
      <name val="Calibri"/>
      <family val="2"/>
      <scheme val="minor"/>
    </font>
    <font>
      <sz val="10"/>
      <name val="MS Sans Serif"/>
      <family val="2"/>
    </font>
    <font>
      <b/>
      <i/>
      <sz val="12"/>
      <color theme="1"/>
      <name val="Calibri"/>
      <family val="2"/>
      <scheme val="minor"/>
    </font>
    <font>
      <sz val="11"/>
      <color theme="1"/>
      <name val="Calibri"/>
      <family val="2"/>
      <scheme val="minor"/>
    </font>
    <font>
      <b/>
      <i/>
      <sz val="16"/>
      <color theme="1"/>
      <name val="Calibri"/>
      <family val="2"/>
      <scheme val="minor"/>
    </font>
    <font>
      <sz val="10"/>
      <name val="Arial"/>
      <family val="2"/>
    </font>
    <font>
      <sz val="12"/>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name val="Calibri"/>
      <family val="2"/>
      <scheme val="minor"/>
    </font>
    <font>
      <i/>
      <sz val="11"/>
      <color rgb="FFC00000"/>
      <name val="Calibri"/>
      <family val="2"/>
      <scheme val="minor"/>
    </font>
    <font>
      <sz val="11"/>
      <color rgb="FFC00000"/>
      <name val="Calibri"/>
      <family val="2"/>
      <scheme val="minor"/>
    </font>
    <font>
      <sz val="12"/>
      <color rgb="FF141414"/>
      <name val="Calibri"/>
      <family val="2"/>
      <scheme val="minor"/>
    </font>
    <font>
      <i/>
      <sz val="12"/>
      <color rgb="FF141414"/>
      <name val="Calibri"/>
      <family val="2"/>
      <scheme val="minor"/>
    </font>
    <font>
      <sz val="11"/>
      <color rgb="FF000000"/>
      <name val="Calibri"/>
      <family val="2"/>
      <scheme val="minor"/>
    </font>
    <font>
      <sz val="11"/>
      <color rgb="FF141414"/>
      <name val="Calibri"/>
      <family val="2"/>
      <scheme val="minor"/>
    </font>
    <font>
      <i/>
      <sz val="10"/>
      <color rgb="FFC00000"/>
      <name val="Calibri"/>
      <family val="2"/>
      <scheme val="minor"/>
    </font>
    <font>
      <b/>
      <sz val="16"/>
      <color rgb="FF0000FF"/>
      <name val="Calibri"/>
      <family val="2"/>
      <scheme val="minor"/>
    </font>
    <font>
      <b/>
      <sz val="14"/>
      <color rgb="FF0000FF"/>
      <name val="Calibri"/>
      <family val="2"/>
      <scheme val="minor"/>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2" fillId="0" borderId="0"/>
    <xf numFmtId="0" fontId="5" fillId="0" borderId="0"/>
    <xf numFmtId="0" fontId="3" fillId="0" borderId="0">
      <alignment vertical="top"/>
    </xf>
    <xf numFmtId="0" fontId="3" fillId="0" borderId="0">
      <alignment vertical="top"/>
    </xf>
    <xf numFmtId="44" fontId="7" fillId="0" borderId="0" applyFont="0" applyFill="0" applyBorder="0" applyAlignment="0" applyProtection="0"/>
    <xf numFmtId="0" fontId="9" fillId="0" borderId="0"/>
    <xf numFmtId="43" fontId="7" fillId="0" borderId="0" applyFont="0" applyFill="0" applyBorder="0" applyAlignment="0" applyProtection="0"/>
  </cellStyleXfs>
  <cellXfs count="64">
    <xf numFmtId="0" fontId="0" fillId="0" borderId="0" xfId="0"/>
    <xf numFmtId="0" fontId="0" fillId="2" borderId="0" xfId="0" applyFill="1"/>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0" fontId="6" fillId="0" borderId="0" xfId="0" applyFont="1" applyAlignment="1">
      <alignment horizontal="right" vertical="center"/>
    </xf>
    <xf numFmtId="1" fontId="1" fillId="0" borderId="2" xfId="2" applyNumberFormat="1" applyFont="1" applyBorder="1" applyAlignment="1">
      <alignment horizontal="center" vertical="center"/>
    </xf>
    <xf numFmtId="3" fontId="11" fillId="5" borderId="1" xfId="0" applyNumberFormat="1" applyFont="1" applyFill="1" applyBorder="1" applyAlignment="1">
      <alignment horizontal="center" vertical="center"/>
    </xf>
    <xf numFmtId="44" fontId="0" fillId="0" borderId="0" xfId="5" applyFont="1" applyAlignment="1">
      <alignment horizontal="center" vertical="center"/>
    </xf>
    <xf numFmtId="164" fontId="10" fillId="0" borderId="1" xfId="5" applyNumberFormat="1" applyFont="1" applyBorder="1" applyAlignment="1">
      <alignment horizontal="center" vertical="center"/>
    </xf>
    <xf numFmtId="164" fontId="1" fillId="0" borderId="1" xfId="5" applyNumberFormat="1" applyFont="1" applyBorder="1" applyAlignment="1">
      <alignment horizontal="center" vertical="center"/>
    </xf>
    <xf numFmtId="164" fontId="1" fillId="2" borderId="1" xfId="5" applyNumberFormat="1" applyFont="1" applyFill="1" applyBorder="1" applyAlignment="1">
      <alignment horizontal="center" vertical="center" wrapText="1"/>
    </xf>
    <xf numFmtId="164" fontId="1" fillId="0" borderId="1" xfId="5" quotePrefix="1" applyNumberFormat="1" applyFont="1" applyBorder="1" applyAlignment="1">
      <alignment horizontal="center" vertical="center"/>
    </xf>
    <xf numFmtId="164" fontId="11" fillId="5" borderId="1" xfId="5" applyNumberFormat="1" applyFont="1" applyFill="1" applyBorder="1" applyAlignment="1">
      <alignment horizontal="center" vertical="center"/>
    </xf>
    <xf numFmtId="164" fontId="0" fillId="2" borderId="0" xfId="5" applyNumberFormat="1" applyFont="1" applyFill="1" applyAlignment="1">
      <alignment horizontal="center" vertical="center"/>
    </xf>
    <xf numFmtId="164" fontId="0" fillId="0" borderId="0" xfId="5" applyNumberFormat="1" applyFont="1" applyAlignment="1">
      <alignment horizontal="center" vertical="center"/>
    </xf>
    <xf numFmtId="14" fontId="0" fillId="0" borderId="0" xfId="0" applyNumberFormat="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12" fillId="3" borderId="1" xfId="0" applyFont="1" applyFill="1" applyBorder="1" applyAlignment="1">
      <alignment horizontal="center" vertical="center" wrapText="1"/>
    </xf>
    <xf numFmtId="0" fontId="13" fillId="5" borderId="0" xfId="0" applyFont="1" applyFill="1" applyAlignment="1">
      <alignment horizontal="center" vertical="center"/>
    </xf>
    <xf numFmtId="44" fontId="0" fillId="0" borderId="0" xfId="5" applyFont="1" applyFill="1" applyAlignment="1">
      <alignment horizontal="center" vertical="center"/>
    </xf>
    <xf numFmtId="44" fontId="13" fillId="5" borderId="0" xfId="5" applyFont="1" applyFill="1" applyAlignment="1">
      <alignment horizontal="center" vertical="center"/>
    </xf>
    <xf numFmtId="44" fontId="12" fillId="3" borderId="1" xfId="5" applyFont="1" applyFill="1" applyBorder="1" applyAlignment="1">
      <alignment horizontal="center" vertical="center" wrapText="1"/>
    </xf>
    <xf numFmtId="0" fontId="13" fillId="4" borderId="0" xfId="0" applyFont="1" applyFill="1" applyAlignment="1">
      <alignment horizontal="center" vertical="center"/>
    </xf>
    <xf numFmtId="44" fontId="13" fillId="4" borderId="0" xfId="5" applyFont="1" applyFill="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44" fontId="16" fillId="0" borderId="0" xfId="5" applyFont="1" applyAlignment="1">
      <alignment vertical="center" wrapText="1"/>
    </xf>
    <xf numFmtId="0" fontId="8" fillId="0" borderId="0" xfId="0" applyFont="1" applyAlignment="1">
      <alignment horizontal="center" vertical="center"/>
    </xf>
    <xf numFmtId="0" fontId="4" fillId="2" borderId="0" xfId="0" applyFont="1" applyFill="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4" fillId="5" borderId="3" xfId="0" applyFont="1" applyFill="1" applyBorder="1" applyAlignment="1">
      <alignment horizontal="left" vertical="center" wrapText="1"/>
    </xf>
    <xf numFmtId="0" fontId="8" fillId="6" borderId="0" xfId="0" applyFont="1" applyFill="1" applyAlignment="1">
      <alignment horizontal="center" vertical="center"/>
    </xf>
    <xf numFmtId="0" fontId="4"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4" fontId="0" fillId="0" borderId="1" xfId="5" applyFont="1" applyFill="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44" fontId="20" fillId="0" borderId="1" xfId="5" applyFont="1" applyBorder="1" applyAlignment="1">
      <alignment horizontal="center" vertical="center"/>
    </xf>
    <xf numFmtId="44" fontId="15" fillId="0" borderId="1" xfId="5" applyFont="1" applyBorder="1" applyAlignment="1">
      <alignment horizontal="center" vertical="center"/>
    </xf>
    <xf numFmtId="44" fontId="0" fillId="0" borderId="1" xfId="5" applyFont="1" applyBorder="1" applyAlignment="1">
      <alignment horizontal="center" vertical="center"/>
    </xf>
    <xf numFmtId="0" fontId="22" fillId="0" borderId="0" xfId="0" applyFont="1" applyAlignment="1">
      <alignment horizontal="center" vertical="center" wrapText="1"/>
    </xf>
    <xf numFmtId="0" fontId="0" fillId="0" borderId="0" xfId="0" applyFill="1" applyAlignment="1">
      <alignment horizontal="center" vertical="center"/>
    </xf>
    <xf numFmtId="0" fontId="13" fillId="0" borderId="0" xfId="0" applyFont="1" applyFill="1" applyAlignment="1">
      <alignment horizontal="center" vertical="center"/>
    </xf>
    <xf numFmtId="44" fontId="13" fillId="0" borderId="0" xfId="5" applyFont="1" applyFill="1" applyAlignment="1">
      <alignment horizontal="center" vertical="center"/>
    </xf>
    <xf numFmtId="14" fontId="0" fillId="0" borderId="1" xfId="5" applyNumberFormat="1" applyFont="1" applyFill="1" applyBorder="1" applyAlignment="1">
      <alignment horizontal="center" vertical="center"/>
    </xf>
    <xf numFmtId="14" fontId="0" fillId="0" borderId="1" xfId="0" applyNumberFormat="1" applyBorder="1" applyAlignment="1">
      <alignment horizontal="center" vertical="center" wrapText="1"/>
    </xf>
    <xf numFmtId="0" fontId="23" fillId="2" borderId="0" xfId="0" applyFont="1" applyFill="1" applyAlignment="1">
      <alignment horizontal="center" vertical="center" wrapText="1"/>
    </xf>
    <xf numFmtId="0" fontId="25" fillId="2" borderId="0" xfId="0" applyFont="1" applyFill="1" applyAlignment="1">
      <alignment horizontal="center"/>
    </xf>
    <xf numFmtId="165" fontId="25" fillId="2" borderId="0" xfId="7" applyNumberFormat="1" applyFont="1" applyFill="1" applyAlignment="1">
      <alignment horizontal="center" wrapText="1"/>
    </xf>
    <xf numFmtId="164" fontId="25" fillId="2" borderId="0" xfId="5" applyNumberFormat="1" applyFont="1" applyFill="1" applyAlignment="1">
      <alignment horizontal="center"/>
    </xf>
    <xf numFmtId="0" fontId="4" fillId="2" borderId="1" xfId="0" applyFont="1" applyFill="1" applyBorder="1" applyAlignment="1">
      <alignment vertical="center"/>
    </xf>
    <xf numFmtId="0" fontId="4" fillId="0" borderId="1" xfId="0" applyFont="1" applyBorder="1" applyAlignment="1">
      <alignment vertical="center"/>
    </xf>
    <xf numFmtId="0" fontId="24" fillId="2" borderId="0" xfId="0" applyFont="1" applyFill="1" applyAlignment="1">
      <alignment vertical="center" wrapText="1"/>
    </xf>
  </cellXfs>
  <cellStyles count="8">
    <cellStyle name="Comma" xfId="7" builtinId="3"/>
    <cellStyle name="Currency" xfId="5" builtinId="4"/>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 name="Normal 9" xfId="6"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BAF8-86D2-4699-AF83-24A916F0BFED}">
  <dimension ref="A1:F4"/>
  <sheetViews>
    <sheetView showGridLines="0" tabSelected="1" workbookViewId="0">
      <selection activeCell="H6" sqref="H6"/>
    </sheetView>
  </sheetViews>
  <sheetFormatPr defaultColWidth="8.88671875" defaultRowHeight="15.6" x14ac:dyDescent="0.3"/>
  <cols>
    <col min="1" max="1" width="5.6640625" style="32" customWidth="1"/>
    <col min="2" max="2" width="76.6640625" style="32" customWidth="1"/>
    <col min="3" max="3" width="8.88671875" style="32" customWidth="1"/>
    <col min="4" max="16384" width="8.88671875" style="32"/>
  </cols>
  <sheetData>
    <row r="1" spans="1:6" ht="18" customHeight="1" x14ac:dyDescent="0.3">
      <c r="A1" s="36" t="s">
        <v>0</v>
      </c>
      <c r="B1" s="36"/>
      <c r="C1" s="36"/>
      <c r="D1" s="31"/>
      <c r="E1" s="31"/>
    </row>
    <row r="2" spans="1:6" ht="19.95" customHeight="1" x14ac:dyDescent="0.3">
      <c r="B2" s="31"/>
      <c r="C2" s="31"/>
      <c r="D2" s="31"/>
      <c r="E2" s="31"/>
    </row>
    <row r="3" spans="1:6" ht="46.8" x14ac:dyDescent="0.3">
      <c r="B3" s="33" t="s">
        <v>1</v>
      </c>
      <c r="C3" s="33"/>
      <c r="D3" s="33"/>
      <c r="E3" s="33"/>
      <c r="F3" s="33"/>
    </row>
    <row r="4" spans="1:6" ht="62.4" x14ac:dyDescent="0.3">
      <c r="B4" s="34" t="s">
        <v>305</v>
      </c>
      <c r="C4" s="35"/>
      <c r="D4" s="35"/>
      <c r="E4" s="35"/>
      <c r="F4" s="35"/>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8"/>
  <sheetViews>
    <sheetView workbookViewId="0">
      <pane ySplit="2" topLeftCell="A3" activePane="bottomLeft" state="frozen"/>
      <selection activeCell="C18" sqref="C18"/>
      <selection pane="bottomLeft" activeCell="C18" sqref="C18"/>
    </sheetView>
  </sheetViews>
  <sheetFormatPr defaultColWidth="30.44140625" defaultRowHeight="14.4" x14ac:dyDescent="0.3"/>
  <cols>
    <col min="1" max="1" width="11.109375" style="5" bestFit="1" customWidth="1"/>
    <col min="2" max="2" width="12.88671875" style="5" bestFit="1" customWidth="1"/>
    <col min="3" max="3" width="23" style="5" bestFit="1" customWidth="1"/>
    <col min="4" max="4" width="18.6640625" style="22" bestFit="1" customWidth="1"/>
    <col min="5" max="5" width="20.109375" style="5" bestFit="1" customWidth="1"/>
    <col min="6" max="6" width="45.33203125" style="5" bestFit="1" customWidth="1"/>
    <col min="7" max="16384" width="30.44140625" style="5"/>
  </cols>
  <sheetData>
    <row r="1" spans="1:6" ht="21" x14ac:dyDescent="0.3">
      <c r="A1" s="37" t="s">
        <v>204</v>
      </c>
      <c r="B1" s="37"/>
      <c r="C1" s="37"/>
      <c r="D1" s="37"/>
      <c r="E1" s="37"/>
      <c r="F1" s="37"/>
    </row>
    <row r="2" spans="1:6" ht="28.8" x14ac:dyDescent="0.3">
      <c r="A2" s="20" t="s">
        <v>22</v>
      </c>
      <c r="B2" s="20" t="s">
        <v>23</v>
      </c>
      <c r="C2" s="20" t="s">
        <v>24</v>
      </c>
      <c r="D2" s="24" t="s">
        <v>25</v>
      </c>
      <c r="E2" s="20" t="s">
        <v>26</v>
      </c>
      <c r="F2" s="20" t="s">
        <v>27</v>
      </c>
    </row>
    <row r="3" spans="1:6" x14ac:dyDescent="0.3">
      <c r="A3" s="41" t="s">
        <v>154</v>
      </c>
      <c r="B3" s="40">
        <v>44751</v>
      </c>
      <c r="C3" s="41" t="s">
        <v>130</v>
      </c>
      <c r="D3" s="42">
        <v>168973</v>
      </c>
      <c r="E3" s="40">
        <v>45107</v>
      </c>
      <c r="F3" s="41" t="s">
        <v>79</v>
      </c>
    </row>
    <row r="4" spans="1:6" x14ac:dyDescent="0.3">
      <c r="A4" s="41" t="s">
        <v>205</v>
      </c>
      <c r="B4" s="40">
        <v>44742</v>
      </c>
      <c r="C4" s="41" t="s">
        <v>137</v>
      </c>
      <c r="D4" s="42">
        <v>579213</v>
      </c>
      <c r="E4" s="40">
        <v>45107</v>
      </c>
      <c r="F4" s="41" t="s">
        <v>206</v>
      </c>
    </row>
    <row r="5" spans="1:6" x14ac:dyDescent="0.3">
      <c r="A5" s="41" t="s">
        <v>207</v>
      </c>
      <c r="B5" s="40">
        <v>44726</v>
      </c>
      <c r="C5" s="41" t="s">
        <v>137</v>
      </c>
      <c r="D5" s="42">
        <v>52500</v>
      </c>
      <c r="E5" s="40">
        <v>45107</v>
      </c>
      <c r="F5" s="41" t="s">
        <v>194</v>
      </c>
    </row>
    <row r="6" spans="1:6" x14ac:dyDescent="0.3">
      <c r="A6" s="41" t="s">
        <v>67</v>
      </c>
      <c r="B6" s="40">
        <v>44896</v>
      </c>
      <c r="C6" s="41" t="s">
        <v>208</v>
      </c>
      <c r="D6" s="42">
        <v>30000</v>
      </c>
      <c r="E6" s="40">
        <v>45107</v>
      </c>
      <c r="F6" s="41" t="s">
        <v>209</v>
      </c>
    </row>
    <row r="7" spans="1:6" x14ac:dyDescent="0.3">
      <c r="A7" s="41" t="s">
        <v>210</v>
      </c>
      <c r="B7" s="40">
        <v>44682</v>
      </c>
      <c r="C7" s="41" t="s">
        <v>208</v>
      </c>
      <c r="D7" s="42">
        <v>120000</v>
      </c>
      <c r="E7" s="40">
        <v>45107</v>
      </c>
      <c r="F7" s="41" t="s">
        <v>211</v>
      </c>
    </row>
    <row r="8" spans="1:6" x14ac:dyDescent="0.3">
      <c r="C8" s="21" t="s">
        <v>20</v>
      </c>
      <c r="D8" s="23">
        <f>SUM(D3:D7)</f>
        <v>950686</v>
      </c>
    </row>
  </sheetData>
  <mergeCells count="1">
    <mergeCell ref="A1:F1"/>
  </mergeCells>
  <pageMargins left="0.25" right="0.25"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27.33203125" style="5" bestFit="1" customWidth="1"/>
    <col min="2" max="2" width="12.88671875" style="5" bestFit="1" customWidth="1"/>
    <col min="3" max="3" width="23" style="5" bestFit="1" customWidth="1"/>
    <col min="4" max="4" width="18.6640625" style="22" bestFit="1" customWidth="1"/>
    <col min="5" max="5" width="20.109375" style="5" bestFit="1" customWidth="1"/>
    <col min="6" max="6" width="65.88671875" style="5" bestFit="1" customWidth="1"/>
    <col min="7" max="16384" width="8.6640625" style="5"/>
  </cols>
  <sheetData>
    <row r="1" spans="1:6" ht="21" x14ac:dyDescent="0.3">
      <c r="A1" s="37" t="s">
        <v>212</v>
      </c>
      <c r="B1" s="37"/>
      <c r="C1" s="37"/>
      <c r="D1" s="37"/>
      <c r="E1" s="37"/>
      <c r="F1" s="37"/>
    </row>
    <row r="2" spans="1:6" ht="28.8" x14ac:dyDescent="0.3">
      <c r="A2" s="20" t="s">
        <v>22</v>
      </c>
      <c r="B2" s="20" t="s">
        <v>23</v>
      </c>
      <c r="C2" s="20" t="s">
        <v>24</v>
      </c>
      <c r="D2" s="24" t="s">
        <v>25</v>
      </c>
      <c r="E2" s="20" t="s">
        <v>26</v>
      </c>
      <c r="F2" s="20" t="s">
        <v>27</v>
      </c>
    </row>
    <row r="3" spans="1:6" x14ac:dyDescent="0.3">
      <c r="A3" s="41" t="s">
        <v>213</v>
      </c>
      <c r="B3" s="40">
        <v>45152</v>
      </c>
      <c r="C3" s="41" t="s">
        <v>130</v>
      </c>
      <c r="D3" s="42">
        <v>2352</v>
      </c>
      <c r="E3" s="40">
        <v>45838</v>
      </c>
      <c r="F3" s="41" t="s">
        <v>214</v>
      </c>
    </row>
    <row r="4" spans="1:6" ht="28.8" x14ac:dyDescent="0.3">
      <c r="A4" s="41" t="s">
        <v>290</v>
      </c>
      <c r="B4" s="40">
        <v>44835</v>
      </c>
      <c r="C4" s="41" t="s">
        <v>215</v>
      </c>
      <c r="D4" s="42">
        <v>470089</v>
      </c>
      <c r="E4" s="40">
        <v>45930</v>
      </c>
      <c r="F4" s="39" t="s">
        <v>291</v>
      </c>
    </row>
    <row r="5" spans="1:6" ht="28.8" x14ac:dyDescent="0.3">
      <c r="A5" s="41" t="s">
        <v>292</v>
      </c>
      <c r="B5" s="40">
        <v>45170</v>
      </c>
      <c r="C5" s="39" t="s">
        <v>293</v>
      </c>
      <c r="D5" s="42">
        <v>25000</v>
      </c>
      <c r="E5" s="40">
        <v>45536</v>
      </c>
      <c r="F5" s="41" t="s">
        <v>294</v>
      </c>
    </row>
    <row r="6" spans="1:6" ht="28.8" x14ac:dyDescent="0.3">
      <c r="A6" s="41" t="s">
        <v>203</v>
      </c>
      <c r="B6" s="40">
        <v>44120</v>
      </c>
      <c r="C6" s="41" t="s">
        <v>215</v>
      </c>
      <c r="D6" s="42">
        <v>288000</v>
      </c>
      <c r="E6" s="40">
        <v>45565</v>
      </c>
      <c r="F6" s="39" t="s">
        <v>216</v>
      </c>
    </row>
    <row r="7" spans="1:6" x14ac:dyDescent="0.3">
      <c r="A7" s="41" t="s">
        <v>67</v>
      </c>
      <c r="B7" s="40">
        <v>45261</v>
      </c>
      <c r="C7" s="41" t="s">
        <v>137</v>
      </c>
      <c r="D7" s="42">
        <v>30000</v>
      </c>
      <c r="E7" s="40">
        <v>45596</v>
      </c>
      <c r="F7" s="41" t="s">
        <v>217</v>
      </c>
    </row>
    <row r="8" spans="1:6" x14ac:dyDescent="0.3">
      <c r="C8" s="21" t="s">
        <v>20</v>
      </c>
      <c r="D8" s="23">
        <f>SUM(D3:D7)</f>
        <v>815441</v>
      </c>
    </row>
  </sheetData>
  <mergeCells count="1">
    <mergeCell ref="A1:F1"/>
  </mergeCells>
  <pageMargins left="0.25" right="0.25" top="0.75" bottom="0.75" header="0.3" footer="0.3"/>
  <pageSetup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9"/>
  <sheetViews>
    <sheetView workbookViewId="0">
      <pane ySplit="2" topLeftCell="A3" activePane="bottomLeft" state="frozen"/>
      <selection activeCell="C18" sqref="C18"/>
      <selection pane="bottomLeft" activeCell="C18" sqref="C18"/>
    </sheetView>
  </sheetViews>
  <sheetFormatPr defaultColWidth="10.6640625" defaultRowHeight="14.4" x14ac:dyDescent="0.3"/>
  <cols>
    <col min="1" max="1" width="27.33203125" bestFit="1" customWidth="1"/>
    <col min="2" max="2" width="12.88671875" bestFit="1" customWidth="1"/>
    <col min="3" max="3" width="31.44140625" customWidth="1"/>
    <col min="4" max="4" width="18.6640625" bestFit="1" customWidth="1"/>
    <col min="5" max="5" width="20.109375" bestFit="1" customWidth="1"/>
    <col min="6" max="6" width="41.33203125" customWidth="1"/>
  </cols>
  <sheetData>
    <row r="1" spans="1:6" ht="21" x14ac:dyDescent="0.3">
      <c r="A1" s="37" t="s">
        <v>218</v>
      </c>
      <c r="B1" s="37"/>
      <c r="C1" s="37"/>
      <c r="D1" s="37"/>
      <c r="E1" s="37"/>
      <c r="F1" s="37"/>
    </row>
    <row r="2" spans="1:6" ht="28.8" x14ac:dyDescent="0.3">
      <c r="A2" s="20" t="s">
        <v>22</v>
      </c>
      <c r="B2" s="20" t="s">
        <v>23</v>
      </c>
      <c r="C2" s="20" t="s">
        <v>24</v>
      </c>
      <c r="D2" s="24" t="s">
        <v>25</v>
      </c>
      <c r="E2" s="20" t="s">
        <v>26</v>
      </c>
      <c r="F2" s="20" t="s">
        <v>27</v>
      </c>
    </row>
    <row r="3" spans="1:6" x14ac:dyDescent="0.3">
      <c r="A3" s="5"/>
      <c r="B3" s="17"/>
      <c r="C3" s="5"/>
      <c r="D3" s="22"/>
      <c r="E3" s="17"/>
      <c r="F3" s="5"/>
    </row>
    <row r="4" spans="1:6" x14ac:dyDescent="0.3">
      <c r="A4" s="5"/>
      <c r="B4" s="17"/>
      <c r="C4" s="5"/>
      <c r="D4" s="22"/>
      <c r="E4" s="17"/>
      <c r="F4" s="5"/>
    </row>
    <row r="5" spans="1:6" x14ac:dyDescent="0.3">
      <c r="A5" s="5"/>
      <c r="B5" s="38" t="s">
        <v>219</v>
      </c>
      <c r="C5" s="38"/>
      <c r="D5" s="38"/>
      <c r="E5" s="38"/>
      <c r="F5" s="5"/>
    </row>
    <row r="6" spans="1:6" x14ac:dyDescent="0.3">
      <c r="A6" s="5"/>
      <c r="B6" s="38"/>
      <c r="C6" s="38"/>
      <c r="D6" s="38"/>
      <c r="E6" s="38"/>
      <c r="F6" s="5"/>
    </row>
    <row r="7" spans="1:6" x14ac:dyDescent="0.3">
      <c r="A7" s="5"/>
      <c r="B7" s="38"/>
      <c r="C7" s="38"/>
      <c r="D7" s="38"/>
      <c r="E7" s="38"/>
      <c r="F7" s="5"/>
    </row>
    <row r="8" spans="1:6" x14ac:dyDescent="0.3">
      <c r="A8" s="5"/>
      <c r="B8" s="17"/>
      <c r="C8" s="5"/>
      <c r="D8" s="22"/>
      <c r="E8" s="17"/>
      <c r="F8" s="5"/>
    </row>
    <row r="9" spans="1:6" x14ac:dyDescent="0.3">
      <c r="A9" s="5"/>
      <c r="B9" s="17"/>
      <c r="C9" s="5"/>
      <c r="D9" s="22"/>
      <c r="E9" s="17"/>
      <c r="F9" s="19"/>
    </row>
  </sheetData>
  <mergeCells count="2">
    <mergeCell ref="A1:F1"/>
    <mergeCell ref="B5:E7"/>
  </mergeCells>
  <pageMargins left="0.25" right="0.25" top="0.75" bottom="0.75" header="0.3" footer="0.3"/>
  <pageSetup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6"/>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52.6640625" style="5" customWidth="1"/>
    <col min="2" max="2" width="12.88671875" style="5" bestFit="1" customWidth="1"/>
    <col min="3" max="3" width="23" style="5" bestFit="1" customWidth="1"/>
    <col min="4" max="4" width="18.6640625" style="9" bestFit="1" customWidth="1"/>
    <col min="5" max="5" width="20.109375" style="5" bestFit="1" customWidth="1"/>
    <col min="6" max="6" width="40.44140625" style="5" bestFit="1" customWidth="1"/>
    <col min="7" max="16384" width="8.6640625" style="5"/>
  </cols>
  <sheetData>
    <row r="1" spans="1:6" ht="21" x14ac:dyDescent="0.3">
      <c r="A1" s="37" t="s">
        <v>220</v>
      </c>
      <c r="B1" s="37"/>
      <c r="C1" s="37"/>
      <c r="D1" s="37"/>
      <c r="E1" s="37"/>
      <c r="F1" s="37"/>
    </row>
    <row r="2" spans="1:6" ht="28.8" x14ac:dyDescent="0.3">
      <c r="A2" s="20" t="s">
        <v>22</v>
      </c>
      <c r="B2" s="20" t="s">
        <v>23</v>
      </c>
      <c r="C2" s="20" t="s">
        <v>24</v>
      </c>
      <c r="D2" s="24" t="s">
        <v>25</v>
      </c>
      <c r="E2" s="20" t="s">
        <v>26</v>
      </c>
      <c r="F2" s="20" t="s">
        <v>27</v>
      </c>
    </row>
    <row r="3" spans="1:6" x14ac:dyDescent="0.3">
      <c r="A3" s="41" t="s">
        <v>221</v>
      </c>
      <c r="B3" s="40">
        <v>45106</v>
      </c>
      <c r="C3" s="41" t="s">
        <v>62</v>
      </c>
      <c r="D3" s="42">
        <v>91000</v>
      </c>
      <c r="E3" s="40">
        <v>45197</v>
      </c>
      <c r="F3" s="41" t="s">
        <v>222</v>
      </c>
    </row>
    <row r="4" spans="1:6" x14ac:dyDescent="0.3">
      <c r="A4" s="41" t="s">
        <v>223</v>
      </c>
      <c r="B4" s="40">
        <v>45279</v>
      </c>
      <c r="C4" s="41" t="s">
        <v>68</v>
      </c>
      <c r="D4" s="42">
        <v>16000</v>
      </c>
      <c r="E4" s="40">
        <v>45473</v>
      </c>
      <c r="F4" s="41" t="s">
        <v>194</v>
      </c>
    </row>
    <row r="5" spans="1:6" x14ac:dyDescent="0.3">
      <c r="A5" s="41" t="s">
        <v>224</v>
      </c>
      <c r="B5" s="40">
        <v>45128</v>
      </c>
      <c r="C5" s="41" t="s">
        <v>195</v>
      </c>
      <c r="D5" s="42">
        <v>56100</v>
      </c>
      <c r="E5" s="40">
        <v>45473</v>
      </c>
      <c r="F5" s="41" t="s">
        <v>194</v>
      </c>
    </row>
    <row r="6" spans="1:6" x14ac:dyDescent="0.3">
      <c r="A6" s="41" t="s">
        <v>295</v>
      </c>
      <c r="B6" s="40">
        <v>45103</v>
      </c>
      <c r="C6" s="41" t="s">
        <v>296</v>
      </c>
      <c r="D6" s="42">
        <v>55437</v>
      </c>
      <c r="E6" s="40">
        <v>45473</v>
      </c>
      <c r="F6" s="41" t="s">
        <v>225</v>
      </c>
    </row>
    <row r="7" spans="1:6" x14ac:dyDescent="0.3">
      <c r="C7" s="21" t="s">
        <v>20</v>
      </c>
      <c r="D7" s="23">
        <f>SUM(D3:D6)</f>
        <v>218537</v>
      </c>
    </row>
    <row r="8" spans="1:6" x14ac:dyDescent="0.3">
      <c r="D8" s="22"/>
    </row>
    <row r="9" spans="1:6" x14ac:dyDescent="0.3">
      <c r="D9" s="22"/>
    </row>
    <row r="10" spans="1:6" x14ac:dyDescent="0.3">
      <c r="D10" s="22"/>
    </row>
    <row r="11" spans="1:6" x14ac:dyDescent="0.3">
      <c r="D11" s="22"/>
    </row>
    <row r="12" spans="1:6" x14ac:dyDescent="0.3">
      <c r="D12" s="22"/>
    </row>
    <row r="13" spans="1:6" x14ac:dyDescent="0.3">
      <c r="D13" s="22"/>
    </row>
    <row r="14" spans="1:6" x14ac:dyDescent="0.3">
      <c r="D14" s="22"/>
    </row>
    <row r="15" spans="1:6" x14ac:dyDescent="0.3">
      <c r="D15" s="22"/>
    </row>
    <row r="16" spans="1:6" x14ac:dyDescent="0.3">
      <c r="D16" s="22"/>
    </row>
  </sheetData>
  <mergeCells count="1">
    <mergeCell ref="A1:F1"/>
  </mergeCells>
  <pageMargins left="0.25" right="0.25" top="0.75" bottom="0.75" header="0.3" footer="0.3"/>
  <pageSetup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8"/>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32.33203125" style="5" bestFit="1" customWidth="1"/>
    <col min="2" max="2" width="12.88671875" style="5" bestFit="1" customWidth="1"/>
    <col min="3" max="3" width="23" style="5" bestFit="1" customWidth="1"/>
    <col min="4" max="4" width="18.6640625" style="22" bestFit="1" customWidth="1"/>
    <col min="5" max="5" width="20.109375" style="5" bestFit="1" customWidth="1"/>
    <col min="6" max="6" width="45" style="5" customWidth="1"/>
    <col min="7" max="16384" width="8.6640625" style="5"/>
  </cols>
  <sheetData>
    <row r="1" spans="1:6" ht="21" x14ac:dyDescent="0.3">
      <c r="A1" s="37" t="s">
        <v>226</v>
      </c>
      <c r="B1" s="37"/>
      <c r="C1" s="37"/>
      <c r="D1" s="37"/>
      <c r="E1" s="37"/>
      <c r="F1" s="37"/>
    </row>
    <row r="2" spans="1:6" ht="28.8" x14ac:dyDescent="0.3">
      <c r="A2" s="20" t="s">
        <v>22</v>
      </c>
      <c r="B2" s="20" t="s">
        <v>23</v>
      </c>
      <c r="C2" s="20" t="s">
        <v>24</v>
      </c>
      <c r="D2" s="24" t="s">
        <v>25</v>
      </c>
      <c r="E2" s="20" t="s">
        <v>26</v>
      </c>
      <c r="F2" s="20" t="s">
        <v>27</v>
      </c>
    </row>
    <row r="3" spans="1:6" x14ac:dyDescent="0.3">
      <c r="A3" s="41" t="s">
        <v>227</v>
      </c>
      <c r="B3" s="40">
        <v>44743</v>
      </c>
      <c r="C3" s="41" t="s">
        <v>137</v>
      </c>
      <c r="D3" s="42">
        <v>56200</v>
      </c>
      <c r="E3" s="40">
        <v>45107</v>
      </c>
      <c r="F3" s="41" t="s">
        <v>228</v>
      </c>
    </row>
    <row r="4" spans="1:6" x14ac:dyDescent="0.3">
      <c r="A4" s="41" t="s">
        <v>229</v>
      </c>
      <c r="B4" s="40">
        <v>44743</v>
      </c>
      <c r="C4" s="41" t="s">
        <v>130</v>
      </c>
      <c r="D4" s="42">
        <v>1500</v>
      </c>
      <c r="E4" s="40">
        <v>45107</v>
      </c>
      <c r="F4" s="41" t="s">
        <v>230</v>
      </c>
    </row>
    <row r="5" spans="1:6" x14ac:dyDescent="0.3">
      <c r="A5" s="41" t="s">
        <v>297</v>
      </c>
      <c r="B5" s="40">
        <v>44743</v>
      </c>
      <c r="C5" s="41" t="s">
        <v>137</v>
      </c>
      <c r="D5" s="42">
        <v>892600</v>
      </c>
      <c r="E5" s="40">
        <v>45107</v>
      </c>
      <c r="F5" s="41" t="s">
        <v>231</v>
      </c>
    </row>
    <row r="6" spans="1:6" x14ac:dyDescent="0.3">
      <c r="A6" s="41" t="s">
        <v>232</v>
      </c>
      <c r="B6" s="40"/>
      <c r="C6" s="41" t="s">
        <v>233</v>
      </c>
      <c r="D6" s="42">
        <v>307670.24</v>
      </c>
      <c r="E6" s="40" t="s">
        <v>298</v>
      </c>
      <c r="F6" s="41" t="s">
        <v>234</v>
      </c>
    </row>
    <row r="7" spans="1:6" x14ac:dyDescent="0.3">
      <c r="A7" s="41" t="s">
        <v>299</v>
      </c>
      <c r="B7" s="40">
        <v>44378</v>
      </c>
      <c r="C7" s="41" t="s">
        <v>300</v>
      </c>
      <c r="D7" s="42">
        <v>61041.65</v>
      </c>
      <c r="E7" s="40">
        <v>45107</v>
      </c>
      <c r="F7" s="39" t="s">
        <v>301</v>
      </c>
    </row>
    <row r="8" spans="1:6" x14ac:dyDescent="0.3">
      <c r="C8" s="25" t="s">
        <v>20</v>
      </c>
      <c r="D8" s="26">
        <f>SUM(D3:D7)</f>
        <v>1319011.8899999999</v>
      </c>
    </row>
  </sheetData>
  <mergeCells count="1">
    <mergeCell ref="A1:F1"/>
  </mergeCells>
  <pageMargins left="0.25" right="0.25" top="0.75" bottom="0.75" header="0.3" footer="0.3"/>
  <pageSetup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6"/>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22" style="5" customWidth="1"/>
    <col min="2" max="2" width="14.6640625" style="5" customWidth="1"/>
    <col min="3" max="3" width="35.44140625" style="5" customWidth="1"/>
    <col min="4" max="4" width="18.6640625" style="22" bestFit="1" customWidth="1"/>
    <col min="5" max="5" width="20.44140625" style="5" customWidth="1"/>
    <col min="6" max="6" width="65" style="5" customWidth="1"/>
    <col min="7" max="7" width="6.33203125" style="5" customWidth="1"/>
    <col min="8" max="16384" width="8.6640625" style="5"/>
  </cols>
  <sheetData>
    <row r="1" spans="1:7" ht="21" x14ac:dyDescent="0.3">
      <c r="A1" s="37" t="s">
        <v>235</v>
      </c>
      <c r="B1" s="37"/>
      <c r="C1" s="37"/>
      <c r="D1" s="37"/>
      <c r="E1" s="37"/>
      <c r="F1" s="37"/>
      <c r="G1" s="30"/>
    </row>
    <row r="2" spans="1:7" ht="28.8" x14ac:dyDescent="0.3">
      <c r="A2" s="20" t="s">
        <v>22</v>
      </c>
      <c r="B2" s="20" t="s">
        <v>23</v>
      </c>
      <c r="C2" s="20" t="s">
        <v>24</v>
      </c>
      <c r="D2" s="24" t="s">
        <v>25</v>
      </c>
      <c r="E2" s="20" t="s">
        <v>26</v>
      </c>
      <c r="F2" s="20" t="s">
        <v>27</v>
      </c>
    </row>
    <row r="3" spans="1:7" ht="43.2" x14ac:dyDescent="0.3">
      <c r="A3" s="41">
        <v>70350002</v>
      </c>
      <c r="B3" s="40">
        <v>44378</v>
      </c>
      <c r="C3" s="41" t="s">
        <v>236</v>
      </c>
      <c r="D3" s="42">
        <v>170119</v>
      </c>
      <c r="E3" s="40">
        <v>45107</v>
      </c>
      <c r="F3" s="39" t="s">
        <v>237</v>
      </c>
    </row>
    <row r="4" spans="1:7" ht="28.8" x14ac:dyDescent="0.3">
      <c r="A4" s="41">
        <v>45120200</v>
      </c>
      <c r="B4" s="40">
        <v>44378</v>
      </c>
      <c r="C4" s="41" t="s">
        <v>238</v>
      </c>
      <c r="D4" s="42">
        <v>80867</v>
      </c>
      <c r="E4" s="55">
        <v>45107</v>
      </c>
      <c r="F4" s="56" t="s">
        <v>302</v>
      </c>
    </row>
    <row r="5" spans="1:7" ht="43.2" x14ac:dyDescent="0.3">
      <c r="A5" s="41">
        <v>45139032</v>
      </c>
      <c r="B5" s="40">
        <v>44378</v>
      </c>
      <c r="C5" s="41" t="s">
        <v>238</v>
      </c>
      <c r="D5" s="42">
        <v>5896.19</v>
      </c>
      <c r="E5" s="40">
        <v>45107</v>
      </c>
      <c r="F5" s="39" t="s">
        <v>239</v>
      </c>
    </row>
    <row r="6" spans="1:7" x14ac:dyDescent="0.3">
      <c r="C6" s="25" t="s">
        <v>20</v>
      </c>
      <c r="D6" s="26">
        <f>SUM(D3:D5)</f>
        <v>256882.19</v>
      </c>
    </row>
  </sheetData>
  <mergeCells count="1">
    <mergeCell ref="A1:F1"/>
  </mergeCells>
  <pageMargins left="0.25" right="0.25" top="0.75" bottom="0.75" header="0.3" footer="0.3"/>
  <pageSetup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2"/>
  <sheetViews>
    <sheetView zoomScaleNormal="100" workbookViewId="0">
      <pane ySplit="2" topLeftCell="A3" activePane="bottomLeft" state="frozen"/>
      <selection activeCell="B18" sqref="B18"/>
      <selection pane="bottomLeft" activeCell="C18" sqref="C18"/>
    </sheetView>
  </sheetViews>
  <sheetFormatPr defaultColWidth="8.6640625" defaultRowHeight="14.4" x14ac:dyDescent="0.3"/>
  <cols>
    <col min="1" max="1" width="38.33203125" style="5" bestFit="1" customWidth="1"/>
    <col min="2" max="2" width="12.88671875" style="5" bestFit="1" customWidth="1"/>
    <col min="3" max="3" width="44.44140625" style="5" bestFit="1" customWidth="1"/>
    <col min="4" max="4" width="18.6640625" style="22" bestFit="1" customWidth="1"/>
    <col min="5" max="5" width="20.109375" style="5" bestFit="1" customWidth="1"/>
    <col min="6" max="6" width="60.6640625" style="5" bestFit="1" customWidth="1"/>
    <col min="7" max="16384" width="8.6640625" style="5"/>
  </cols>
  <sheetData>
    <row r="1" spans="1:6" ht="21" x14ac:dyDescent="0.3">
      <c r="A1" s="37" t="s">
        <v>240</v>
      </c>
      <c r="B1" s="37"/>
      <c r="C1" s="37"/>
      <c r="D1" s="37"/>
      <c r="E1" s="37"/>
      <c r="F1" s="37"/>
    </row>
    <row r="2" spans="1:6" ht="28.8" x14ac:dyDescent="0.3">
      <c r="A2" s="20" t="s">
        <v>22</v>
      </c>
      <c r="B2" s="20" t="s">
        <v>23</v>
      </c>
      <c r="C2" s="20" t="s">
        <v>24</v>
      </c>
      <c r="D2" s="24" t="s">
        <v>25</v>
      </c>
      <c r="E2" s="20" t="s">
        <v>26</v>
      </c>
      <c r="F2" s="20" t="s">
        <v>27</v>
      </c>
    </row>
    <row r="3" spans="1:6" x14ac:dyDescent="0.3">
      <c r="A3" s="39" t="s">
        <v>241</v>
      </c>
      <c r="B3" s="40">
        <v>44743</v>
      </c>
      <c r="C3" s="39" t="s">
        <v>242</v>
      </c>
      <c r="D3" s="42">
        <v>110000</v>
      </c>
      <c r="E3" s="40">
        <v>45107</v>
      </c>
      <c r="F3" s="41" t="s">
        <v>243</v>
      </c>
    </row>
    <row r="4" spans="1:6" x14ac:dyDescent="0.3">
      <c r="A4" s="39" t="s">
        <v>209</v>
      </c>
      <c r="B4" s="40">
        <v>44743</v>
      </c>
      <c r="C4" s="39" t="s">
        <v>242</v>
      </c>
      <c r="D4" s="42">
        <v>29020</v>
      </c>
      <c r="E4" s="40">
        <v>45107</v>
      </c>
      <c r="F4" s="41" t="s">
        <v>243</v>
      </c>
    </row>
    <row r="5" spans="1:6" ht="28.8" x14ac:dyDescent="0.3">
      <c r="A5" s="39" t="s">
        <v>79</v>
      </c>
      <c r="B5" s="40">
        <v>44743</v>
      </c>
      <c r="C5" s="39" t="s">
        <v>244</v>
      </c>
      <c r="D5" s="42">
        <v>385175</v>
      </c>
      <c r="E5" s="40">
        <v>45107</v>
      </c>
      <c r="F5" s="41" t="s">
        <v>245</v>
      </c>
    </row>
    <row r="6" spans="1:6" x14ac:dyDescent="0.3">
      <c r="A6" s="39" t="s">
        <v>246</v>
      </c>
      <c r="B6" s="40">
        <v>44743</v>
      </c>
      <c r="C6" s="39" t="s">
        <v>247</v>
      </c>
      <c r="D6" s="42">
        <v>79833</v>
      </c>
      <c r="E6" s="40">
        <v>45107</v>
      </c>
      <c r="F6" s="41" t="s">
        <v>243</v>
      </c>
    </row>
    <row r="7" spans="1:6" x14ac:dyDescent="0.3">
      <c r="A7" s="39" t="s">
        <v>248</v>
      </c>
      <c r="B7" s="40">
        <v>44743</v>
      </c>
      <c r="C7" s="39" t="s">
        <v>247</v>
      </c>
      <c r="D7" s="42">
        <v>605996.18999999994</v>
      </c>
      <c r="E7" s="40">
        <v>45107</v>
      </c>
      <c r="F7" s="41" t="s">
        <v>249</v>
      </c>
    </row>
    <row r="8" spans="1:6" x14ac:dyDescent="0.3">
      <c r="A8" s="41" t="s">
        <v>250</v>
      </c>
      <c r="B8" s="40">
        <v>44743</v>
      </c>
      <c r="C8" s="39" t="s">
        <v>251</v>
      </c>
      <c r="D8" s="42">
        <v>1561474</v>
      </c>
      <c r="E8" s="40">
        <v>45107</v>
      </c>
      <c r="F8" s="41" t="s">
        <v>252</v>
      </c>
    </row>
    <row r="9" spans="1:6" x14ac:dyDescent="0.3">
      <c r="A9" s="39" t="s">
        <v>253</v>
      </c>
      <c r="B9" s="40">
        <v>44743</v>
      </c>
      <c r="C9" s="39" t="s">
        <v>254</v>
      </c>
      <c r="D9" s="42">
        <v>12280.07</v>
      </c>
      <c r="E9" s="40">
        <v>45107</v>
      </c>
      <c r="F9" s="41" t="s">
        <v>255</v>
      </c>
    </row>
    <row r="10" spans="1:6" ht="28.8" x14ac:dyDescent="0.3">
      <c r="A10" s="41" t="s">
        <v>256</v>
      </c>
      <c r="B10" s="40">
        <v>44743</v>
      </c>
      <c r="C10" s="39" t="s">
        <v>244</v>
      </c>
      <c r="D10" s="42">
        <v>6836</v>
      </c>
      <c r="E10" s="40">
        <v>45107</v>
      </c>
      <c r="F10" s="41" t="s">
        <v>257</v>
      </c>
    </row>
    <row r="11" spans="1:6" x14ac:dyDescent="0.3">
      <c r="A11" s="41" t="s">
        <v>258</v>
      </c>
      <c r="B11" s="40">
        <v>44743</v>
      </c>
      <c r="C11" s="39" t="s">
        <v>259</v>
      </c>
      <c r="D11" s="42">
        <v>3817.51</v>
      </c>
      <c r="E11" s="40">
        <v>45107</v>
      </c>
      <c r="F11" s="39" t="s">
        <v>260</v>
      </c>
    </row>
    <row r="12" spans="1:6" x14ac:dyDescent="0.3">
      <c r="C12" s="21" t="s">
        <v>20</v>
      </c>
      <c r="D12" s="23">
        <f>SUM(D3:D11)</f>
        <v>2794431.7699999996</v>
      </c>
    </row>
  </sheetData>
  <mergeCells count="1">
    <mergeCell ref="A1:F1"/>
  </mergeCells>
  <pageMargins left="0.25" right="0.25"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W19"/>
  <sheetViews>
    <sheetView zoomScale="90" zoomScaleNormal="90" workbookViewId="0">
      <pane ySplit="1" topLeftCell="A2" activePane="bottomLeft" state="frozen"/>
      <selection pane="bottomLeft" activeCell="G13" sqref="G13"/>
    </sheetView>
  </sheetViews>
  <sheetFormatPr defaultColWidth="8.6640625" defaultRowHeight="14.4" x14ac:dyDescent="0.3"/>
  <cols>
    <col min="1" max="1" width="4.109375" customWidth="1"/>
    <col min="2" max="2" width="25.6640625" customWidth="1"/>
    <col min="3" max="3" width="16.33203125" style="5" customWidth="1"/>
    <col min="4" max="4" width="15.6640625" style="16" customWidth="1"/>
    <col min="5" max="23" width="9.109375"/>
  </cols>
  <sheetData>
    <row r="1" spans="1:7" ht="49.8" customHeight="1" x14ac:dyDescent="0.3">
      <c r="B1" s="57" t="s">
        <v>303</v>
      </c>
      <c r="C1" s="57"/>
      <c r="D1" s="57"/>
      <c r="E1" s="63"/>
    </row>
    <row r="2" spans="1:7" ht="24" customHeight="1" x14ac:dyDescent="0.3">
      <c r="A2" s="1"/>
      <c r="B2" s="58" t="s">
        <v>2</v>
      </c>
      <c r="C2" s="59" t="s">
        <v>3</v>
      </c>
      <c r="D2" s="60" t="s">
        <v>4</v>
      </c>
    </row>
    <row r="3" spans="1:7" s="2" customFormat="1" ht="22.95" customHeight="1" x14ac:dyDescent="0.3">
      <c r="A3" s="3">
        <v>1</v>
      </c>
      <c r="B3" s="61" t="s">
        <v>5</v>
      </c>
      <c r="C3" s="7">
        <f>COUNTA(Barnstable!$A$3:$A$232)</f>
        <v>8</v>
      </c>
      <c r="D3" s="10">
        <f>Barnstable!D11</f>
        <v>3702822.31</v>
      </c>
    </row>
    <row r="4" spans="1:7" s="2" customFormat="1" ht="22.95" customHeight="1" x14ac:dyDescent="0.3">
      <c r="A4" s="3">
        <v>2</v>
      </c>
      <c r="B4" s="62" t="s">
        <v>6</v>
      </c>
      <c r="C4" s="7">
        <f>COUNTA(Berkshire!$A$3:$A$231)</f>
        <v>20</v>
      </c>
      <c r="D4" s="11">
        <f>Berkshire!D23</f>
        <v>3540387.3</v>
      </c>
    </row>
    <row r="5" spans="1:7" s="2" customFormat="1" ht="22.95" customHeight="1" x14ac:dyDescent="0.3">
      <c r="A5" s="3">
        <v>3</v>
      </c>
      <c r="B5" s="62" t="s">
        <v>7</v>
      </c>
      <c r="C5" s="7">
        <f>COUNTA(Bristol!$A$3:$A$235)</f>
        <v>10</v>
      </c>
      <c r="D5" s="11">
        <f>Bristol!D13</f>
        <v>2058782</v>
      </c>
    </row>
    <row r="6" spans="1:7" s="2" customFormat="1" ht="22.95" customHeight="1" x14ac:dyDescent="0.3">
      <c r="A6" s="3">
        <v>4</v>
      </c>
      <c r="B6" s="62" t="s">
        <v>8</v>
      </c>
      <c r="C6" s="7">
        <f>COUNTA(Dukes!$A$3:$A$234)</f>
        <v>9</v>
      </c>
      <c r="D6" s="11">
        <f>Dukes!D12</f>
        <v>1899913.28</v>
      </c>
    </row>
    <row r="7" spans="1:7" s="2" customFormat="1" ht="22.95" customHeight="1" x14ac:dyDescent="0.3">
      <c r="A7" s="3">
        <v>5</v>
      </c>
      <c r="B7" s="61" t="s">
        <v>9</v>
      </c>
      <c r="C7" s="7">
        <f>COUNTA(Essex!$A$3:$A$201)</f>
        <v>17</v>
      </c>
      <c r="D7" s="12">
        <f>Essex!D20</f>
        <v>2274835</v>
      </c>
    </row>
    <row r="8" spans="1:7" s="2" customFormat="1" ht="22.95" customHeight="1" x14ac:dyDescent="0.3">
      <c r="A8" s="3">
        <v>6</v>
      </c>
      <c r="B8" s="62" t="s">
        <v>10</v>
      </c>
      <c r="C8" s="7">
        <f>COUNTA(Franklin!$A$3:$A$235)</f>
        <v>13</v>
      </c>
      <c r="D8" s="11">
        <f>Franklin!D16</f>
        <v>2641291.64</v>
      </c>
    </row>
    <row r="9" spans="1:7" s="2" customFormat="1" ht="22.95" customHeight="1" x14ac:dyDescent="0.3">
      <c r="A9" s="3">
        <v>7</v>
      </c>
      <c r="B9" s="62" t="s">
        <v>11</v>
      </c>
      <c r="C9" s="7">
        <f>COUNTA(Hampden!$A$3:$A$231)</f>
        <v>8</v>
      </c>
      <c r="D9" s="10">
        <f>Hampden!D11</f>
        <v>1104917</v>
      </c>
    </row>
    <row r="10" spans="1:7" s="2" customFormat="1" ht="22.95" customHeight="1" x14ac:dyDescent="0.3">
      <c r="A10" s="3">
        <v>8</v>
      </c>
      <c r="B10" s="62" t="s">
        <v>12</v>
      </c>
      <c r="C10" s="7">
        <f>COUNTA(Hampshire!$A$3:$A$234)</f>
        <v>5</v>
      </c>
      <c r="D10" s="11">
        <f>Hampshire!D8</f>
        <v>950686</v>
      </c>
    </row>
    <row r="11" spans="1:7" s="2" customFormat="1" ht="22.95" customHeight="1" x14ac:dyDescent="0.3">
      <c r="A11" s="3">
        <v>9</v>
      </c>
      <c r="B11" s="61" t="s">
        <v>13</v>
      </c>
      <c r="C11" s="7">
        <f>COUNTA(Middlesex!$A$3:$A$234)</f>
        <v>5</v>
      </c>
      <c r="D11" s="11">
        <f>Middlesex!D8</f>
        <v>815441</v>
      </c>
    </row>
    <row r="12" spans="1:7" s="2" customFormat="1" ht="22.95" customHeight="1" x14ac:dyDescent="0.3">
      <c r="A12" s="3">
        <v>10</v>
      </c>
      <c r="B12" s="62" t="s">
        <v>14</v>
      </c>
      <c r="C12" s="7">
        <v>0</v>
      </c>
      <c r="D12" s="13">
        <v>0</v>
      </c>
    </row>
    <row r="13" spans="1:7" s="2" customFormat="1" ht="22.95" customHeight="1" x14ac:dyDescent="0.3">
      <c r="A13" s="3">
        <v>11</v>
      </c>
      <c r="B13" s="61" t="s">
        <v>15</v>
      </c>
      <c r="C13" s="7">
        <f>COUNTA(Norfolk!$A$3:$A$232)</f>
        <v>4</v>
      </c>
      <c r="D13" s="11">
        <f>Norfolk!D7</f>
        <v>218537</v>
      </c>
    </row>
    <row r="14" spans="1:7" s="2" customFormat="1" ht="22.95" customHeight="1" x14ac:dyDescent="0.3">
      <c r="A14" s="3">
        <v>12</v>
      </c>
      <c r="B14" s="62" t="s">
        <v>16</v>
      </c>
      <c r="C14" s="7">
        <f>COUNTA(Plymouth!$A$3:$A$235)</f>
        <v>5</v>
      </c>
      <c r="D14" s="13">
        <f>Plymouth!D8</f>
        <v>1319011.8899999999</v>
      </c>
      <c r="G14" s="2" t="s">
        <v>17</v>
      </c>
    </row>
    <row r="15" spans="1:7" s="2" customFormat="1" ht="22.95" customHeight="1" x14ac:dyDescent="0.3">
      <c r="A15" s="3">
        <v>13</v>
      </c>
      <c r="B15" s="61" t="s">
        <v>18</v>
      </c>
      <c r="C15" s="7">
        <f>COUNTA(Suffolk!$A$3:$A$234)</f>
        <v>3</v>
      </c>
      <c r="D15" s="11">
        <f>Suffolk!D6</f>
        <v>256882.19</v>
      </c>
    </row>
    <row r="16" spans="1:7" s="2" customFormat="1" ht="22.95" customHeight="1" x14ac:dyDescent="0.3">
      <c r="A16" s="3">
        <v>14</v>
      </c>
      <c r="B16" s="62" t="s">
        <v>19</v>
      </c>
      <c r="C16" s="7">
        <f>COUNTA(Worcester!$A$3:$A$233)</f>
        <v>9</v>
      </c>
      <c r="D16" s="11">
        <f>Worcester!D12</f>
        <v>2794431.7699999996</v>
      </c>
    </row>
    <row r="17" spans="1:23" s="2" customFormat="1" ht="28.5" customHeight="1" x14ac:dyDescent="0.3">
      <c r="A17" s="3"/>
      <c r="B17" s="6" t="s">
        <v>20</v>
      </c>
      <c r="C17" s="8">
        <f>SUM(C3:C16)</f>
        <v>116</v>
      </c>
      <c r="D17" s="14">
        <f>SUM(D3:D16)</f>
        <v>23577938.380000003</v>
      </c>
    </row>
    <row r="18" spans="1:23" s="1" customFormat="1" ht="9" customHeight="1" x14ac:dyDescent="0.3">
      <c r="C18" s="4"/>
      <c r="D18" s="15"/>
      <c r="E18"/>
      <c r="F18"/>
      <c r="G18"/>
      <c r="H18"/>
      <c r="I18"/>
      <c r="J18"/>
      <c r="K18"/>
      <c r="L18"/>
      <c r="M18"/>
      <c r="N18"/>
      <c r="O18"/>
      <c r="P18"/>
      <c r="Q18"/>
      <c r="R18"/>
      <c r="S18"/>
      <c r="T18"/>
      <c r="U18"/>
      <c r="V18"/>
      <c r="W18"/>
    </row>
    <row r="19" spans="1:23" s="1" customFormat="1" ht="201" customHeight="1" x14ac:dyDescent="0.3">
      <c r="C19" s="4"/>
      <c r="D19" s="15"/>
      <c r="E19"/>
      <c r="F19"/>
      <c r="G19"/>
      <c r="H19"/>
      <c r="I19"/>
      <c r="J19"/>
      <c r="K19"/>
      <c r="L19"/>
      <c r="M19"/>
      <c r="N19"/>
      <c r="O19"/>
      <c r="P19"/>
      <c r="Q19"/>
      <c r="R19"/>
      <c r="S19"/>
      <c r="T19"/>
      <c r="U19"/>
      <c r="V19"/>
      <c r="W19"/>
    </row>
  </sheetData>
  <mergeCells count="1">
    <mergeCell ref="B1:D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1"/>
  <sheetViews>
    <sheetView zoomScaleNormal="100" workbookViewId="0">
      <pane ySplit="2" topLeftCell="A3" activePane="bottomLeft" state="frozen"/>
      <selection activeCell="B18" sqref="B18"/>
      <selection pane="bottomLeft" activeCell="A16" sqref="A16"/>
    </sheetView>
  </sheetViews>
  <sheetFormatPr defaultColWidth="8.6640625" defaultRowHeight="14.4" x14ac:dyDescent="0.3"/>
  <cols>
    <col min="1" max="1" width="41.6640625" style="19" bestFit="1" customWidth="1"/>
    <col min="2" max="2" width="12.88671875" style="5" bestFit="1" customWidth="1"/>
    <col min="3" max="3" width="26.33203125" style="5" bestFit="1" customWidth="1"/>
    <col min="4" max="4" width="18.6640625" style="22" bestFit="1" customWidth="1"/>
    <col min="5" max="5" width="20.109375" style="5" bestFit="1" customWidth="1"/>
    <col min="6" max="6" width="55.33203125" style="19" bestFit="1" customWidth="1"/>
    <col min="7" max="7" width="6.33203125" style="5" customWidth="1"/>
    <col min="8" max="16384" width="8.6640625" style="5"/>
  </cols>
  <sheetData>
    <row r="1" spans="1:7" ht="21" x14ac:dyDescent="0.3">
      <c r="A1" s="37" t="s">
        <v>21</v>
      </c>
      <c r="B1" s="37"/>
      <c r="C1" s="37"/>
      <c r="D1" s="37"/>
      <c r="E1" s="37"/>
      <c r="F1" s="37"/>
      <c r="G1" s="18"/>
    </row>
    <row r="2" spans="1:7" ht="28.8" x14ac:dyDescent="0.3">
      <c r="A2" s="20" t="s">
        <v>22</v>
      </c>
      <c r="B2" s="20" t="s">
        <v>23</v>
      </c>
      <c r="C2" s="20" t="s">
        <v>24</v>
      </c>
      <c r="D2" s="24" t="s">
        <v>25</v>
      </c>
      <c r="E2" s="20" t="s">
        <v>26</v>
      </c>
      <c r="F2" s="20" t="s">
        <v>27</v>
      </c>
    </row>
    <row r="3" spans="1:7" x14ac:dyDescent="0.3">
      <c r="A3" s="39" t="s">
        <v>28</v>
      </c>
      <c r="B3" s="40">
        <v>44824</v>
      </c>
      <c r="C3" s="41" t="s">
        <v>29</v>
      </c>
      <c r="D3" s="42">
        <v>2690664</v>
      </c>
      <c r="E3" s="40">
        <v>45107</v>
      </c>
      <c r="F3" s="39" t="s">
        <v>30</v>
      </c>
    </row>
    <row r="4" spans="1:7" x14ac:dyDescent="0.3">
      <c r="A4" s="39" t="s">
        <v>31</v>
      </c>
      <c r="B4" s="40">
        <v>44826</v>
      </c>
      <c r="C4" s="41" t="s">
        <v>29</v>
      </c>
      <c r="D4" s="42">
        <v>117463.36</v>
      </c>
      <c r="E4" s="40">
        <v>45107</v>
      </c>
      <c r="F4" s="39" t="s">
        <v>32</v>
      </c>
    </row>
    <row r="5" spans="1:7" x14ac:dyDescent="0.3">
      <c r="A5" s="39" t="s">
        <v>34</v>
      </c>
      <c r="B5" s="40">
        <v>44826</v>
      </c>
      <c r="C5" s="41" t="s">
        <v>29</v>
      </c>
      <c r="D5" s="42">
        <v>6982.95</v>
      </c>
      <c r="E5" s="40">
        <v>45107</v>
      </c>
      <c r="F5" s="39" t="s">
        <v>35</v>
      </c>
    </row>
    <row r="6" spans="1:7" x14ac:dyDescent="0.3">
      <c r="A6" s="39" t="s">
        <v>36</v>
      </c>
      <c r="B6" s="40">
        <v>44743</v>
      </c>
      <c r="C6" s="41" t="s">
        <v>37</v>
      </c>
      <c r="D6" s="42">
        <v>47677</v>
      </c>
      <c r="E6" s="40">
        <v>45107</v>
      </c>
      <c r="F6" s="39" t="s">
        <v>38</v>
      </c>
    </row>
    <row r="7" spans="1:7" x14ac:dyDescent="0.3">
      <c r="A7" s="39" t="s">
        <v>39</v>
      </c>
      <c r="B7" s="40">
        <v>44743</v>
      </c>
      <c r="C7" s="39" t="s">
        <v>40</v>
      </c>
      <c r="D7" s="42">
        <v>79646</v>
      </c>
      <c r="E7" s="40">
        <v>45107</v>
      </c>
      <c r="F7" s="39" t="s">
        <v>41</v>
      </c>
    </row>
    <row r="8" spans="1:7" x14ac:dyDescent="0.3">
      <c r="A8" s="39" t="s">
        <v>42</v>
      </c>
      <c r="B8" s="40">
        <v>44888</v>
      </c>
      <c r="C8" s="41" t="s">
        <v>43</v>
      </c>
      <c r="D8" s="42">
        <v>30000</v>
      </c>
      <c r="E8" s="40">
        <v>45230</v>
      </c>
      <c r="F8" s="39" t="s">
        <v>44</v>
      </c>
    </row>
    <row r="9" spans="1:7" x14ac:dyDescent="0.3">
      <c r="A9" s="39" t="s">
        <v>45</v>
      </c>
      <c r="B9" s="40">
        <v>44834</v>
      </c>
      <c r="C9" s="41" t="s">
        <v>46</v>
      </c>
      <c r="D9" s="42">
        <v>522836</v>
      </c>
      <c r="E9" s="40">
        <v>45198</v>
      </c>
      <c r="F9" s="39" t="s">
        <v>47</v>
      </c>
    </row>
    <row r="10" spans="1:7" x14ac:dyDescent="0.3">
      <c r="A10" s="39" t="s">
        <v>48</v>
      </c>
      <c r="B10" s="40">
        <v>44743</v>
      </c>
      <c r="C10" s="39" t="s">
        <v>37</v>
      </c>
      <c r="D10" s="42">
        <v>207553</v>
      </c>
      <c r="E10" s="40">
        <v>45199</v>
      </c>
      <c r="F10" s="39" t="s">
        <v>49</v>
      </c>
    </row>
    <row r="11" spans="1:7" x14ac:dyDescent="0.3">
      <c r="C11" s="21" t="s">
        <v>20</v>
      </c>
      <c r="D11" s="23">
        <f>SUM(D3:D10)</f>
        <v>3702822.31</v>
      </c>
    </row>
  </sheetData>
  <mergeCells count="1">
    <mergeCell ref="A1:F1"/>
  </mergeCells>
  <pageMargins left="0.25" right="0.25" top="0.75" bottom="0.75" header="0.3" footer="0.3"/>
  <pageSetup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zoomScaleNormal="100" workbookViewId="0">
      <pane ySplit="2" topLeftCell="A3" activePane="bottomLeft" state="frozen"/>
      <selection activeCell="B18" sqref="B18"/>
      <selection pane="bottomLeft" activeCell="B18" sqref="B18"/>
    </sheetView>
  </sheetViews>
  <sheetFormatPr defaultColWidth="8.6640625" defaultRowHeight="14.4" x14ac:dyDescent="0.3"/>
  <cols>
    <col min="1" max="1" width="21" style="5" customWidth="1"/>
    <col min="2" max="2" width="12.88671875" style="5" bestFit="1" customWidth="1"/>
    <col min="3" max="3" width="23" style="5" bestFit="1" customWidth="1"/>
    <col min="4" max="4" width="18.6640625" style="9" bestFit="1" customWidth="1"/>
    <col min="5" max="5" width="20.109375" style="5" bestFit="1" customWidth="1"/>
    <col min="6" max="6" width="65.77734375" style="5" customWidth="1"/>
    <col min="7" max="7" width="6.33203125" style="5" customWidth="1"/>
    <col min="8" max="16384" width="8.6640625" style="5"/>
  </cols>
  <sheetData>
    <row r="1" spans="1:7" ht="21" x14ac:dyDescent="0.3">
      <c r="A1" s="37" t="s">
        <v>50</v>
      </c>
      <c r="B1" s="37"/>
      <c r="C1" s="37"/>
      <c r="D1" s="37"/>
      <c r="E1" s="37"/>
      <c r="F1" s="37"/>
      <c r="G1" s="18"/>
    </row>
    <row r="2" spans="1:7" ht="28.8" x14ac:dyDescent="0.3">
      <c r="A2" s="20" t="s">
        <v>22</v>
      </c>
      <c r="B2" s="20" t="s">
        <v>23</v>
      </c>
      <c r="C2" s="20" t="s">
        <v>24</v>
      </c>
      <c r="D2" s="24" t="s">
        <v>25</v>
      </c>
      <c r="E2" s="20" t="s">
        <v>26</v>
      </c>
      <c r="F2" s="20" t="s">
        <v>27</v>
      </c>
    </row>
    <row r="3" spans="1:7" x14ac:dyDescent="0.3">
      <c r="A3" s="43" t="s">
        <v>261</v>
      </c>
      <c r="B3" s="44">
        <v>44743</v>
      </c>
      <c r="C3" s="43" t="s">
        <v>51</v>
      </c>
      <c r="D3" s="48">
        <v>124441</v>
      </c>
      <c r="E3" s="44">
        <v>45107</v>
      </c>
      <c r="F3" s="43" t="s">
        <v>52</v>
      </c>
    </row>
    <row r="4" spans="1:7" x14ac:dyDescent="0.3">
      <c r="A4" s="43" t="s">
        <v>53</v>
      </c>
      <c r="B4" s="44">
        <v>44743</v>
      </c>
      <c r="C4" s="43" t="s">
        <v>51</v>
      </c>
      <c r="D4" s="48">
        <v>1500</v>
      </c>
      <c r="E4" s="44">
        <v>45107</v>
      </c>
      <c r="F4" s="43" t="s">
        <v>54</v>
      </c>
    </row>
    <row r="5" spans="1:7" x14ac:dyDescent="0.3">
      <c r="A5" s="43" t="s">
        <v>55</v>
      </c>
      <c r="B5" s="44">
        <v>44805</v>
      </c>
      <c r="C5" s="43" t="s">
        <v>56</v>
      </c>
      <c r="D5" s="48">
        <v>60000</v>
      </c>
      <c r="E5" s="44">
        <v>45169</v>
      </c>
      <c r="F5" s="43" t="s">
        <v>57</v>
      </c>
    </row>
    <row r="6" spans="1:7" x14ac:dyDescent="0.3">
      <c r="A6" s="43" t="s">
        <v>58</v>
      </c>
      <c r="B6" s="44">
        <v>44743</v>
      </c>
      <c r="C6" s="43" t="s">
        <v>59</v>
      </c>
      <c r="D6" s="48">
        <v>56000</v>
      </c>
      <c r="E6" s="44">
        <v>45107</v>
      </c>
      <c r="F6" s="43" t="s">
        <v>60</v>
      </c>
    </row>
    <row r="7" spans="1:7" x14ac:dyDescent="0.3">
      <c r="A7" s="43" t="s">
        <v>61</v>
      </c>
      <c r="B7" s="44">
        <v>44743</v>
      </c>
      <c r="C7" s="43" t="s">
        <v>62</v>
      </c>
      <c r="D7" s="48">
        <v>1061264.77</v>
      </c>
      <c r="E7" s="44">
        <v>45107</v>
      </c>
      <c r="F7" s="43" t="s">
        <v>63</v>
      </c>
    </row>
    <row r="8" spans="1:7" x14ac:dyDescent="0.3">
      <c r="A8" s="43" t="s">
        <v>64</v>
      </c>
      <c r="B8" s="43"/>
      <c r="C8" s="43" t="s">
        <v>65</v>
      </c>
      <c r="D8" s="48" t="s">
        <v>262</v>
      </c>
      <c r="E8" s="43"/>
      <c r="F8" s="43" t="s">
        <v>66</v>
      </c>
    </row>
    <row r="9" spans="1:7" x14ac:dyDescent="0.3">
      <c r="A9" s="43" t="s">
        <v>263</v>
      </c>
      <c r="B9" s="44">
        <v>44866</v>
      </c>
      <c r="C9" s="43" t="s">
        <v>264</v>
      </c>
      <c r="D9" s="48">
        <v>8879.07</v>
      </c>
      <c r="E9" s="44">
        <v>45107</v>
      </c>
      <c r="F9" s="43" t="s">
        <v>69</v>
      </c>
    </row>
    <row r="10" spans="1:7" x14ac:dyDescent="0.3">
      <c r="A10" s="43" t="s">
        <v>265</v>
      </c>
      <c r="B10" s="44">
        <v>44866</v>
      </c>
      <c r="C10" s="43" t="s">
        <v>68</v>
      </c>
      <c r="D10" s="48">
        <v>26096.43</v>
      </c>
      <c r="E10" s="44">
        <v>45230</v>
      </c>
      <c r="F10" s="43" t="s">
        <v>69</v>
      </c>
    </row>
    <row r="11" spans="1:7" ht="43.2" x14ac:dyDescent="0.3">
      <c r="A11" s="45" t="s">
        <v>70</v>
      </c>
      <c r="B11" s="44">
        <v>44743</v>
      </c>
      <c r="C11" s="43" t="s">
        <v>71</v>
      </c>
      <c r="D11" s="48">
        <v>1738662.4</v>
      </c>
      <c r="E11" s="44">
        <v>45107</v>
      </c>
      <c r="F11" s="46" t="s">
        <v>266</v>
      </c>
    </row>
    <row r="12" spans="1:7" ht="43.2" x14ac:dyDescent="0.3">
      <c r="A12" s="45" t="s">
        <v>72</v>
      </c>
      <c r="B12" s="44">
        <v>44743</v>
      </c>
      <c r="C12" s="43" t="s">
        <v>71</v>
      </c>
      <c r="D12" s="48">
        <v>33336.33</v>
      </c>
      <c r="E12" s="44">
        <v>45107</v>
      </c>
      <c r="F12" s="47" t="s">
        <v>267</v>
      </c>
    </row>
    <row r="13" spans="1:7" ht="43.2" x14ac:dyDescent="0.3">
      <c r="A13" s="45" t="s">
        <v>73</v>
      </c>
      <c r="B13" s="44">
        <v>44743</v>
      </c>
      <c r="C13" s="43" t="s">
        <v>71</v>
      </c>
      <c r="D13" s="48">
        <v>333423</v>
      </c>
      <c r="E13" s="44">
        <v>45107</v>
      </c>
      <c r="F13" s="47" t="s">
        <v>268</v>
      </c>
    </row>
    <row r="14" spans="1:7" ht="43.2" x14ac:dyDescent="0.3">
      <c r="A14" s="45" t="s">
        <v>74</v>
      </c>
      <c r="B14" s="44">
        <v>44743</v>
      </c>
      <c r="C14" s="43" t="s">
        <v>71</v>
      </c>
      <c r="D14" s="48" t="s">
        <v>262</v>
      </c>
      <c r="E14" s="44">
        <v>45107</v>
      </c>
      <c r="F14" s="45" t="s">
        <v>269</v>
      </c>
    </row>
    <row r="15" spans="1:7" ht="57.6" x14ac:dyDescent="0.3">
      <c r="A15" s="45" t="s">
        <v>270</v>
      </c>
      <c r="B15" s="44">
        <v>44901</v>
      </c>
      <c r="C15" s="43" t="s">
        <v>71</v>
      </c>
      <c r="D15" s="48">
        <v>14410</v>
      </c>
      <c r="E15" s="44">
        <v>45260</v>
      </c>
      <c r="F15" s="45" t="s">
        <v>271</v>
      </c>
    </row>
    <row r="16" spans="1:7" x14ac:dyDescent="0.3">
      <c r="A16" s="43" t="s">
        <v>272</v>
      </c>
      <c r="B16" s="44">
        <v>44743</v>
      </c>
      <c r="C16" s="43" t="s">
        <v>75</v>
      </c>
      <c r="D16" s="49">
        <v>1234</v>
      </c>
      <c r="E16" s="44">
        <v>45107</v>
      </c>
      <c r="F16" s="43" t="s">
        <v>77</v>
      </c>
    </row>
    <row r="17" spans="1:6" x14ac:dyDescent="0.3">
      <c r="A17" s="43" t="s">
        <v>273</v>
      </c>
      <c r="B17" s="44">
        <v>44743</v>
      </c>
      <c r="C17" s="43" t="s">
        <v>75</v>
      </c>
      <c r="D17" s="49">
        <v>15087.34</v>
      </c>
      <c r="E17" s="44">
        <v>45107</v>
      </c>
      <c r="F17" s="43" t="s">
        <v>76</v>
      </c>
    </row>
    <row r="18" spans="1:6" x14ac:dyDescent="0.3">
      <c r="A18" s="43" t="s">
        <v>274</v>
      </c>
      <c r="B18" s="44">
        <v>44743</v>
      </c>
      <c r="C18" s="43" t="s">
        <v>75</v>
      </c>
      <c r="D18" s="49">
        <v>25318.44</v>
      </c>
      <c r="E18" s="44">
        <v>45107</v>
      </c>
      <c r="F18" s="43" t="s">
        <v>76</v>
      </c>
    </row>
    <row r="19" spans="1:6" x14ac:dyDescent="0.3">
      <c r="A19" s="43" t="s">
        <v>275</v>
      </c>
      <c r="B19" s="44">
        <v>44743</v>
      </c>
      <c r="C19" s="43" t="s">
        <v>75</v>
      </c>
      <c r="D19" s="49">
        <v>1267.1500000000001</v>
      </c>
      <c r="E19" s="44">
        <v>45107</v>
      </c>
      <c r="F19" s="43" t="s">
        <v>77</v>
      </c>
    </row>
    <row r="20" spans="1:6" x14ac:dyDescent="0.3">
      <c r="A20" s="43" t="s">
        <v>276</v>
      </c>
      <c r="B20" s="44">
        <v>44743</v>
      </c>
      <c r="C20" s="43" t="s">
        <v>75</v>
      </c>
      <c r="D20" s="49">
        <v>25384.04</v>
      </c>
      <c r="E20" s="44">
        <v>45107</v>
      </c>
      <c r="F20" s="43" t="s">
        <v>76</v>
      </c>
    </row>
    <row r="21" spans="1:6" x14ac:dyDescent="0.3">
      <c r="A21" s="43" t="s">
        <v>277</v>
      </c>
      <c r="B21" s="44">
        <v>44743</v>
      </c>
      <c r="C21" s="43" t="s">
        <v>75</v>
      </c>
      <c r="D21" s="49">
        <v>833.7</v>
      </c>
      <c r="E21" s="44">
        <v>45107</v>
      </c>
      <c r="F21" s="43" t="s">
        <v>77</v>
      </c>
    </row>
    <row r="22" spans="1:6" x14ac:dyDescent="0.3">
      <c r="A22" s="43" t="s">
        <v>278</v>
      </c>
      <c r="B22" s="44">
        <v>44743</v>
      </c>
      <c r="C22" s="43" t="s">
        <v>75</v>
      </c>
      <c r="D22" s="49">
        <v>13249.63</v>
      </c>
      <c r="E22" s="44">
        <v>45107</v>
      </c>
      <c r="F22" s="43" t="s">
        <v>76</v>
      </c>
    </row>
    <row r="23" spans="1:6" x14ac:dyDescent="0.3">
      <c r="C23" s="21" t="s">
        <v>20</v>
      </c>
      <c r="D23" s="23">
        <f>SUM(D3:D22)</f>
        <v>3540387.3</v>
      </c>
    </row>
  </sheetData>
  <mergeCells count="1">
    <mergeCell ref="A1:F1"/>
  </mergeCells>
  <pageMargins left="0.25" right="0.25" top="0.75" bottom="0.7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3"/>
  <sheetViews>
    <sheetView zoomScaleNormal="100" workbookViewId="0">
      <pane ySplit="2" topLeftCell="A3" activePane="bottomLeft" state="frozen"/>
      <selection activeCell="F17" sqref="F17"/>
      <selection pane="bottomLeft" activeCell="C15" sqref="C15"/>
    </sheetView>
  </sheetViews>
  <sheetFormatPr defaultColWidth="21" defaultRowHeight="14.4" x14ac:dyDescent="0.3"/>
  <cols>
    <col min="1" max="1" width="43.109375" style="5" bestFit="1" customWidth="1"/>
    <col min="2" max="2" width="12.88671875" style="5" bestFit="1" customWidth="1"/>
    <col min="3" max="3" width="33.33203125" style="5" bestFit="1" customWidth="1"/>
    <col min="4" max="4" width="18.6640625" style="9" bestFit="1" customWidth="1"/>
    <col min="5" max="5" width="20.109375" style="5" bestFit="1" customWidth="1"/>
    <col min="6" max="6" width="68.6640625" style="5" bestFit="1" customWidth="1"/>
    <col min="7" max="16384" width="21" style="5"/>
  </cols>
  <sheetData>
    <row r="1" spans="1:7" ht="21" x14ac:dyDescent="0.3">
      <c r="A1" s="37" t="s">
        <v>78</v>
      </c>
      <c r="B1" s="37"/>
      <c r="C1" s="37"/>
      <c r="D1" s="37"/>
      <c r="E1" s="37"/>
      <c r="F1" s="37"/>
      <c r="G1" s="18"/>
    </row>
    <row r="2" spans="1:7" ht="28.8" x14ac:dyDescent="0.3">
      <c r="A2" s="20" t="s">
        <v>22</v>
      </c>
      <c r="B2" s="20" t="s">
        <v>23</v>
      </c>
      <c r="C2" s="20" t="s">
        <v>24</v>
      </c>
      <c r="D2" s="24" t="s">
        <v>25</v>
      </c>
      <c r="E2" s="20" t="s">
        <v>26</v>
      </c>
      <c r="F2" s="20" t="s">
        <v>27</v>
      </c>
    </row>
    <row r="3" spans="1:7" ht="28.8" x14ac:dyDescent="0.3">
      <c r="A3" s="5" t="s">
        <v>79</v>
      </c>
      <c r="B3" s="17">
        <v>44743</v>
      </c>
      <c r="C3" s="19" t="s">
        <v>80</v>
      </c>
      <c r="D3" s="9">
        <v>182608</v>
      </c>
      <c r="E3" s="17">
        <v>45107</v>
      </c>
      <c r="F3" s="5" t="s">
        <v>81</v>
      </c>
    </row>
    <row r="4" spans="1:7" ht="28.8" x14ac:dyDescent="0.3">
      <c r="A4" s="5" t="s">
        <v>82</v>
      </c>
      <c r="B4" s="17">
        <v>44743</v>
      </c>
      <c r="C4" s="19" t="s">
        <v>80</v>
      </c>
      <c r="D4" s="9">
        <v>3185</v>
      </c>
      <c r="E4" s="17">
        <v>45107</v>
      </c>
      <c r="F4" s="5" t="s">
        <v>83</v>
      </c>
    </row>
    <row r="5" spans="1:7" ht="28.8" x14ac:dyDescent="0.3">
      <c r="A5" s="5" t="s">
        <v>84</v>
      </c>
      <c r="B5" s="17">
        <v>44805</v>
      </c>
      <c r="C5" s="19" t="s">
        <v>85</v>
      </c>
      <c r="D5" s="9">
        <v>105933</v>
      </c>
      <c r="E5" s="17">
        <v>45169</v>
      </c>
      <c r="F5" s="5" t="s">
        <v>304</v>
      </c>
    </row>
    <row r="6" spans="1:7" ht="28.8" x14ac:dyDescent="0.3">
      <c r="A6" s="5" t="s">
        <v>84</v>
      </c>
      <c r="B6" s="17">
        <v>44469</v>
      </c>
      <c r="C6" s="19" t="s">
        <v>85</v>
      </c>
      <c r="D6" s="9">
        <v>131190</v>
      </c>
      <c r="E6" s="17">
        <v>45169</v>
      </c>
      <c r="F6" s="5" t="s">
        <v>304</v>
      </c>
    </row>
    <row r="7" spans="1:7" ht="28.8" x14ac:dyDescent="0.3">
      <c r="A7" s="5" t="s">
        <v>86</v>
      </c>
      <c r="B7" s="17">
        <v>44743</v>
      </c>
      <c r="C7" s="19" t="s">
        <v>87</v>
      </c>
      <c r="D7" s="9">
        <v>63100</v>
      </c>
      <c r="E7" s="17">
        <v>45107</v>
      </c>
      <c r="F7" s="19" t="s">
        <v>307</v>
      </c>
    </row>
    <row r="8" spans="1:7" ht="28.8" x14ac:dyDescent="0.3">
      <c r="A8" s="5" t="s">
        <v>67</v>
      </c>
      <c r="B8" s="17">
        <v>44866</v>
      </c>
      <c r="C8" s="19" t="s">
        <v>88</v>
      </c>
      <c r="D8" s="22">
        <v>8879.07</v>
      </c>
      <c r="E8" s="17">
        <v>45230</v>
      </c>
      <c r="F8" s="19" t="s">
        <v>89</v>
      </c>
    </row>
    <row r="9" spans="1:7" ht="28.8" x14ac:dyDescent="0.3">
      <c r="A9" s="5" t="s">
        <v>67</v>
      </c>
      <c r="B9" s="17">
        <v>44866</v>
      </c>
      <c r="C9" s="19" t="s">
        <v>306</v>
      </c>
      <c r="D9" s="22">
        <v>21120.93</v>
      </c>
      <c r="E9" s="17">
        <v>45231</v>
      </c>
      <c r="F9" s="19"/>
    </row>
    <row r="10" spans="1:7" x14ac:dyDescent="0.3">
      <c r="A10" s="5" t="s">
        <v>90</v>
      </c>
      <c r="B10" s="17">
        <v>44834</v>
      </c>
      <c r="C10" s="19" t="s">
        <v>91</v>
      </c>
      <c r="D10" s="9">
        <v>694721</v>
      </c>
      <c r="E10" s="17">
        <v>45107</v>
      </c>
      <c r="F10" s="19" t="s">
        <v>92</v>
      </c>
    </row>
    <row r="11" spans="1:7" x14ac:dyDescent="0.3">
      <c r="A11" s="5" t="s">
        <v>90</v>
      </c>
      <c r="B11" s="17">
        <v>44743</v>
      </c>
      <c r="C11" s="19" t="s">
        <v>91</v>
      </c>
      <c r="D11" s="9">
        <v>103480</v>
      </c>
      <c r="E11" s="17">
        <v>44833</v>
      </c>
      <c r="F11" s="19" t="s">
        <v>92</v>
      </c>
    </row>
    <row r="12" spans="1:7" ht="28.8" x14ac:dyDescent="0.3">
      <c r="A12" s="19" t="s">
        <v>93</v>
      </c>
      <c r="B12" s="17">
        <v>44470</v>
      </c>
      <c r="C12" s="19" t="s">
        <v>94</v>
      </c>
      <c r="D12" s="9">
        <v>744565</v>
      </c>
      <c r="E12" s="17">
        <v>45565</v>
      </c>
      <c r="F12" s="19" t="s">
        <v>93</v>
      </c>
    </row>
    <row r="13" spans="1:7" x14ac:dyDescent="0.3">
      <c r="C13" s="21" t="s">
        <v>20</v>
      </c>
      <c r="D13" s="23">
        <f>SUM(D3:D12)</f>
        <v>2058782</v>
      </c>
    </row>
  </sheetData>
  <mergeCells count="1">
    <mergeCell ref="A1:F1"/>
  </mergeCells>
  <pageMargins left="0.25" right="0.25" top="0.75" bottom="0.75" header="0.3" footer="0.3"/>
  <pageSetup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2"/>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37.6640625" style="5" bestFit="1" customWidth="1"/>
    <col min="2" max="2" width="13.6640625" style="5" bestFit="1" customWidth="1"/>
    <col min="3" max="3" width="23.88671875" style="5" bestFit="1" customWidth="1"/>
    <col min="4" max="4" width="19.88671875" style="9" bestFit="1" customWidth="1"/>
    <col min="5" max="5" width="21.109375" style="5" bestFit="1" customWidth="1"/>
    <col min="6" max="6" width="58.109375" style="5" bestFit="1" customWidth="1"/>
    <col min="7" max="7" width="6.33203125" style="5" customWidth="1"/>
    <col min="8" max="16384" width="8.6640625" style="5"/>
  </cols>
  <sheetData>
    <row r="1" spans="1:7" ht="21" x14ac:dyDescent="0.3">
      <c r="A1" s="37" t="s">
        <v>95</v>
      </c>
      <c r="B1" s="37"/>
      <c r="C1" s="37"/>
      <c r="D1" s="37"/>
      <c r="E1" s="37"/>
      <c r="F1" s="37"/>
      <c r="G1" s="18"/>
    </row>
    <row r="2" spans="1:7" ht="28.8" customHeight="1" x14ac:dyDescent="0.3">
      <c r="A2" s="20" t="s">
        <v>22</v>
      </c>
      <c r="B2" s="20" t="s">
        <v>23</v>
      </c>
      <c r="C2" s="20" t="s">
        <v>24</v>
      </c>
      <c r="D2" s="24" t="s">
        <v>25</v>
      </c>
      <c r="E2" s="20" t="s">
        <v>26</v>
      </c>
      <c r="F2" s="20" t="s">
        <v>27</v>
      </c>
    </row>
    <row r="3" spans="1:7" x14ac:dyDescent="0.3">
      <c r="A3" s="43" t="s">
        <v>96</v>
      </c>
      <c r="B3" s="44">
        <v>44743</v>
      </c>
      <c r="C3" s="43" t="s">
        <v>97</v>
      </c>
      <c r="D3" s="48">
        <v>1010900</v>
      </c>
      <c r="E3" s="44">
        <v>45107</v>
      </c>
      <c r="F3" s="43" t="s">
        <v>279</v>
      </c>
    </row>
    <row r="4" spans="1:7" x14ac:dyDescent="0.3">
      <c r="A4" s="43" t="s">
        <v>31</v>
      </c>
      <c r="B4" s="44">
        <v>44859</v>
      </c>
      <c r="C4" s="43" t="s">
        <v>97</v>
      </c>
      <c r="D4" s="48">
        <v>36366.36</v>
      </c>
      <c r="E4" s="44">
        <v>45107</v>
      </c>
      <c r="F4" s="43" t="s">
        <v>280</v>
      </c>
    </row>
    <row r="5" spans="1:7" x14ac:dyDescent="0.3">
      <c r="A5" s="43" t="s">
        <v>98</v>
      </c>
      <c r="B5" s="44">
        <v>44859</v>
      </c>
      <c r="C5" s="43" t="s">
        <v>97</v>
      </c>
      <c r="D5" s="48">
        <v>10193.620000000001</v>
      </c>
      <c r="E5" s="44">
        <v>45107</v>
      </c>
      <c r="F5" s="43" t="s">
        <v>281</v>
      </c>
    </row>
    <row r="6" spans="1:7" x14ac:dyDescent="0.3">
      <c r="A6" s="43" t="s">
        <v>33</v>
      </c>
      <c r="B6" s="44">
        <v>44747</v>
      </c>
      <c r="C6" s="43" t="s">
        <v>97</v>
      </c>
      <c r="D6" s="48">
        <v>708066</v>
      </c>
      <c r="E6" s="44">
        <v>45107</v>
      </c>
      <c r="F6" s="43" t="s">
        <v>99</v>
      </c>
    </row>
    <row r="7" spans="1:7" x14ac:dyDescent="0.3">
      <c r="A7" s="43" t="s">
        <v>100</v>
      </c>
      <c r="B7" s="44">
        <v>44743</v>
      </c>
      <c r="C7" s="43" t="s">
        <v>101</v>
      </c>
      <c r="D7" s="48">
        <v>4691.37</v>
      </c>
      <c r="E7" s="44">
        <v>45107</v>
      </c>
      <c r="F7" s="43" t="s">
        <v>282</v>
      </c>
    </row>
    <row r="8" spans="1:7" x14ac:dyDescent="0.3">
      <c r="A8" s="43" t="s">
        <v>102</v>
      </c>
      <c r="B8" s="44">
        <v>44743</v>
      </c>
      <c r="C8" s="43" t="s">
        <v>103</v>
      </c>
      <c r="D8" s="48">
        <v>4600</v>
      </c>
      <c r="E8" s="44">
        <v>45107</v>
      </c>
      <c r="F8" s="43" t="s">
        <v>104</v>
      </c>
    </row>
    <row r="9" spans="1:7" x14ac:dyDescent="0.3">
      <c r="A9" s="43" t="s">
        <v>105</v>
      </c>
      <c r="B9" s="44">
        <v>44743</v>
      </c>
      <c r="C9" s="43" t="s">
        <v>106</v>
      </c>
      <c r="D9" s="48">
        <v>73595.929999999993</v>
      </c>
      <c r="E9" s="44">
        <v>45107</v>
      </c>
      <c r="F9" s="43" t="s">
        <v>107</v>
      </c>
    </row>
    <row r="10" spans="1:7" x14ac:dyDescent="0.3">
      <c r="A10" s="43" t="s">
        <v>108</v>
      </c>
      <c r="B10" s="44">
        <v>44743</v>
      </c>
      <c r="C10" s="43" t="s">
        <v>109</v>
      </c>
      <c r="D10" s="48">
        <v>1500</v>
      </c>
      <c r="E10" s="44">
        <v>45107</v>
      </c>
      <c r="F10" s="43" t="s">
        <v>110</v>
      </c>
    </row>
    <row r="11" spans="1:7" x14ac:dyDescent="0.3">
      <c r="A11" s="43" t="s">
        <v>111</v>
      </c>
      <c r="B11" s="44">
        <v>44743</v>
      </c>
      <c r="C11" s="43" t="s">
        <v>112</v>
      </c>
      <c r="D11" s="48">
        <v>50000</v>
      </c>
      <c r="E11" s="44">
        <v>45107</v>
      </c>
      <c r="F11" s="45" t="s">
        <v>113</v>
      </c>
    </row>
    <row r="12" spans="1:7" x14ac:dyDescent="0.3">
      <c r="C12" s="21" t="s">
        <v>20</v>
      </c>
      <c r="D12" s="23">
        <f>SUM(D3:D11)</f>
        <v>1899913.28</v>
      </c>
    </row>
  </sheetData>
  <mergeCells count="1">
    <mergeCell ref="A1:F1"/>
  </mergeCells>
  <pageMargins left="0.25" right="0.25" top="0.75" bottom="0.75" header="0.3" footer="0.3"/>
  <pageSetup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36.6640625" style="5" bestFit="1" customWidth="1"/>
    <col min="2" max="2" width="12.88671875" style="5" bestFit="1" customWidth="1"/>
    <col min="3" max="3" width="23" style="5" bestFit="1" customWidth="1"/>
    <col min="4" max="4" width="18.6640625" style="9" bestFit="1" customWidth="1"/>
    <col min="5" max="5" width="20.109375" style="5" bestFit="1" customWidth="1"/>
    <col min="6" max="6" width="77.44140625" style="5" customWidth="1"/>
    <col min="7" max="16384" width="8.6640625" style="5"/>
  </cols>
  <sheetData>
    <row r="1" spans="1:6" ht="21" x14ac:dyDescent="0.3">
      <c r="A1" s="37" t="s">
        <v>114</v>
      </c>
      <c r="B1" s="37"/>
      <c r="C1" s="37"/>
      <c r="D1" s="37"/>
      <c r="E1" s="37"/>
      <c r="F1" s="37"/>
    </row>
    <row r="2" spans="1:6" ht="28.8" x14ac:dyDescent="0.3">
      <c r="A2" s="20" t="s">
        <v>22</v>
      </c>
      <c r="B2" s="20" t="s">
        <v>23</v>
      </c>
      <c r="C2" s="20" t="s">
        <v>24</v>
      </c>
      <c r="D2" s="24" t="s">
        <v>25</v>
      </c>
      <c r="E2" s="20" t="s">
        <v>26</v>
      </c>
      <c r="F2" s="20" t="s">
        <v>27</v>
      </c>
    </row>
    <row r="3" spans="1:6" x14ac:dyDescent="0.3">
      <c r="A3" s="41" t="s">
        <v>115</v>
      </c>
      <c r="B3" s="41">
        <v>44105</v>
      </c>
      <c r="C3" s="41" t="s">
        <v>116</v>
      </c>
      <c r="D3" s="42">
        <v>257037</v>
      </c>
      <c r="E3" s="41" t="s">
        <v>117</v>
      </c>
      <c r="F3" s="39" t="s">
        <v>118</v>
      </c>
    </row>
    <row r="4" spans="1:6" x14ac:dyDescent="0.3">
      <c r="A4" s="41" t="s">
        <v>119</v>
      </c>
      <c r="B4" s="41">
        <v>44105</v>
      </c>
      <c r="C4" s="41" t="s">
        <v>116</v>
      </c>
      <c r="D4" s="50">
        <v>200000</v>
      </c>
      <c r="E4" s="41" t="s">
        <v>117</v>
      </c>
      <c r="F4" s="39" t="s">
        <v>120</v>
      </c>
    </row>
    <row r="5" spans="1:6" ht="28.8" x14ac:dyDescent="0.3">
      <c r="A5" s="41" t="s">
        <v>121</v>
      </c>
      <c r="B5" s="41">
        <v>44105</v>
      </c>
      <c r="C5" s="41" t="s">
        <v>116</v>
      </c>
      <c r="D5" s="50">
        <v>181892</v>
      </c>
      <c r="E5" s="41" t="s">
        <v>117</v>
      </c>
      <c r="F5" s="39" t="s">
        <v>123</v>
      </c>
    </row>
    <row r="6" spans="1:6" ht="28.8" x14ac:dyDescent="0.3">
      <c r="A6" s="41" t="s">
        <v>124</v>
      </c>
      <c r="B6" s="41">
        <v>44105</v>
      </c>
      <c r="C6" s="41" t="s">
        <v>125</v>
      </c>
      <c r="D6" s="50"/>
      <c r="E6" s="41" t="s">
        <v>117</v>
      </c>
      <c r="F6" s="39" t="s">
        <v>126</v>
      </c>
    </row>
    <row r="7" spans="1:6" x14ac:dyDescent="0.3">
      <c r="A7" s="41" t="s">
        <v>127</v>
      </c>
      <c r="B7" s="41">
        <v>43739</v>
      </c>
      <c r="C7" s="41" t="s">
        <v>116</v>
      </c>
      <c r="D7" s="50">
        <v>191051</v>
      </c>
      <c r="E7" s="41" t="s">
        <v>117</v>
      </c>
      <c r="F7" s="39" t="s">
        <v>128</v>
      </c>
    </row>
    <row r="8" spans="1:6" x14ac:dyDescent="0.3">
      <c r="A8" s="41" t="s">
        <v>283</v>
      </c>
      <c r="B8" s="41">
        <v>44995</v>
      </c>
      <c r="C8" s="41" t="s">
        <v>130</v>
      </c>
      <c r="D8" s="50">
        <v>100000</v>
      </c>
      <c r="E8" s="41" t="s">
        <v>122</v>
      </c>
      <c r="F8" s="39" t="s">
        <v>284</v>
      </c>
    </row>
    <row r="9" spans="1:6" x14ac:dyDescent="0.3">
      <c r="A9" s="41" t="s">
        <v>129</v>
      </c>
      <c r="B9" s="41">
        <v>44166</v>
      </c>
      <c r="C9" s="41" t="s">
        <v>130</v>
      </c>
      <c r="D9" s="50">
        <v>111745</v>
      </c>
      <c r="E9" s="41" t="s">
        <v>122</v>
      </c>
      <c r="F9" s="39" t="s">
        <v>131</v>
      </c>
    </row>
    <row r="10" spans="1:6" x14ac:dyDescent="0.3">
      <c r="A10" s="41" t="s">
        <v>132</v>
      </c>
      <c r="B10" s="41">
        <v>44013</v>
      </c>
      <c r="C10" s="41" t="s">
        <v>130</v>
      </c>
      <c r="D10" s="50">
        <v>9825</v>
      </c>
      <c r="E10" s="41" t="s">
        <v>122</v>
      </c>
      <c r="F10" s="41" t="s">
        <v>133</v>
      </c>
    </row>
    <row r="11" spans="1:6" x14ac:dyDescent="0.3">
      <c r="A11" s="41" t="s">
        <v>134</v>
      </c>
      <c r="B11" s="41">
        <v>44835</v>
      </c>
      <c r="C11" s="41" t="s">
        <v>130</v>
      </c>
      <c r="D11" s="50">
        <v>57110</v>
      </c>
      <c r="E11" s="41" t="s">
        <v>122</v>
      </c>
      <c r="F11" s="41" t="s">
        <v>135</v>
      </c>
    </row>
    <row r="12" spans="1:6" x14ac:dyDescent="0.3">
      <c r="A12" s="41" t="s">
        <v>136</v>
      </c>
      <c r="B12" s="41">
        <v>44866</v>
      </c>
      <c r="C12" s="41" t="s">
        <v>137</v>
      </c>
      <c r="D12" s="50">
        <v>30000</v>
      </c>
      <c r="E12" s="41" t="s">
        <v>122</v>
      </c>
      <c r="F12" s="41" t="s">
        <v>138</v>
      </c>
    </row>
    <row r="13" spans="1:6" x14ac:dyDescent="0.3">
      <c r="A13" s="41" t="s">
        <v>136</v>
      </c>
      <c r="B13" s="41">
        <v>44866</v>
      </c>
      <c r="C13" s="41" t="s">
        <v>137</v>
      </c>
      <c r="D13" s="50">
        <v>8879</v>
      </c>
      <c r="E13" s="41" t="s">
        <v>122</v>
      </c>
      <c r="F13" s="41" t="s">
        <v>138</v>
      </c>
    </row>
    <row r="14" spans="1:6" x14ac:dyDescent="0.3">
      <c r="A14" s="41" t="s">
        <v>139</v>
      </c>
      <c r="B14" s="41">
        <v>44105</v>
      </c>
      <c r="C14" s="41" t="s">
        <v>140</v>
      </c>
      <c r="D14" s="50">
        <v>87909</v>
      </c>
      <c r="E14" s="41" t="s">
        <v>122</v>
      </c>
      <c r="F14" s="41" t="s">
        <v>141</v>
      </c>
    </row>
    <row r="15" spans="1:6" ht="28.8" x14ac:dyDescent="0.3">
      <c r="A15" s="41" t="s">
        <v>142</v>
      </c>
      <c r="B15" s="41">
        <v>44013</v>
      </c>
      <c r="C15" s="41" t="s">
        <v>137</v>
      </c>
      <c r="D15" s="50">
        <v>0</v>
      </c>
      <c r="E15" s="41" t="s">
        <v>143</v>
      </c>
      <c r="F15" s="39" t="s">
        <v>144</v>
      </c>
    </row>
    <row r="16" spans="1:6" ht="28.8" x14ac:dyDescent="0.3">
      <c r="A16" s="41" t="s">
        <v>145</v>
      </c>
      <c r="B16" s="41">
        <v>44820</v>
      </c>
      <c r="C16" s="41" t="s">
        <v>58</v>
      </c>
      <c r="D16" s="50">
        <v>452854</v>
      </c>
      <c r="E16" s="41" t="s">
        <v>122</v>
      </c>
      <c r="F16" s="39" t="s">
        <v>146</v>
      </c>
    </row>
    <row r="17" spans="1:6" ht="28.8" x14ac:dyDescent="0.3">
      <c r="A17" s="39" t="s">
        <v>147</v>
      </c>
      <c r="B17" s="41">
        <v>44805</v>
      </c>
      <c r="C17" s="41" t="s">
        <v>148</v>
      </c>
      <c r="D17" s="50">
        <v>85512</v>
      </c>
      <c r="E17" s="41" t="s">
        <v>117</v>
      </c>
      <c r="F17" s="41" t="s">
        <v>285</v>
      </c>
    </row>
    <row r="18" spans="1:6" x14ac:dyDescent="0.3">
      <c r="A18" s="41" t="s">
        <v>149</v>
      </c>
      <c r="B18" s="41">
        <v>44743</v>
      </c>
      <c r="C18" s="41" t="s">
        <v>150</v>
      </c>
      <c r="D18" s="50">
        <v>430821</v>
      </c>
      <c r="E18" s="41" t="s">
        <v>122</v>
      </c>
      <c r="F18" s="41" t="s">
        <v>151</v>
      </c>
    </row>
    <row r="19" spans="1:6" x14ac:dyDescent="0.3">
      <c r="A19" s="41" t="s">
        <v>152</v>
      </c>
      <c r="B19" s="41">
        <v>44743</v>
      </c>
      <c r="C19" s="41" t="s">
        <v>137</v>
      </c>
      <c r="D19" s="50">
        <v>70200</v>
      </c>
      <c r="E19" s="41" t="s">
        <v>122</v>
      </c>
      <c r="F19" s="41" t="s">
        <v>138</v>
      </c>
    </row>
    <row r="20" spans="1:6" x14ac:dyDescent="0.3">
      <c r="C20" s="25" t="s">
        <v>20</v>
      </c>
      <c r="D20" s="26">
        <f>SUM(D3:D19)</f>
        <v>2274835</v>
      </c>
    </row>
    <row r="21" spans="1:6" x14ac:dyDescent="0.3">
      <c r="D21" s="22"/>
    </row>
  </sheetData>
  <mergeCells count="1">
    <mergeCell ref="A1:F1"/>
  </mergeCells>
  <pageMargins left="0.25" right="0.25" top="0.75" bottom="0.75" header="0.3" footer="0.3"/>
  <pageSetup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3"/>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33.6640625" style="5" bestFit="1" customWidth="1"/>
    <col min="2" max="2" width="12.88671875" style="5" bestFit="1" customWidth="1"/>
    <col min="3" max="3" width="36.88671875" style="5" customWidth="1"/>
    <col min="4" max="4" width="18.6640625" style="9" bestFit="1" customWidth="1"/>
    <col min="5" max="5" width="20.109375" style="5" bestFit="1" customWidth="1"/>
    <col min="6" max="6" width="71.21875" style="5" customWidth="1"/>
    <col min="7" max="16384" width="8.6640625" style="5"/>
  </cols>
  <sheetData>
    <row r="1" spans="1:6" ht="21" x14ac:dyDescent="0.3">
      <c r="A1" s="37" t="s">
        <v>153</v>
      </c>
      <c r="B1" s="37"/>
      <c r="C1" s="37"/>
      <c r="D1" s="37"/>
      <c r="E1" s="37"/>
      <c r="F1" s="37"/>
    </row>
    <row r="2" spans="1:6" ht="28.8" x14ac:dyDescent="0.3">
      <c r="A2" s="20" t="s">
        <v>22</v>
      </c>
      <c r="B2" s="20" t="s">
        <v>23</v>
      </c>
      <c r="C2" s="20" t="s">
        <v>24</v>
      </c>
      <c r="D2" s="24" t="s">
        <v>25</v>
      </c>
      <c r="E2" s="20" t="s">
        <v>26</v>
      </c>
      <c r="F2" s="20" t="s">
        <v>27</v>
      </c>
    </row>
    <row r="3" spans="1:6" ht="28.8" x14ac:dyDescent="0.3">
      <c r="A3" s="41" t="s">
        <v>154</v>
      </c>
      <c r="B3" s="40">
        <v>44743</v>
      </c>
      <c r="C3" s="41" t="s">
        <v>155</v>
      </c>
      <c r="D3" s="42">
        <v>109000</v>
      </c>
      <c r="E3" s="40">
        <v>45107</v>
      </c>
      <c r="F3" s="39" t="s">
        <v>156</v>
      </c>
    </row>
    <row r="4" spans="1:6" ht="28.8" x14ac:dyDescent="0.3">
      <c r="A4" s="41" t="s">
        <v>157</v>
      </c>
      <c r="B4" s="40">
        <v>44743</v>
      </c>
      <c r="C4" s="41" t="s">
        <v>155</v>
      </c>
      <c r="D4" s="42">
        <v>1270</v>
      </c>
      <c r="E4" s="40">
        <v>45107</v>
      </c>
      <c r="F4" s="39" t="s">
        <v>158</v>
      </c>
    </row>
    <row r="5" spans="1:6" x14ac:dyDescent="0.3">
      <c r="A5" s="41" t="s">
        <v>159</v>
      </c>
      <c r="B5" s="40">
        <v>44835</v>
      </c>
      <c r="C5" s="41" t="s">
        <v>155</v>
      </c>
      <c r="D5" s="42">
        <v>35000</v>
      </c>
      <c r="E5" s="40">
        <v>45107</v>
      </c>
      <c r="F5" s="41" t="s">
        <v>160</v>
      </c>
    </row>
    <row r="6" spans="1:6" ht="43.2" x14ac:dyDescent="0.3">
      <c r="A6" s="41" t="s">
        <v>161</v>
      </c>
      <c r="B6" s="40">
        <v>44743</v>
      </c>
      <c r="C6" s="39" t="s">
        <v>286</v>
      </c>
      <c r="D6" s="42">
        <v>350000</v>
      </c>
      <c r="E6" s="40">
        <v>45107</v>
      </c>
      <c r="F6" s="39" t="s">
        <v>162</v>
      </c>
    </row>
    <row r="7" spans="1:6" ht="28.8" x14ac:dyDescent="0.3">
      <c r="A7" s="41" t="s">
        <v>163</v>
      </c>
      <c r="B7" s="40">
        <v>44469</v>
      </c>
      <c r="C7" s="39" t="s">
        <v>164</v>
      </c>
      <c r="D7" s="42">
        <v>525000</v>
      </c>
      <c r="E7" s="40">
        <v>46291</v>
      </c>
      <c r="F7" s="39" t="s">
        <v>165</v>
      </c>
    </row>
    <row r="8" spans="1:6" ht="28.8" x14ac:dyDescent="0.3">
      <c r="A8" s="41" t="s">
        <v>166</v>
      </c>
      <c r="B8" s="40">
        <v>44743</v>
      </c>
      <c r="C8" s="39" t="s">
        <v>286</v>
      </c>
      <c r="D8" s="42">
        <v>18776</v>
      </c>
      <c r="E8" s="40">
        <v>45107</v>
      </c>
      <c r="F8" s="39" t="s">
        <v>167</v>
      </c>
    </row>
    <row r="9" spans="1:6" ht="28.8" x14ac:dyDescent="0.3">
      <c r="A9" s="41" t="s">
        <v>168</v>
      </c>
      <c r="B9" s="40">
        <v>44348</v>
      </c>
      <c r="C9" s="39" t="s">
        <v>169</v>
      </c>
      <c r="D9" s="42">
        <v>31410</v>
      </c>
      <c r="E9" s="40">
        <v>45107</v>
      </c>
      <c r="F9" s="39" t="s">
        <v>170</v>
      </c>
    </row>
    <row r="10" spans="1:6" ht="57.6" x14ac:dyDescent="0.3">
      <c r="A10" s="41" t="s">
        <v>171</v>
      </c>
      <c r="B10" s="40">
        <v>44105</v>
      </c>
      <c r="C10" s="41" t="s">
        <v>172</v>
      </c>
      <c r="D10" s="42">
        <v>200000</v>
      </c>
      <c r="E10" s="40">
        <v>45199</v>
      </c>
      <c r="F10" s="39" t="s">
        <v>173</v>
      </c>
    </row>
    <row r="11" spans="1:6" ht="57.6" x14ac:dyDescent="0.3">
      <c r="A11" s="41" t="s">
        <v>174</v>
      </c>
      <c r="B11" s="40">
        <v>44104</v>
      </c>
      <c r="C11" s="41" t="s">
        <v>175</v>
      </c>
      <c r="D11" s="42">
        <v>500000</v>
      </c>
      <c r="E11" s="40">
        <v>45564</v>
      </c>
      <c r="F11" s="39" t="s">
        <v>173</v>
      </c>
    </row>
    <row r="12" spans="1:6" ht="43.2" x14ac:dyDescent="0.3">
      <c r="A12" s="41" t="s">
        <v>176</v>
      </c>
      <c r="B12" s="40">
        <v>43831</v>
      </c>
      <c r="C12" s="41" t="s">
        <v>177</v>
      </c>
      <c r="D12" s="42">
        <v>347914.64</v>
      </c>
      <c r="E12" s="40">
        <v>44985</v>
      </c>
      <c r="F12" s="39" t="s">
        <v>178</v>
      </c>
    </row>
    <row r="13" spans="1:6" ht="28.8" x14ac:dyDescent="0.3">
      <c r="A13" s="41" t="s">
        <v>179</v>
      </c>
      <c r="B13" s="40">
        <v>44834</v>
      </c>
      <c r="C13" s="41" t="s">
        <v>175</v>
      </c>
      <c r="D13" s="42">
        <v>200000</v>
      </c>
      <c r="E13" s="40">
        <v>45198</v>
      </c>
      <c r="F13" s="39" t="s">
        <v>180</v>
      </c>
    </row>
    <row r="14" spans="1:6" x14ac:dyDescent="0.3">
      <c r="A14" s="41" t="s">
        <v>181</v>
      </c>
      <c r="B14" s="40">
        <v>44197</v>
      </c>
      <c r="C14" s="41" t="s">
        <v>182</v>
      </c>
      <c r="D14" s="42">
        <v>99974</v>
      </c>
      <c r="E14" s="40">
        <v>45107</v>
      </c>
      <c r="F14" s="39" t="s">
        <v>183</v>
      </c>
    </row>
    <row r="15" spans="1:6" ht="28.8" x14ac:dyDescent="0.3">
      <c r="A15" s="41" t="s">
        <v>184</v>
      </c>
      <c r="B15" s="40">
        <v>43922</v>
      </c>
      <c r="C15" s="39" t="s">
        <v>185</v>
      </c>
      <c r="D15" s="42">
        <v>222947</v>
      </c>
      <c r="E15" s="40">
        <v>45291</v>
      </c>
      <c r="F15" s="39" t="s">
        <v>186</v>
      </c>
    </row>
    <row r="16" spans="1:6" x14ac:dyDescent="0.3">
      <c r="C16" s="21" t="s">
        <v>20</v>
      </c>
      <c r="D16" s="23">
        <f>SUM(D3:D15)</f>
        <v>2641291.64</v>
      </c>
    </row>
    <row r="17" spans="1:4" s="52" customFormat="1" x14ac:dyDescent="0.3">
      <c r="C17" s="53"/>
      <c r="D17" s="54"/>
    </row>
    <row r="19" spans="1:4" ht="14.4" customHeight="1" x14ac:dyDescent="0.3">
      <c r="B19" s="51" t="s">
        <v>187</v>
      </c>
      <c r="C19" s="51"/>
    </row>
    <row r="20" spans="1:4" x14ac:dyDescent="0.3">
      <c r="B20" s="51"/>
      <c r="C20" s="51"/>
    </row>
    <row r="21" spans="1:4" x14ac:dyDescent="0.3">
      <c r="B21" s="51"/>
      <c r="C21" s="51"/>
    </row>
    <row r="22" spans="1:4" x14ac:dyDescent="0.3">
      <c r="B22" s="51"/>
      <c r="C22" s="51"/>
    </row>
    <row r="23" spans="1:4" x14ac:dyDescent="0.3">
      <c r="A23" s="27"/>
      <c r="B23" s="28"/>
      <c r="C23" s="28"/>
      <c r="D23" s="29"/>
    </row>
  </sheetData>
  <mergeCells count="2">
    <mergeCell ref="B19:C22"/>
    <mergeCell ref="A1:F1"/>
  </mergeCells>
  <pageMargins left="0.25" right="0.25" top="0.75" bottom="0.75" header="0.3" footer="0.3"/>
  <pageSetup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1"/>
  <sheetViews>
    <sheetView zoomScaleNormal="100" workbookViewId="0">
      <pane ySplit="2" topLeftCell="A3" activePane="bottomLeft" state="frozen"/>
      <selection activeCell="C18" sqref="C18"/>
      <selection pane="bottomLeft" activeCell="C18" sqref="C18"/>
    </sheetView>
  </sheetViews>
  <sheetFormatPr defaultColWidth="8.6640625" defaultRowHeight="14.4" x14ac:dyDescent="0.3"/>
  <cols>
    <col min="1" max="1" width="20.44140625" style="5" bestFit="1" customWidth="1"/>
    <col min="2" max="2" width="12.88671875" style="5" bestFit="1" customWidth="1"/>
    <col min="3" max="3" width="23" style="5" bestFit="1" customWidth="1"/>
    <col min="4" max="4" width="18.6640625" style="22" bestFit="1" customWidth="1"/>
    <col min="5" max="5" width="20.109375" style="5" bestFit="1" customWidth="1"/>
    <col min="6" max="6" width="54.33203125" style="5" bestFit="1" customWidth="1"/>
    <col min="7" max="16384" width="8.6640625" style="5"/>
  </cols>
  <sheetData>
    <row r="1" spans="1:6" ht="21" x14ac:dyDescent="0.3">
      <c r="A1" s="37" t="s">
        <v>188</v>
      </c>
      <c r="B1" s="37"/>
      <c r="C1" s="37"/>
      <c r="D1" s="37"/>
      <c r="E1" s="37"/>
      <c r="F1" s="37"/>
    </row>
    <row r="2" spans="1:6" ht="28.8" x14ac:dyDescent="0.3">
      <c r="A2" s="20" t="s">
        <v>22</v>
      </c>
      <c r="B2" s="20" t="s">
        <v>23</v>
      </c>
      <c r="C2" s="20" t="s">
        <v>24</v>
      </c>
      <c r="D2" s="24" t="s">
        <v>25</v>
      </c>
      <c r="E2" s="20" t="s">
        <v>26</v>
      </c>
      <c r="F2" s="20" t="s">
        <v>27</v>
      </c>
    </row>
    <row r="3" spans="1:6" x14ac:dyDescent="0.3">
      <c r="A3" s="41" t="s">
        <v>154</v>
      </c>
      <c r="B3" s="40">
        <v>44743</v>
      </c>
      <c r="C3" s="41" t="s">
        <v>51</v>
      </c>
      <c r="D3" s="42">
        <v>403263</v>
      </c>
      <c r="E3" s="40">
        <v>45107</v>
      </c>
      <c r="F3" s="41" t="s">
        <v>79</v>
      </c>
    </row>
    <row r="4" spans="1:6" x14ac:dyDescent="0.3">
      <c r="A4" s="41" t="s">
        <v>189</v>
      </c>
      <c r="B4" s="40">
        <v>44743</v>
      </c>
      <c r="C4" s="41" t="s">
        <v>190</v>
      </c>
      <c r="D4" s="42">
        <v>107000</v>
      </c>
      <c r="E4" s="40">
        <v>45107</v>
      </c>
      <c r="F4" s="41" t="s">
        <v>191</v>
      </c>
    </row>
    <row r="5" spans="1:6" x14ac:dyDescent="0.3">
      <c r="A5" s="41" t="s">
        <v>192</v>
      </c>
      <c r="B5" s="40">
        <v>44743</v>
      </c>
      <c r="C5" s="41" t="s">
        <v>62</v>
      </c>
      <c r="D5" s="42">
        <v>280721</v>
      </c>
      <c r="E5" s="40">
        <v>45107</v>
      </c>
      <c r="F5" s="41" t="s">
        <v>192</v>
      </c>
    </row>
    <row r="6" spans="1:6" x14ac:dyDescent="0.3">
      <c r="A6" s="41" t="s">
        <v>134</v>
      </c>
      <c r="B6" s="40">
        <v>44896</v>
      </c>
      <c r="C6" s="41" t="s">
        <v>56</v>
      </c>
      <c r="D6" s="42">
        <v>57275</v>
      </c>
      <c r="E6" s="40">
        <v>45169</v>
      </c>
      <c r="F6" s="41" t="s">
        <v>193</v>
      </c>
    </row>
    <row r="7" spans="1:6" x14ac:dyDescent="0.3">
      <c r="A7" s="41" t="s">
        <v>194</v>
      </c>
      <c r="B7" s="40">
        <v>44743</v>
      </c>
      <c r="C7" s="41" t="s">
        <v>195</v>
      </c>
      <c r="D7" s="42">
        <v>111246</v>
      </c>
      <c r="E7" s="40">
        <v>45107</v>
      </c>
      <c r="F7" s="41" t="s">
        <v>196</v>
      </c>
    </row>
    <row r="8" spans="1:6" x14ac:dyDescent="0.3">
      <c r="A8" s="41" t="s">
        <v>197</v>
      </c>
      <c r="B8" s="40">
        <v>44805</v>
      </c>
      <c r="C8" s="41" t="s">
        <v>198</v>
      </c>
      <c r="D8" s="42">
        <v>97832</v>
      </c>
      <c r="E8" s="40">
        <v>45169</v>
      </c>
      <c r="F8" s="41" t="s">
        <v>199</v>
      </c>
    </row>
    <row r="9" spans="1:6" x14ac:dyDescent="0.3">
      <c r="A9" s="41" t="s">
        <v>200</v>
      </c>
      <c r="B9" s="40">
        <v>44927</v>
      </c>
      <c r="C9" s="41" t="s">
        <v>201</v>
      </c>
      <c r="D9" s="42">
        <v>45080</v>
      </c>
      <c r="E9" s="40">
        <v>45291</v>
      </c>
      <c r="F9" s="41" t="s">
        <v>202</v>
      </c>
    </row>
    <row r="10" spans="1:6" x14ac:dyDescent="0.3">
      <c r="A10" s="41" t="s">
        <v>287</v>
      </c>
      <c r="B10" s="40">
        <v>44743</v>
      </c>
      <c r="C10" s="41" t="s">
        <v>288</v>
      </c>
      <c r="D10" s="42">
        <v>2500</v>
      </c>
      <c r="E10" s="40">
        <v>45107</v>
      </c>
      <c r="F10" s="41" t="s">
        <v>289</v>
      </c>
    </row>
    <row r="11" spans="1:6" x14ac:dyDescent="0.3">
      <c r="C11" s="25" t="s">
        <v>20</v>
      </c>
      <c r="D11" s="26">
        <f>SUM(D3:D10)</f>
        <v>1104917</v>
      </c>
    </row>
  </sheetData>
  <mergeCells count="1">
    <mergeCell ref="A1:F1"/>
  </mergeCells>
  <pageMargins left="0.25" right="0.25" top="0.75" bottom="0.75" header="0.3" footer="0.3"/>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Appendix</vt:lpstr>
      <vt:lpstr>Summary</vt:lpstr>
      <vt:lpstr>Barnstable</vt:lpstr>
      <vt:lpstr>Berkshire</vt:lpstr>
      <vt:lpstr>Bristol</vt:lpstr>
      <vt:lpstr>Dukes</vt:lpstr>
      <vt:lpstr>Essex</vt:lpstr>
      <vt:lpstr>Franklin</vt:lpstr>
      <vt:lpstr>Hampden</vt:lpstr>
      <vt:lpstr>Hampshire</vt:lpstr>
      <vt:lpstr>Middlesex</vt:lpstr>
      <vt:lpstr>Nantucket</vt:lpstr>
      <vt:lpstr>Norfolk</vt:lpstr>
      <vt:lpstr>Plymouth</vt:lpstr>
      <vt:lpstr>Suffolk</vt:lpstr>
      <vt:lpstr>Worcester</vt:lpstr>
      <vt:lpstr>Middlesex!_Hlk74056337</vt:lpstr>
      <vt:lpstr>Summary!Print_Area</vt:lpstr>
    </vt:vector>
  </TitlesOfParts>
  <Manager/>
  <Company>EOPSS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Sampson, Lisa (OGR)</dc:creator>
  <cp:keywords/>
  <dc:description/>
  <cp:lastModifiedBy>Julie Montano</cp:lastModifiedBy>
  <cp:revision/>
  <dcterms:created xsi:type="dcterms:W3CDTF">2016-12-05T16:44:36Z</dcterms:created>
  <dcterms:modified xsi:type="dcterms:W3CDTF">2024-01-31T19:22:30Z</dcterms:modified>
  <cp:category/>
  <cp:contentStatus/>
</cp:coreProperties>
</file>